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53E2B91-D7A0-4A5C-BD96-E2CF7F6D7E5A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Game Metrics" sheetId="1" r:id="rId1"/>
    <sheet name="Questionnaire" sheetId="2" r:id="rId2"/>
    <sheet name="Interview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3" i="1"/>
  <c r="D13" i="1"/>
  <c r="E13" i="1"/>
  <c r="F13" i="1"/>
  <c r="G13" i="1"/>
  <c r="H13" i="1"/>
  <c r="I13" i="1"/>
  <c r="J13" i="1"/>
  <c r="C13" i="1"/>
  <c r="N24" i="1"/>
  <c r="N22" i="1"/>
  <c r="D34" i="1"/>
  <c r="E34" i="1"/>
  <c r="F34" i="1"/>
  <c r="G34" i="1"/>
  <c r="H34" i="1"/>
  <c r="I34" i="1"/>
  <c r="J34" i="1"/>
  <c r="C34" i="1"/>
  <c r="D27" i="1"/>
  <c r="E27" i="1"/>
  <c r="F27" i="1"/>
  <c r="G27" i="1"/>
  <c r="H27" i="1"/>
  <c r="I27" i="1"/>
  <c r="J27" i="1"/>
  <c r="C27" i="1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  <c r="D27" i="2"/>
  <c r="E27" i="2"/>
  <c r="F27" i="2"/>
  <c r="G27" i="2"/>
  <c r="H27" i="2"/>
  <c r="I27" i="2"/>
  <c r="J27" i="2"/>
  <c r="C27" i="2"/>
  <c r="D26" i="2"/>
  <c r="E26" i="2"/>
  <c r="F26" i="2"/>
  <c r="G26" i="2"/>
  <c r="H26" i="2"/>
  <c r="I26" i="2"/>
  <c r="J26" i="2"/>
  <c r="C26" i="2"/>
  <c r="K27" i="1" l="1"/>
  <c r="K34" i="1"/>
  <c r="J20" i="1"/>
  <c r="I20" i="1"/>
  <c r="H20" i="1"/>
  <c r="G20" i="1"/>
  <c r="F20" i="1"/>
  <c r="E20" i="1"/>
  <c r="D20" i="1"/>
  <c r="J12" i="1"/>
  <c r="I12" i="1"/>
  <c r="H12" i="1"/>
  <c r="G12" i="1"/>
  <c r="F12" i="1"/>
  <c r="E12" i="1"/>
  <c r="C20" i="1"/>
  <c r="C12" i="1"/>
  <c r="D12" i="1"/>
</calcChain>
</file>

<file path=xl/sharedStrings.xml><?xml version="1.0" encoding="utf-8"?>
<sst xmlns="http://schemas.openxmlformats.org/spreadsheetml/2006/main" count="129" uniqueCount="113">
  <si>
    <t>Mcomp Research Project - User Testing Results</t>
  </si>
  <si>
    <t>Participant Number</t>
  </si>
  <si>
    <t>Demo Level 1 Time</t>
  </si>
  <si>
    <t>Demo Level 2 Time</t>
  </si>
  <si>
    <t>Demo Level 3 Time</t>
  </si>
  <si>
    <t>Level 1 Time</t>
  </si>
  <si>
    <t>Level 2 Time</t>
  </si>
  <si>
    <t>Level 3 Time</t>
  </si>
  <si>
    <t>Demo Level 1 Resets</t>
  </si>
  <si>
    <t>Demo Level 2 Resets</t>
  </si>
  <si>
    <t>Demo Level 3 Resets</t>
  </si>
  <si>
    <t>Level 1 Resets</t>
  </si>
  <si>
    <t>Level 2 Resets</t>
  </si>
  <si>
    <t>Level 3 Resets</t>
  </si>
  <si>
    <t>Total Resets</t>
  </si>
  <si>
    <t>Demo Level 1 Up</t>
  </si>
  <si>
    <t>Demo Level 2 Up</t>
  </si>
  <si>
    <t>Demo Level 3 Up</t>
  </si>
  <si>
    <t>Level 1 Up</t>
  </si>
  <si>
    <t>Level 2 Up</t>
  </si>
  <si>
    <t>Level 3 Up</t>
  </si>
  <si>
    <t>Total Upwards Deform</t>
  </si>
  <si>
    <t>Demo Level 1 Down</t>
  </si>
  <si>
    <t>Demo Level 2 Down</t>
  </si>
  <si>
    <t>Demo Level 3 Down</t>
  </si>
  <si>
    <t>Level 1 Down</t>
  </si>
  <si>
    <t>Level 2 Down</t>
  </si>
  <si>
    <t>Level 3 Down</t>
  </si>
  <si>
    <t>Total Down Deform</t>
  </si>
  <si>
    <t>Time (ms)</t>
  </si>
  <si>
    <t>/100</t>
  </si>
  <si>
    <t>/120</t>
  </si>
  <si>
    <t>/130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</si>
  <si>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</si>
  <si>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</si>
  <si>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</si>
  <si>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</si>
  <si>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</si>
  <si>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</si>
  <si>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</si>
  <si>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</si>
  <si>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</si>
  <si>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</si>
  <si>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</si>
  <si>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</si>
  <si>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</si>
  <si>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</si>
  <si>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</si>
  <si>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</si>
  <si>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</si>
  <si>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</si>
  <si>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</si>
  <si>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</si>
  <si>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</si>
  <si>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</si>
  <si>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</si>
  <si>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</si>
  <si>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</si>
  <si>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</si>
  <si>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</si>
  <si>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</si>
  <si>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Competence</t>
  </si>
  <si>
    <t>Challenge</t>
  </si>
  <si>
    <t>Negative</t>
  </si>
  <si>
    <t>Positive</t>
  </si>
  <si>
    <t>Total Time (ms)</t>
  </si>
  <si>
    <t>Did you find the puzzles in the game engaging? If not, why?</t>
  </si>
  <si>
    <t>Did you enjoy the mechanics of altering the terrain? If not, why?</t>
  </si>
  <si>
    <t>Were there any parts of the game that detracted from the overall experience? Why was this?</t>
  </si>
  <si>
    <t>In a more fleshed out version of the game, what changes would you like to see?</t>
  </si>
  <si>
    <t>Were there any other prevailing thoughts you had whilst playing the game?</t>
  </si>
  <si>
    <t>I enjoyed the movement of the terrain, but I felt that it should have kept more of a flat surface so the player can stand on it easier.</t>
  </si>
  <si>
    <t>Whenever you move the camera around the level, it makes it hard to keep track of how to move the player, which was rather confusing.</t>
  </si>
  <si>
    <t>I'd perhaps like to see larger levels where you can play around a bit more with the deformation, as it feels a bit limiting currently.</t>
  </si>
  <si>
    <t xml:space="preserve">It has a rather simplistic look to it, though the colours are quite pleasing. </t>
  </si>
  <si>
    <t>I thought the puzzles were rather simple and didn't require too much effort to solve.</t>
  </si>
  <si>
    <t>I enjoyed the puzzles in the game, though I would have preferred there to be more.</t>
  </si>
  <si>
    <t>The puzzles were not particularly difficult, they could've had more challenging aspects.</t>
  </si>
  <si>
    <t>I found the puzzles to be rather entertaining, though there were some slight design issues where I couldn't reach the switches sometimes.</t>
  </si>
  <si>
    <t>I would like to see some more challenging puzzles that use the terrain deformation in different ways.</t>
  </si>
  <si>
    <t>I'd like to have more freedom in how to play around with the terrain deformation.</t>
  </si>
  <si>
    <t>There should perhaps be some more complex challenges to make the puzzles more interesting.</t>
  </si>
  <si>
    <t>I liked the terrain alteration, though I felt it could have been better if it was done in front of the player instead of underneath.</t>
  </si>
  <si>
    <t>The camera controls, while they helped to give a view of the entire level, made it difficult to control the character.</t>
  </si>
  <si>
    <t>I think there should have been more of a chance to play around with the deformation.</t>
  </si>
  <si>
    <t>/140</t>
  </si>
  <si>
    <t>Total Time (s)</t>
  </si>
  <si>
    <t>The way the game is designed makes it a bit cumbersome to play around with the deformation, as you have limited usage of it.</t>
  </si>
  <si>
    <t>The game world could be more interesting to interact with and look at.</t>
  </si>
  <si>
    <t>The puzzles started relatively simple but soon ramped up and were quite fun to work through.</t>
  </si>
  <si>
    <t>The puzzles weren't especially complex, but they were still enjoyable to solve.</t>
  </si>
  <si>
    <t>I found that some of the puzzles, in particular those where you had to go down, were rather difficult to solve in practice due to the way the deformation works.</t>
  </si>
  <si>
    <t>Most of the puzzles were rather enjoyable, I liked the twist of having areas where you can't move the ground, but the walls you had to go under were a bit irritating.</t>
  </si>
  <si>
    <t>I would have prefered a different control scheme for the player, for when you move the camera.</t>
  </si>
  <si>
    <t>I wish I would have had more freedom to play around with the ground deformation in the game.</t>
  </si>
  <si>
    <t>There could have been a thematic reasoning for the deformation, such as the player having a spade or something.</t>
  </si>
  <si>
    <t>The player character was quite simplistic, I think it would've been more engaging to have an interesting character  to play as.</t>
  </si>
  <si>
    <t>There could have been in-game prompts for the controls so that you don't have to refer back to the control sheet.</t>
  </si>
  <si>
    <t>The puzzles where you had to go under a wall to reach the swich were a bit of a pain as you couldn't easily make a dip under the wall.</t>
  </si>
  <si>
    <t>I found the walls you had to deform under a bit frustrating as you couldn't choose to place your trenches under the wall, just under your character.</t>
  </si>
  <si>
    <t>I had good fun with the deformation mechanics, as it made the level feel dynamic, though I would've prefered a bit more freedom to play around with them.</t>
  </si>
  <si>
    <t>The deformation was fairly enjoyable, though I feel it could have been used to solve more interesting puzzles.</t>
  </si>
  <si>
    <t>The deformation was an interesting mechanic, I feel like it could lead to more complex puzzles.</t>
  </si>
  <si>
    <t>I found the mechanics quite fun and interesting to play around with, though I think it would be better if you could choose where to do the deformation around your character.</t>
  </si>
  <si>
    <t>I think the idea of the terrain alteration was good , though I think it was rather simple in what it did, there could have been more ways for it to solve the puzzles.</t>
  </si>
  <si>
    <t>I thought the deformation was fun to play around with and it made for a fresh and interesting way to think of a game level.</t>
  </si>
  <si>
    <t>It was quite difficult to control the character after moving the camera around the level, which made things a bit disorientating.</t>
  </si>
  <si>
    <t>It was rather difficult to smoothly get under some of the walls to reach certain switches because of the deformation happening under the player.</t>
  </si>
  <si>
    <t>I think that it would have been better if the deformation wasn't so limited, so that you can play around with it a bit more to find different ways to solve the puzzles.</t>
  </si>
  <si>
    <t>There could perhaps be a change to the deformation so that it occurs in front of the player instead of underneath them, so you can choose were to place it a bit easier.</t>
  </si>
  <si>
    <t>I think there should be the ability to move where you perform the deformation in relation to your character, so you don't do it underneath yourself every time.</t>
  </si>
  <si>
    <t>There should be a change to the player controls so that it takes into account when you've moved the camera around.</t>
  </si>
  <si>
    <t>I think there could be a greater range in what you can do in the levels, perhaps having alternative side puzzles that the player can choose to do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</si>
</sst>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1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1" xfId="0" applyFill="1" applyBorder="1"/>
    <xf numFmtId="0" fontId="0" fillId="6" borderId="10" xfId="0" applyFill="1" applyBorder="1"/>
    <xf numFmtId="0" fontId="0" fillId="6" borderId="8" xfId="0" applyFill="1" applyBorder="1"/>
    <xf numFmtId="0" fontId="0" fillId="6" borderId="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7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1" xfId="0" applyFill="1" applyBorder="1"/>
    <xf numFmtId="0" fontId="0" fillId="6" borderId="17" xfId="0" applyFill="1" applyBorder="1"/>
    <xf numFmtId="0" fontId="0" fillId="3" borderId="2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1" fillId="0" borderId="0" xfId="0" applyFont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" xfId="0" applyBorder="1"/>
    <xf numFmtId="0" fontId="0" fillId="7" borderId="2" xfId="0" applyFill="1" applyBorder="1"/>
    <xf numFmtId="0" fontId="0" fillId="0" borderId="27" xfId="0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7" xfId="0" applyBorder="1"/>
    <xf numFmtId="0" fontId="0" fillId="0" borderId="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7" borderId="24" xfId="0" applyFill="1" applyBorder="1"/>
    <xf numFmtId="0" fontId="0" fillId="8" borderId="25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6" borderId="29" xfId="0" applyFill="1" applyBorder="1"/>
    <xf numFmtId="0" fontId="0" fillId="5" borderId="29" xfId="0" applyFill="1" applyBorder="1"/>
    <xf numFmtId="0" fontId="0" fillId="3" borderId="25" xfId="0" applyFill="1" applyBorder="1"/>
    <xf numFmtId="0" fontId="0" fillId="3" borderId="29" xfId="0" applyFill="1" applyBorder="1"/>
    <xf numFmtId="0" fontId="0" fillId="4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Deformation Usage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('Game Metrics'!$B$27,'Game Metrics'!$B$34)</c:f>
              <c:strCache>
                <c:ptCount val="2"/>
                <c:pt idx="0">
                  <c:v>Total Upwards Deform</c:v>
                </c:pt>
                <c:pt idx="1">
                  <c:v>Total Down Deform</c:v>
                </c:pt>
              </c:strCache>
            </c:strRef>
          </c:cat>
          <c:val>
            <c:numRef>
              <c:f>('Game Metrics'!$K$27,'Game Metrics'!$K$34)</c:f>
              <c:numCache>
                <c:formatCode>General</c:formatCode>
                <c:ptCount val="2"/>
                <c:pt idx="0">
                  <c:v>6311</c:v>
                </c:pt>
                <c:pt idx="1">
                  <c:v>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B-4B53-8A2B-1C59972ED0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'Game Metrics'!$B$13</c:f>
              <c:strCache>
                <c:ptCount val="1"/>
                <c:pt idx="0">
                  <c:v>Total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'Game Metrics'!$C$13:$J$13</c:f>
              <c:numCache>
                <c:formatCode>General</c:formatCode>
                <c:ptCount val="8"/>
                <c:pt idx="0">
                  <c:v>576.41</c:v>
                </c:pt>
                <c:pt idx="1">
                  <c:v>208.05799999999999</c:v>
                </c:pt>
                <c:pt idx="2">
                  <c:v>505.226</c:v>
                </c:pt>
                <c:pt idx="3">
                  <c:v>254.59299999999999</c:v>
                </c:pt>
                <c:pt idx="4">
                  <c:v>493.37</c:v>
                </c:pt>
                <c:pt idx="5">
                  <c:v>320.37</c:v>
                </c:pt>
                <c:pt idx="6">
                  <c:v>438.22800000000001</c:v>
                </c:pt>
                <c:pt idx="7">
                  <c:v>418.84699999999998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7-4762-815E-87A64B9386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6361592"/>
        <c:axId val="596354376"/>
      </c:barChart>
      <c:catAx>
        <c:axId val="596361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Study 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54376"/>
        <c:crosses val="autoZero"/>
        <c:auto val="1"/>
        <c:lblAlgn val="ctr"/>
        <c:lblOffset val="100"/>
        <c:noMultiLvlLbl val="0"/>
      </c:catAx>
      <c:valAx>
        <c:axId val="59635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6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Resets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'Game Metrics'!$B$14</c:f>
              <c:strCache>
                <c:ptCount val="1"/>
                <c:pt idx="0">
                  <c:v>Demo Level 1 Resets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'Game Metrics'!$C$14:$J$14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A-4C12-A8B3-A6799E630FBE}"/>
            </c:ext>
          </c:extLst>
        </c:ser>
        <c:ser>
          <c:idx val="1"/>
          <c:order val="1"/>
          <c:tx>
            <c:strRef>
              <c:f>'Game Metrics'!$B$15</c:f>
              <c:strCache>
                <c:ptCount val="1"/>
                <c:pt idx="0">
                  <c:v>Demo Level 2 Resets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'Game Metrics'!$C$15:$J$15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A-4C12-A8B3-A6799E630FBE}"/>
            </c:ext>
          </c:extLst>
        </c:ser>
        <c:ser>
          <c:idx val="2"/>
          <c:order val="2"/>
          <c:tx>
            <c:strRef>
              <c:f>'Game Metrics'!$B$16</c:f>
              <c:strCache>
                <c:ptCount val="1"/>
                <c:pt idx="0">
                  <c:v>Demo Level 3 Resets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'Game Metrics'!$C$16:$J$16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A-4C12-A8B3-A6799E630FBE}"/>
            </c:ext>
          </c:extLst>
        </c:ser>
        <c:ser>
          <c:idx val="3"/>
          <c:order val="3"/>
          <c:tx>
            <c:strRef>
              <c:f>'Game Metrics'!$B$17</c:f>
              <c:strCache>
                <c:ptCount val="1"/>
                <c:pt idx="0">
                  <c:v>Level 1 Resets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'Game Metrics'!$C$17:$J$17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A-4C12-A8B3-A6799E630FBE}"/>
            </c:ext>
          </c:extLst>
        </c:ser>
        <c:ser>
          <c:idx val="4"/>
          <c:order val="4"/>
          <c:tx>
            <c:strRef>
              <c:f>'Game Metrics'!$B$18</c:f>
              <c:strCache>
                <c:ptCount val="1"/>
                <c:pt idx="0">
                  <c:v>Level 2 Resets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'Game Metrics'!$C$18:$J$18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EA-4C12-A8B3-A6799E630FBE}"/>
            </c:ext>
          </c:extLst>
        </c:ser>
        <c:ser>
          <c:idx val="5"/>
          <c:order val="5"/>
          <c:tx>
            <c:strRef>
              <c:f>'Game Metrics'!$B$19</c:f>
              <c:strCache>
                <c:ptCount val="1"/>
                <c:pt idx="0">
                  <c:v>Level 3 Resets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'Game Metrics'!$C$19:$J$19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EA-4C12-A8B3-A6799E630F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65519272"/>
        <c:axId val="565515664"/>
      </c:barChart>
      <c:catAx>
        <c:axId val="5655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Study 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5664"/>
        <c:crosses val="autoZero"/>
        <c:auto val="1"/>
        <c:lblAlgn val="ctr"/>
        <c:lblOffset val="100"/>
        <c:noMultiLvlLbl val="0"/>
      </c:catAx>
      <c:valAx>
        <c:axId val="56551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 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55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'Game Metrics'!$B$6</c:f>
              <c:strCache>
                <c:ptCount val="1"/>
                <c:pt idx="0">
                  <c:v>Demo Level 1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'Game Metrics'!$C$6:$J$6</c:f>
              <c:numCache>
                <c:formatCode>General</c:formatCode>
                <c:ptCount val="8"/>
                <c:pt idx="0">
                  <c:v>67023</c:v>
                </c:pt>
                <c:pt idx="1">
                  <c:v>9771</c:v>
                </c:pt>
                <c:pt idx="2">
                  <c:v>32932</c:v>
                </c:pt>
                <c:pt idx="3">
                  <c:v>13049</c:v>
                </c:pt>
                <c:pt idx="4">
                  <c:v>50139</c:v>
                </c:pt>
                <c:pt idx="5">
                  <c:v>11837</c:v>
                </c:pt>
                <c:pt idx="6">
                  <c:v>49582</c:v>
                </c:pt>
                <c:pt idx="7">
                  <c:v>27658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C-4F74-9CB2-A19D85C54E2C}"/>
            </c:ext>
          </c:extLst>
        </c:ser>
        <c:ser>
          <c:idx val="1"/>
          <c:order val="1"/>
          <c:tx>
            <c:strRef>
              <c:f>'Game Metrics'!$B$7</c:f>
              <c:strCache>
                <c:ptCount val="1"/>
                <c:pt idx="0">
                  <c:v>Demo Level 2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'Game Metrics'!$C$7:$J$7</c:f>
              <c:numCache>
                <c:formatCode>General</c:formatCode>
                <c:ptCount val="8"/>
                <c:pt idx="0">
                  <c:v>89201</c:v>
                </c:pt>
                <c:pt idx="1">
                  <c:v>8523</c:v>
                </c:pt>
                <c:pt idx="2">
                  <c:v>73284</c:v>
                </c:pt>
                <c:pt idx="3">
                  <c:v>12043</c:v>
                </c:pt>
                <c:pt idx="4">
                  <c:v>80345</c:v>
                </c:pt>
                <c:pt idx="5">
                  <c:v>10234</c:v>
                </c:pt>
                <c:pt idx="6">
                  <c:v>85039</c:v>
                </c:pt>
                <c:pt idx="7">
                  <c:v>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C-4F74-9CB2-A19D85C54E2C}"/>
            </c:ext>
          </c:extLst>
        </c:ser>
        <c:ser>
          <c:idx val="2"/>
          <c:order val="2"/>
          <c:tx>
            <c:strRef>
              <c:f>'Game Metrics'!$B$8</c:f>
              <c:strCache>
                <c:ptCount val="1"/>
                <c:pt idx="0">
                  <c:v>Demo Level 3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'Game Metrics'!$C$8:$J$8</c:f>
              <c:numCache>
                <c:formatCode>General</c:formatCode>
                <c:ptCount val="8"/>
                <c:pt idx="0">
                  <c:v>84953</c:v>
                </c:pt>
                <c:pt idx="1">
                  <c:v>11454</c:v>
                </c:pt>
                <c:pt idx="2">
                  <c:v>67495</c:v>
                </c:pt>
                <c:pt idx="3">
                  <c:v>13046</c:v>
                </c:pt>
                <c:pt idx="4">
                  <c:v>62031</c:v>
                </c:pt>
                <c:pt idx="5">
                  <c:v>40324</c:v>
                </c:pt>
                <c:pt idx="6">
                  <c:v>53323</c:v>
                </c:pt>
                <c:pt idx="7">
                  <c:v>49522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C-4F74-9CB2-A19D85C54E2C}"/>
            </c:ext>
          </c:extLst>
        </c:ser>
        <c:ser>
          <c:idx val="3"/>
          <c:order val="3"/>
          <c:tx>
            <c:strRef>
              <c:f>'Game Metrics'!$B$9</c:f>
              <c:strCache>
                <c:ptCount val="1"/>
                <c:pt idx="0">
                  <c:v>Level 1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'Game Metrics'!$C$9:$J$9</c:f>
              <c:numCache>
                <c:formatCode>General</c:formatCode>
                <c:ptCount val="8"/>
                <c:pt idx="0">
                  <c:v>100321</c:v>
                </c:pt>
                <c:pt idx="1">
                  <c:v>36110</c:v>
                </c:pt>
                <c:pt idx="2">
                  <c:v>120034</c:v>
                </c:pt>
                <c:pt idx="3">
                  <c:v>53504</c:v>
                </c:pt>
                <c:pt idx="4">
                  <c:v>98432</c:v>
                </c:pt>
                <c:pt idx="5">
                  <c:v>87496</c:v>
                </c:pt>
                <c:pt idx="6">
                  <c:v>68759</c:v>
                </c:pt>
                <c:pt idx="7">
                  <c:v>89475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C-4F74-9CB2-A19D85C54E2C}"/>
            </c:ext>
          </c:extLst>
        </c:ser>
        <c:ser>
          <c:idx val="4"/>
          <c:order val="4"/>
          <c:tx>
            <c:strRef>
              <c:f>'Game Metrics'!$B$10</c:f>
              <c:strCache>
                <c:ptCount val="1"/>
                <c:pt idx="0">
                  <c:v>Level 2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'Game Metrics'!$C$10:$J$10</c:f>
              <c:numCache>
                <c:formatCode>General</c:formatCode>
                <c:ptCount val="8"/>
                <c:pt idx="0">
                  <c:v>113874</c:v>
                </c:pt>
                <c:pt idx="1">
                  <c:v>68177</c:v>
                </c:pt>
                <c:pt idx="2">
                  <c:v>101238</c:v>
                </c:pt>
                <c:pt idx="3">
                  <c:v>95403</c:v>
                </c:pt>
                <c:pt idx="4">
                  <c:v>87496</c:v>
                </c:pt>
                <c:pt idx="5">
                  <c:v>90355</c:v>
                </c:pt>
                <c:pt idx="6">
                  <c:v>100231</c:v>
                </c:pt>
                <c:pt idx="7">
                  <c:v>93403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C-4F74-9CB2-A19D85C54E2C}"/>
            </c:ext>
          </c:extLst>
        </c:ser>
        <c:ser>
          <c:idx val="5"/>
          <c:order val="5"/>
          <c:tx>
            <c:strRef>
              <c:f>'Game Metrics'!$B$11</c:f>
              <c:strCache>
                <c:ptCount val="1"/>
                <c:pt idx="0">
                  <c:v>Level 3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'Game Metrics'!$C$11:$J$11</c:f>
              <c:numCache>
                <c:formatCode>General</c:formatCode>
                <c:ptCount val="8"/>
                <c:pt idx="0">
                  <c:v>121038</c:v>
                </c:pt>
                <c:pt idx="1">
                  <c:v>74023</c:v>
                </c:pt>
                <c:pt idx="2">
                  <c:v>110243</c:v>
                </c:pt>
                <c:pt idx="3">
                  <c:v>67548</c:v>
                </c:pt>
                <c:pt idx="4">
                  <c:v>114927</c:v>
                </c:pt>
                <c:pt idx="5">
                  <c:v>80124</c:v>
                </c:pt>
                <c:pt idx="6">
                  <c:v>81294</c:v>
                </c:pt>
                <c:pt idx="7">
                  <c:v>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C-4F74-9CB2-A19D85C5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382728"/>
        <c:axId val="571385680"/>
      </c:barChart>
      <c:catAx>
        <c:axId val="571382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Study 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5680"/>
        <c:crosses val="autoZero"/>
        <c:auto val="1"/>
        <c:lblAlgn val="ctr"/>
        <c:lblOffset val="100"/>
        <c:noMultiLvlLbl val="0"/>
      </c:catAx>
      <c:valAx>
        <c:axId val="571385680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2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Questionnaire Component</a:t>
            </a:r>
            <a:r>
              <a:rPr lang="en-GB" baseline="0"/>
              <a:t> </a:t>
            </a:r>
            <a:r>
              <a:rPr lang="en-GB"/>
              <a:t>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Questionnaire!$B$26</c:f>
              <c:strCache>
                <c:ptCount val="1"/>
                <c:pt idx="0">
                  <c:v>Competence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Questionnaire!$C$26:$J$26</c:f>
              <c:numCache>
                <c:formatCode>General</c:formatCode>
                <c:ptCount val="8"/>
                <c:pt idx="0">
                  <c:v>0.8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2.2000000000000002</c:v>
                </c:pt>
                <c:pt idx="5">
                  <c:v>2.8</c:v>
                </c:pt>
                <c:pt idx="6">
                  <c:v>2.6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9-4393-A635-A1B992F5908E}"/>
            </c:ext>
          </c:extLst>
        </c:ser>
        <c:ser>
          <c:idx val="1"/>
          <c:order val="1"/>
          <c:tx>
            <c:strRef>
              <c:f>Questionnaire!$B$27</c:f>
              <c:strCache>
                <c:ptCount val="1"/>
                <c:pt idx="0">
                  <c:v>Challenge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Questionnaire!$C$27:$J$27</c:f>
              <c:numCache>
                <c:formatCode>General</c:formatCode>
                <c:ptCount val="8"/>
                <c:pt idx="0">
                  <c:v>1.4</c:v>
                </c:pt>
                <c:pt idx="1">
                  <c:v>0</c:v>
                </c:pt>
                <c:pt idx="2">
                  <c:v>1.2</c:v>
                </c:pt>
                <c:pt idx="3">
                  <c:v>0.6</c:v>
                </c:pt>
                <c:pt idx="4">
                  <c:v>1.4</c:v>
                </c:pt>
                <c:pt idx="5">
                  <c:v>0.8</c:v>
                </c:pt>
                <c:pt idx="6">
                  <c:v>1.2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9-4393-A635-A1B992F5908E}"/>
            </c:ext>
          </c:extLst>
        </c:ser>
        <c:ser>
          <c:idx val="2"/>
          <c:order val="2"/>
          <c:tx>
            <c:strRef>
              <c:f>Questionnaire!$B$28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Questionnaire!$C$28:$J$28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9-4393-A635-A1B992F5908E}"/>
            </c:ext>
          </c:extLst>
        </c:ser>
        <c:ser>
          <c:idx val="3"/>
          <c:order val="3"/>
          <c:tx>
            <c:strRef>
              <c:f>Questionnaire!$B$29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Questionnaire!$C$29:$J$29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2.2000000000000002</c:v>
                </c:pt>
                <c:pt idx="2">
                  <c:v>3.2</c:v>
                </c:pt>
                <c:pt idx="3">
                  <c:v>2</c:v>
                </c:pt>
                <c:pt idx="4">
                  <c:v>2.8</c:v>
                </c:pt>
                <c:pt idx="5">
                  <c:v>2.6</c:v>
                </c:pt>
                <c:pt idx="6">
                  <c:v>2.8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9-4393-A635-A1B992F5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86336"/>
        <c:axId val="571386664"/>
      </c:barChart>
      <c:catAx>
        <c:axId val="57138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Study</a:t>
                </a:r>
                <a:r>
                  <a:rPr lang="en-GB" baseline="0"/>
                  <a:t> 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6664"/>
        <c:crosses val="autoZero"/>
        <c:auto val="1"/>
        <c:lblAlgn val="ctr"/>
        <c:lblOffset val="100"/>
        <c:noMultiLvlLbl val="0"/>
      </c:catAx>
      <c:valAx>
        <c:axId val="571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Component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881062</xdr:colOff>
      <xdr:row>1</xdr:row>
      <xdr:rowOff>185737</xdr:rowOff>
    </xdr:from>
    <xdr:to>
      <xdr:col>21</xdr:col>
      <xdr:colOff>595312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D8CF2-01EE-489F-A036-A59334089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881061</xdr:colOff>
      <xdr:row>17</xdr:row>
      <xdr:rowOff>185736</xdr:rowOff>
    </xdr:from>
    <xdr:to>
      <xdr:col>24</xdr:col>
      <xdr:colOff>108856</xdr:colOff>
      <xdr:row>36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83060-EF0B-47BD-A66F-FA1AFB152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585105</xdr:colOff>
      <xdr:row>2</xdr:row>
      <xdr:rowOff>31171</xdr:rowOff>
    </xdr:from>
    <xdr:to>
      <xdr:col>38</xdr:col>
      <xdr:colOff>241217</xdr:colOff>
      <xdr:row>21</xdr:row>
      <xdr:rowOff>37109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511A0-7F5E-48D9-8ED6-28AD579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560243</xdr:colOff>
      <xdr:row>24</xdr:row>
      <xdr:rowOff>151532</xdr:rowOff>
    </xdr:from>
    <xdr:to>
      <xdr:col>42</xdr:col>
      <xdr:colOff>231198</xdr:colOff>
      <xdr:row>57</xdr:row>
      <xdr:rowOff>154997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6419C-DCC2-4C46-A79E-05F5FC49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71437</xdr:rowOff>
    </xdr:from>
    <xdr:to>
      <xdr:col>21</xdr:col>
      <xdr:colOff>95250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33F4B-387F-449F-810D-763E5828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85" zoomScaleNormal="85" workbookViewId="0">
      <selection activeCell="J40" sqref="J40"/>
    </sheetView>
  </sheetViews>
  <sheetFormatPr defaultRowHeight="15" x14ac:dyDescent="0.25"/>
  <cols>
    <col min="2" max="2" width="21" bestFit="1" customWidth="1"/>
    <col min="3" max="10" width="7" bestFit="1" customWidth="1"/>
    <col min="11" max="11" width="19.42578125" bestFit="1" customWidth="1"/>
    <col min="12" max="12" width="19.42578125" customWidth="1"/>
    <col min="13" max="13" width="9.85546875" bestFit="1" customWidth="1"/>
    <col min="14" max="16" width="13.5703125" bestFit="1" customWidth="1"/>
  </cols>
  <sheetData>
    <row r="1" spans="1:13" x14ac:dyDescent="0.25">
      <c r="A1" s="49" t="s">
        <v>0</v>
      </c>
      <c r="B1" s="49"/>
      <c r="C1" s="49"/>
      <c r="D1" s="49"/>
      <c r="E1" s="49"/>
      <c r="F1" s="49"/>
    </row>
    <row r="2" spans="1:13" x14ac:dyDescent="0.25">
      <c r="A2" s="49"/>
      <c r="B2" s="49"/>
      <c r="C2" s="49"/>
      <c r="D2" s="49"/>
      <c r="E2" s="49"/>
      <c r="F2" s="49"/>
    </row>
    <row r="4" spans="1:13" ht="15.75" thickBot="1" x14ac:dyDescent="0.3"/>
    <row r="5" spans="1:13" ht="15.75" thickBot="1" x14ac:dyDescent="0.3">
      <c r="B5" s="1" t="s">
        <v>1</v>
      </c>
      <c r="C5" s="2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4">
        <v>8</v>
      </c>
    </row>
    <row r="6" spans="1:13" x14ac:dyDescent="0.25">
      <c r="B6" s="5" t="s">
        <v>2</v>
      </c>
      <c r="C6" s="6">
        <v>67023</v>
      </c>
      <c r="D6" s="7">
        <v>9771</v>
      </c>
      <c r="E6" s="7">
        <v>32932</v>
      </c>
      <c r="F6" s="7">
        <v>13049</v>
      </c>
      <c r="G6" s="7">
        <v>50139</v>
      </c>
      <c r="H6" s="7">
        <v>11837</v>
      </c>
      <c r="I6" s="7">
        <v>49582</v>
      </c>
      <c r="J6" s="43">
        <v>27658</v>
      </c>
      <c r="M6" t="s">
        <v>29</v>
      </c>
    </row>
    <row r="7" spans="1:13" x14ac:dyDescent="0.25">
      <c r="B7" s="8" t="s">
        <v>3</v>
      </c>
      <c r="C7" s="9">
        <v>89201</v>
      </c>
      <c r="D7" s="10">
        <v>8523</v>
      </c>
      <c r="E7" s="10">
        <v>73284</v>
      </c>
      <c r="F7" s="10">
        <v>12043</v>
      </c>
      <c r="G7" s="10">
        <v>80345</v>
      </c>
      <c r="H7" s="10">
        <v>10234</v>
      </c>
      <c r="I7" s="10">
        <v>85039</v>
      </c>
      <c r="J7" s="44">
        <v>82304</v>
      </c>
    </row>
    <row r="8" spans="1:13" x14ac:dyDescent="0.25">
      <c r="B8" s="8" t="s">
        <v>4</v>
      </c>
      <c r="C8" s="9">
        <v>84953</v>
      </c>
      <c r="D8" s="10">
        <v>11454</v>
      </c>
      <c r="E8" s="10">
        <v>67495</v>
      </c>
      <c r="F8" s="10">
        <v>13046</v>
      </c>
      <c r="G8" s="10">
        <v>62031</v>
      </c>
      <c r="H8" s="10">
        <v>40324</v>
      </c>
      <c r="I8" s="10">
        <v>53323</v>
      </c>
      <c r="J8" s="44">
        <v>49522</v>
      </c>
    </row>
    <row r="9" spans="1:13" x14ac:dyDescent="0.25">
      <c r="B9" s="8" t="s">
        <v>5</v>
      </c>
      <c r="C9" s="9">
        <v>100321</v>
      </c>
      <c r="D9" s="10">
        <v>36110</v>
      </c>
      <c r="E9" s="10">
        <v>120034</v>
      </c>
      <c r="F9" s="10">
        <v>53504</v>
      </c>
      <c r="G9" s="10">
        <v>98432</v>
      </c>
      <c r="H9" s="10">
        <v>87496</v>
      </c>
      <c r="I9" s="10">
        <v>68759</v>
      </c>
      <c r="J9" s="44">
        <v>89475</v>
      </c>
    </row>
    <row r="10" spans="1:13" x14ac:dyDescent="0.25">
      <c r="B10" s="8" t="s">
        <v>6</v>
      </c>
      <c r="C10" s="9">
        <v>113874</v>
      </c>
      <c r="D10" s="10">
        <v>68177</v>
      </c>
      <c r="E10" s="10">
        <v>101238</v>
      </c>
      <c r="F10" s="10">
        <v>95403</v>
      </c>
      <c r="G10" s="10">
        <v>87496</v>
      </c>
      <c r="H10" s="10">
        <v>90355</v>
      </c>
      <c r="I10" s="10">
        <v>100231</v>
      </c>
      <c r="J10" s="44">
        <v>93403</v>
      </c>
    </row>
    <row r="11" spans="1:13" x14ac:dyDescent="0.25">
      <c r="B11" s="8" t="s">
        <v>7</v>
      </c>
      <c r="C11" s="9">
        <v>121038</v>
      </c>
      <c r="D11" s="10">
        <v>74023</v>
      </c>
      <c r="E11" s="10">
        <v>110243</v>
      </c>
      <c r="F11" s="10">
        <v>67548</v>
      </c>
      <c r="G11" s="10">
        <v>114927</v>
      </c>
      <c r="H11" s="10">
        <v>80124</v>
      </c>
      <c r="I11" s="10">
        <v>81294</v>
      </c>
      <c r="J11" s="44">
        <v>76485</v>
      </c>
    </row>
    <row r="12" spans="1:13" ht="15.75" thickBot="1" x14ac:dyDescent="0.3">
      <c r="B12" s="45" t="s">
        <v>65</v>
      </c>
      <c r="C12" s="46">
        <f>SUM(C6:C11)</f>
        <v>576410</v>
      </c>
      <c r="D12" s="47">
        <f>SUM(D6:D11)</f>
        <v>208058</v>
      </c>
      <c r="E12" s="47">
        <f>SUM(E6:E11)</f>
        <v>505226</v>
      </c>
      <c r="F12" s="47">
        <f>SUM(F6:F11)</f>
        <v>254593</v>
      </c>
      <c r="G12" s="47">
        <f>SUM(G6:G11)</f>
        <v>493370</v>
      </c>
      <c r="H12" s="47">
        <f>SUM(H6:H11)</f>
        <v>320370</v>
      </c>
      <c r="I12" s="47">
        <f>SUM(I6:I11)</f>
        <v>438228</v>
      </c>
      <c r="J12" s="48">
        <f>SUM(J6:J11)</f>
        <v>418847</v>
      </c>
    </row>
    <row r="13" spans="1:13" ht="15.75" thickBot="1" x14ac:dyDescent="0.3">
      <c r="B13" s="79" t="s">
        <v>86</v>
      </c>
      <c r="C13" s="80">
        <f>C12/1000</f>
        <v>576.41</v>
      </c>
      <c r="D13" s="80">
        <f t="shared" ref="D13:J13" si="0">D12/1000</f>
        <v>208.05799999999999</v>
      </c>
      <c r="E13" s="80">
        <f t="shared" si="0"/>
        <v>505.226</v>
      </c>
      <c r="F13" s="80">
        <f t="shared" si="0"/>
        <v>254.59299999999999</v>
      </c>
      <c r="G13" s="80">
        <f t="shared" si="0"/>
        <v>493.37</v>
      </c>
      <c r="H13" s="80">
        <f t="shared" si="0"/>
        <v>320.37</v>
      </c>
      <c r="I13" s="80">
        <f t="shared" si="0"/>
        <v>438.22800000000001</v>
      </c>
      <c r="J13" s="80">
        <f t="shared" si="0"/>
        <v>418.84699999999998</v>
      </c>
      <c r="K13" s="80">
        <f>SUM(C13:J13)/8</f>
        <v>401.88774999999998</v>
      </c>
    </row>
    <row r="14" spans="1:13" x14ac:dyDescent="0.25">
      <c r="B14" s="14" t="s">
        <v>8</v>
      </c>
      <c r="C14" s="15">
        <v>2</v>
      </c>
      <c r="D14" s="16">
        <v>0</v>
      </c>
      <c r="E14" s="16">
        <v>1</v>
      </c>
      <c r="F14" s="16">
        <v>0</v>
      </c>
      <c r="G14" s="16">
        <v>2</v>
      </c>
      <c r="H14" s="16">
        <v>0</v>
      </c>
      <c r="I14" s="16">
        <v>2</v>
      </c>
      <c r="J14" s="17">
        <v>1</v>
      </c>
    </row>
    <row r="15" spans="1:13" x14ac:dyDescent="0.25">
      <c r="B15" s="11" t="s">
        <v>9</v>
      </c>
      <c r="C15" s="12">
        <v>3</v>
      </c>
      <c r="D15" s="13">
        <v>0</v>
      </c>
      <c r="E15" s="13">
        <v>2</v>
      </c>
      <c r="F15" s="13">
        <v>0</v>
      </c>
      <c r="G15" s="13">
        <v>3</v>
      </c>
      <c r="H15" s="13">
        <v>0</v>
      </c>
      <c r="I15" s="13">
        <v>4</v>
      </c>
      <c r="J15" s="18">
        <v>3</v>
      </c>
    </row>
    <row r="16" spans="1:13" x14ac:dyDescent="0.25">
      <c r="B16" s="11" t="s">
        <v>10</v>
      </c>
      <c r="C16" s="12">
        <v>1</v>
      </c>
      <c r="D16" s="13">
        <v>0</v>
      </c>
      <c r="E16" s="13">
        <v>2</v>
      </c>
      <c r="F16" s="13">
        <v>0</v>
      </c>
      <c r="G16" s="13">
        <v>3</v>
      </c>
      <c r="H16" s="13">
        <v>1</v>
      </c>
      <c r="I16" s="13">
        <v>2</v>
      </c>
      <c r="J16" s="18">
        <v>2</v>
      </c>
    </row>
    <row r="17" spans="2:14" x14ac:dyDescent="0.25">
      <c r="B17" s="11" t="s">
        <v>11</v>
      </c>
      <c r="C17" s="12">
        <v>2</v>
      </c>
      <c r="D17" s="13">
        <v>0</v>
      </c>
      <c r="E17" s="13">
        <v>3</v>
      </c>
      <c r="F17" s="13">
        <v>1</v>
      </c>
      <c r="G17" s="13">
        <v>2</v>
      </c>
      <c r="H17" s="13">
        <v>1</v>
      </c>
      <c r="I17" s="13">
        <v>2</v>
      </c>
      <c r="J17" s="18">
        <v>1</v>
      </c>
    </row>
    <row r="18" spans="2:14" x14ac:dyDescent="0.25">
      <c r="B18" s="11" t="s">
        <v>12</v>
      </c>
      <c r="C18" s="12">
        <v>3</v>
      </c>
      <c r="D18" s="13">
        <v>1</v>
      </c>
      <c r="E18" s="13">
        <v>3</v>
      </c>
      <c r="F18" s="13">
        <v>1</v>
      </c>
      <c r="G18" s="13">
        <v>2</v>
      </c>
      <c r="H18" s="13">
        <v>0</v>
      </c>
      <c r="I18" s="13">
        <v>1</v>
      </c>
      <c r="J18" s="18">
        <v>1</v>
      </c>
      <c r="N18" s="62">
        <v>120</v>
      </c>
    </row>
    <row r="19" spans="2:14" x14ac:dyDescent="0.25">
      <c r="B19" s="11" t="s">
        <v>13</v>
      </c>
      <c r="C19" s="12">
        <v>2</v>
      </c>
      <c r="D19" s="13">
        <v>1</v>
      </c>
      <c r="E19" s="13">
        <v>2</v>
      </c>
      <c r="F19" s="13">
        <v>0</v>
      </c>
      <c r="G19" s="13">
        <v>2</v>
      </c>
      <c r="H19" s="13">
        <v>1</v>
      </c>
      <c r="I19" s="13">
        <v>1</v>
      </c>
      <c r="J19" s="18">
        <v>1</v>
      </c>
      <c r="N19" s="62">
        <v>130</v>
      </c>
    </row>
    <row r="20" spans="2:14" ht="15.75" thickBot="1" x14ac:dyDescent="0.3">
      <c r="B20" s="19" t="s">
        <v>14</v>
      </c>
      <c r="C20" s="20">
        <f t="shared" ref="C20:J20" si="1">SUM(C14:C19)</f>
        <v>13</v>
      </c>
      <c r="D20" s="21">
        <f t="shared" si="1"/>
        <v>2</v>
      </c>
      <c r="E20" s="21">
        <f t="shared" si="1"/>
        <v>13</v>
      </c>
      <c r="F20" s="21">
        <f t="shared" si="1"/>
        <v>2</v>
      </c>
      <c r="G20" s="21">
        <f t="shared" si="1"/>
        <v>14</v>
      </c>
      <c r="H20" s="21">
        <f t="shared" si="1"/>
        <v>3</v>
      </c>
      <c r="I20" s="21">
        <f t="shared" si="1"/>
        <v>12</v>
      </c>
      <c r="J20" s="22">
        <f t="shared" si="1"/>
        <v>9</v>
      </c>
      <c r="K20" s="81">
        <f>SUM(C20:J20)/8</f>
        <v>8.5</v>
      </c>
      <c r="N20">
        <v>140</v>
      </c>
    </row>
    <row r="21" spans="2:14" x14ac:dyDescent="0.25">
      <c r="B21" s="36" t="s">
        <v>15</v>
      </c>
      <c r="C21" s="37">
        <v>192</v>
      </c>
      <c r="D21" s="38">
        <v>84</v>
      </c>
      <c r="E21" s="38">
        <v>167</v>
      </c>
      <c r="F21" s="38">
        <v>100</v>
      </c>
      <c r="G21" s="38">
        <v>203</v>
      </c>
      <c r="H21" s="38">
        <v>82</v>
      </c>
      <c r="I21" s="38">
        <v>165</v>
      </c>
      <c r="J21" s="39">
        <v>142</v>
      </c>
      <c r="M21" t="s">
        <v>30</v>
      </c>
    </row>
    <row r="22" spans="2:14" x14ac:dyDescent="0.25">
      <c r="B22" s="26" t="s">
        <v>16</v>
      </c>
      <c r="C22" s="27">
        <v>116</v>
      </c>
      <c r="D22" s="28">
        <v>0</v>
      </c>
      <c r="E22" s="28">
        <v>63</v>
      </c>
      <c r="F22" s="28">
        <v>0</v>
      </c>
      <c r="G22" s="28">
        <v>102</v>
      </c>
      <c r="H22" s="28">
        <v>0</v>
      </c>
      <c r="I22" s="28">
        <v>152</v>
      </c>
      <c r="J22" s="40">
        <v>33</v>
      </c>
      <c r="M22" t="s">
        <v>30</v>
      </c>
      <c r="N22">
        <f>N19*(C17+1)</f>
        <v>390</v>
      </c>
    </row>
    <row r="23" spans="2:14" x14ac:dyDescent="0.25">
      <c r="B23" s="26" t="s">
        <v>17</v>
      </c>
      <c r="C23" s="27">
        <v>178</v>
      </c>
      <c r="D23" s="28">
        <v>71</v>
      </c>
      <c r="E23" s="28">
        <v>204</v>
      </c>
      <c r="F23" s="28">
        <v>89</v>
      </c>
      <c r="G23" s="28">
        <v>297</v>
      </c>
      <c r="H23" s="28">
        <v>96</v>
      </c>
      <c r="I23" s="28">
        <v>83</v>
      </c>
      <c r="J23" s="40">
        <v>21</v>
      </c>
      <c r="M23" t="s">
        <v>30</v>
      </c>
    </row>
    <row r="24" spans="2:14" x14ac:dyDescent="0.25">
      <c r="B24" s="26" t="s">
        <v>18</v>
      </c>
      <c r="C24" s="27">
        <v>264</v>
      </c>
      <c r="D24" s="28">
        <v>56</v>
      </c>
      <c r="E24" s="28">
        <v>291</v>
      </c>
      <c r="F24" s="28">
        <v>98</v>
      </c>
      <c r="G24" s="28">
        <v>107</v>
      </c>
      <c r="H24" s="28">
        <v>89</v>
      </c>
      <c r="I24" s="28">
        <v>112</v>
      </c>
      <c r="J24" s="40">
        <v>74</v>
      </c>
      <c r="M24" t="s">
        <v>31</v>
      </c>
      <c r="N24">
        <f>3*140</f>
        <v>420</v>
      </c>
    </row>
    <row r="25" spans="2:14" x14ac:dyDescent="0.25">
      <c r="B25" s="26" t="s">
        <v>19</v>
      </c>
      <c r="C25" s="27">
        <v>271</v>
      </c>
      <c r="D25" s="28">
        <v>62</v>
      </c>
      <c r="E25" s="28">
        <v>231</v>
      </c>
      <c r="F25" s="28">
        <v>136</v>
      </c>
      <c r="G25" s="28">
        <v>188</v>
      </c>
      <c r="H25" s="28">
        <v>59</v>
      </c>
      <c r="I25" s="28">
        <v>102</v>
      </c>
      <c r="J25" s="40">
        <v>106</v>
      </c>
      <c r="M25" t="s">
        <v>32</v>
      </c>
    </row>
    <row r="26" spans="2:14" x14ac:dyDescent="0.25">
      <c r="B26" s="26" t="s">
        <v>20</v>
      </c>
      <c r="C26" s="27">
        <v>270</v>
      </c>
      <c r="D26" s="28">
        <v>99</v>
      </c>
      <c r="E26" s="28">
        <v>276</v>
      </c>
      <c r="F26" s="28">
        <v>79</v>
      </c>
      <c r="G26" s="28">
        <v>234</v>
      </c>
      <c r="H26" s="28">
        <v>172</v>
      </c>
      <c r="I26" s="28">
        <v>193</v>
      </c>
      <c r="J26" s="40">
        <v>102</v>
      </c>
      <c r="M26" t="s">
        <v>85</v>
      </c>
    </row>
    <row r="27" spans="2:14" ht="15.75" thickBot="1" x14ac:dyDescent="0.3">
      <c r="B27" s="41" t="s">
        <v>21</v>
      </c>
      <c r="C27" s="42">
        <f>SUM(C21:C26)</f>
        <v>1291</v>
      </c>
      <c r="D27" s="42">
        <f>SUM(D21:D26)</f>
        <v>372</v>
      </c>
      <c r="E27" s="42">
        <f t="shared" ref="D27:J27" si="2">SUM(E21:E26)</f>
        <v>1232</v>
      </c>
      <c r="F27" s="42">
        <f t="shared" si="2"/>
        <v>502</v>
      </c>
      <c r="G27" s="42">
        <f t="shared" si="2"/>
        <v>1131</v>
      </c>
      <c r="H27" s="42">
        <f t="shared" si="2"/>
        <v>498</v>
      </c>
      <c r="I27" s="42">
        <f t="shared" si="2"/>
        <v>807</v>
      </c>
      <c r="J27" s="42">
        <f t="shared" si="2"/>
        <v>478</v>
      </c>
      <c r="K27" s="77">
        <f>SUM(C27:J27)</f>
        <v>6311</v>
      </c>
    </row>
    <row r="28" spans="2:14" x14ac:dyDescent="0.25">
      <c r="B28" s="29" t="s">
        <v>22</v>
      </c>
      <c r="C28" s="30">
        <v>64</v>
      </c>
      <c r="D28" s="31">
        <v>0</v>
      </c>
      <c r="E28" s="31">
        <v>18</v>
      </c>
      <c r="F28" s="31">
        <v>0</v>
      </c>
      <c r="G28" s="31">
        <v>75</v>
      </c>
      <c r="H28" s="31">
        <v>18</v>
      </c>
      <c r="I28" s="31">
        <v>103</v>
      </c>
      <c r="J28" s="32">
        <v>32</v>
      </c>
      <c r="M28" t="s">
        <v>30</v>
      </c>
    </row>
    <row r="29" spans="2:14" x14ac:dyDescent="0.25">
      <c r="B29" s="23" t="s">
        <v>23</v>
      </c>
      <c r="C29" s="24">
        <v>284</v>
      </c>
      <c r="D29" s="25">
        <v>57</v>
      </c>
      <c r="E29" s="25">
        <v>203</v>
      </c>
      <c r="F29" s="25">
        <v>92</v>
      </c>
      <c r="G29" s="25">
        <v>275</v>
      </c>
      <c r="H29" s="25">
        <v>87</v>
      </c>
      <c r="I29" s="25">
        <v>274</v>
      </c>
      <c r="J29" s="33">
        <v>305</v>
      </c>
      <c r="M29" t="s">
        <v>30</v>
      </c>
    </row>
    <row r="30" spans="2:14" x14ac:dyDescent="0.25">
      <c r="B30" s="23" t="s">
        <v>24</v>
      </c>
      <c r="C30" s="24">
        <v>0</v>
      </c>
      <c r="D30" s="25">
        <v>0</v>
      </c>
      <c r="E30" s="25">
        <v>62</v>
      </c>
      <c r="F30" s="25">
        <v>0</v>
      </c>
      <c r="G30" s="25">
        <v>103</v>
      </c>
      <c r="H30" s="25">
        <v>0</v>
      </c>
      <c r="I30" s="25">
        <v>207</v>
      </c>
      <c r="J30" s="33">
        <v>279</v>
      </c>
      <c r="M30" t="s">
        <v>30</v>
      </c>
    </row>
    <row r="31" spans="2:14" x14ac:dyDescent="0.25">
      <c r="B31" s="23" t="s">
        <v>25</v>
      </c>
      <c r="C31" s="24">
        <v>106</v>
      </c>
      <c r="D31" s="25">
        <v>64</v>
      </c>
      <c r="E31" s="25">
        <v>118</v>
      </c>
      <c r="F31" s="25">
        <v>142</v>
      </c>
      <c r="G31" s="25">
        <v>241</v>
      </c>
      <c r="H31" s="25">
        <v>151</v>
      </c>
      <c r="I31" s="25">
        <v>193</v>
      </c>
      <c r="J31" s="33">
        <v>166</v>
      </c>
      <c r="M31" t="s">
        <v>31</v>
      </c>
    </row>
    <row r="32" spans="2:14" x14ac:dyDescent="0.25">
      <c r="B32" s="23" t="s">
        <v>26</v>
      </c>
      <c r="C32" s="24">
        <v>102</v>
      </c>
      <c r="D32" s="25">
        <v>68</v>
      </c>
      <c r="E32" s="25">
        <v>263</v>
      </c>
      <c r="F32" s="25">
        <v>103</v>
      </c>
      <c r="G32" s="25">
        <v>192</v>
      </c>
      <c r="H32" s="25">
        <v>71</v>
      </c>
      <c r="I32" s="25">
        <v>132</v>
      </c>
      <c r="J32" s="33">
        <v>154</v>
      </c>
      <c r="M32" t="s">
        <v>32</v>
      </c>
    </row>
    <row r="33" spans="2:13" x14ac:dyDescent="0.25">
      <c r="B33" s="23" t="s">
        <v>27</v>
      </c>
      <c r="C33" s="24">
        <v>125</v>
      </c>
      <c r="D33" s="25">
        <v>71</v>
      </c>
      <c r="E33" s="25">
        <v>134</v>
      </c>
      <c r="F33" s="25">
        <v>51</v>
      </c>
      <c r="G33" s="25">
        <v>186</v>
      </c>
      <c r="H33" s="25">
        <v>93</v>
      </c>
      <c r="I33" s="25">
        <v>68</v>
      </c>
      <c r="J33" s="33">
        <v>78</v>
      </c>
      <c r="M33" t="s">
        <v>85</v>
      </c>
    </row>
    <row r="34" spans="2:13" ht="15.75" thickBot="1" x14ac:dyDescent="0.3">
      <c r="B34" s="34" t="s">
        <v>28</v>
      </c>
      <c r="C34" s="35">
        <f>SUM(C28:C33)</f>
        <v>681</v>
      </c>
      <c r="D34" s="35">
        <f t="shared" ref="D34:J34" si="3">SUM(D28:D33)</f>
        <v>260</v>
      </c>
      <c r="E34" s="35">
        <f t="shared" si="3"/>
        <v>798</v>
      </c>
      <c r="F34" s="35">
        <f t="shared" si="3"/>
        <v>388</v>
      </c>
      <c r="G34" s="35">
        <f t="shared" si="3"/>
        <v>1072</v>
      </c>
      <c r="H34" s="35">
        <f t="shared" si="3"/>
        <v>420</v>
      </c>
      <c r="I34" s="35">
        <f t="shared" si="3"/>
        <v>977</v>
      </c>
      <c r="J34" s="35">
        <f t="shared" si="3"/>
        <v>1014</v>
      </c>
      <c r="K34" s="78">
        <f>SUM(C34:J34)</f>
        <v>5610</v>
      </c>
    </row>
  </sheetData>
  <mergeCells count="1">
    <mergeCell ref="A1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D67C-71DF-43FB-9C87-377C9B7D7633}">
  <dimension ref="B2:J29"/>
  <sheetViews>
    <sheetView tabSelected="1" topLeftCell="L1" workbookViewId="0">
      <selection activeCell="R29" sqref="R29"/>
    </sheetView>
  </sheetViews>
  <sheetFormatPr defaultRowHeight="15" x14ac:dyDescent="0.25"/>
  <cols>
    <col min="2" max="2" width="12.28515625" bestFit="1" customWidth="1"/>
    <col min="3" max="10" width="12" bestFit="1" customWidth="1"/>
  </cols>
  <sheetData>
    <row r="2" spans="2:10" ht="15.75" thickBot="1" x14ac:dyDescent="0.3"/>
    <row r="3" spans="2:10" ht="15.75" thickBot="1" x14ac:dyDescent="0.3">
      <c r="B3" s="56"/>
      <c r="C3" s="50" t="s">
        <v>33</v>
      </c>
      <c r="D3" s="51" t="s">
        <v>34</v>
      </c>
      <c r="E3" s="51" t="s">
        <v>35</v>
      </c>
      <c r="F3" s="51" t="s">
        <v>36</v>
      </c>
      <c r="G3" s="51" t="s">
        <v>37</v>
      </c>
      <c r="H3" s="51" t="s">
        <v>38</v>
      </c>
      <c r="I3" s="51" t="s">
        <v>39</v>
      </c>
      <c r="J3" s="52" t="s">
        <v>40</v>
      </c>
    </row>
    <row r="4" spans="2:10" x14ac:dyDescent="0.25">
      <c r="B4" s="53" t="s">
        <v>41</v>
      </c>
      <c r="C4" s="58">
        <v>2</v>
      </c>
      <c r="D4" s="58">
        <v>1</v>
      </c>
      <c r="E4" s="58">
        <v>3</v>
      </c>
      <c r="F4" s="58">
        <v>2</v>
      </c>
      <c r="G4" s="62">
        <v>2</v>
      </c>
      <c r="H4" s="58">
        <v>3</v>
      </c>
      <c r="I4" s="62">
        <v>3</v>
      </c>
      <c r="J4" s="59">
        <v>4</v>
      </c>
    </row>
    <row r="5" spans="2:10" x14ac:dyDescent="0.25">
      <c r="B5" s="53" t="s">
        <v>42</v>
      </c>
      <c r="C5" s="58">
        <v>1</v>
      </c>
      <c r="D5" s="58">
        <v>4</v>
      </c>
      <c r="E5" s="58">
        <v>2</v>
      </c>
      <c r="F5" s="58">
        <v>3</v>
      </c>
      <c r="G5" s="62">
        <v>2</v>
      </c>
      <c r="H5" s="58">
        <v>3</v>
      </c>
      <c r="I5" s="62">
        <v>3</v>
      </c>
      <c r="J5" s="59">
        <v>2</v>
      </c>
    </row>
    <row r="6" spans="2:10" x14ac:dyDescent="0.25">
      <c r="B6" s="53" t="s">
        <v>43</v>
      </c>
      <c r="C6" s="58">
        <v>3</v>
      </c>
      <c r="D6" s="58">
        <v>3</v>
      </c>
      <c r="E6" s="58">
        <v>4</v>
      </c>
      <c r="F6" s="58">
        <v>2</v>
      </c>
      <c r="G6" s="62">
        <v>3</v>
      </c>
      <c r="H6" s="58">
        <v>2</v>
      </c>
      <c r="I6" s="62">
        <v>3</v>
      </c>
      <c r="J6" s="59">
        <v>2</v>
      </c>
    </row>
    <row r="7" spans="2:10" x14ac:dyDescent="0.25">
      <c r="B7" s="53" t="s">
        <v>44</v>
      </c>
      <c r="C7" s="58">
        <v>3</v>
      </c>
      <c r="D7" s="58">
        <v>3</v>
      </c>
      <c r="E7" s="62">
        <v>2</v>
      </c>
      <c r="F7" s="58">
        <v>2</v>
      </c>
      <c r="G7" s="62">
        <v>3</v>
      </c>
      <c r="H7" s="58">
        <v>2</v>
      </c>
      <c r="I7" s="62">
        <v>4</v>
      </c>
      <c r="J7" s="59">
        <v>2</v>
      </c>
    </row>
    <row r="8" spans="2:10" x14ac:dyDescent="0.25">
      <c r="B8" s="53" t="s">
        <v>45</v>
      </c>
      <c r="C8" s="58">
        <v>2</v>
      </c>
      <c r="D8" s="58">
        <v>2</v>
      </c>
      <c r="E8" s="62">
        <v>3</v>
      </c>
      <c r="F8" s="58">
        <v>2</v>
      </c>
      <c r="G8" s="62">
        <v>4</v>
      </c>
      <c r="H8" s="58">
        <v>3</v>
      </c>
      <c r="I8" s="62">
        <v>2</v>
      </c>
      <c r="J8" s="59">
        <v>3</v>
      </c>
    </row>
    <row r="9" spans="2:10" x14ac:dyDescent="0.25">
      <c r="B9" s="53" t="s">
        <v>46</v>
      </c>
      <c r="C9" s="58">
        <v>1</v>
      </c>
      <c r="D9" s="58">
        <v>0</v>
      </c>
      <c r="E9" s="62">
        <v>0</v>
      </c>
      <c r="F9" s="58">
        <v>0</v>
      </c>
      <c r="G9" s="62">
        <v>0</v>
      </c>
      <c r="H9" s="58">
        <v>0</v>
      </c>
      <c r="I9" s="62">
        <v>1</v>
      </c>
      <c r="J9" s="59">
        <v>0</v>
      </c>
    </row>
    <row r="10" spans="2:10" x14ac:dyDescent="0.25">
      <c r="B10" s="53" t="s">
        <v>47</v>
      </c>
      <c r="C10" s="58">
        <v>0</v>
      </c>
      <c r="D10" s="58">
        <v>0</v>
      </c>
      <c r="E10" s="62">
        <v>1</v>
      </c>
      <c r="F10" s="58">
        <v>1</v>
      </c>
      <c r="G10" s="62">
        <v>2</v>
      </c>
      <c r="H10" s="58">
        <v>1</v>
      </c>
      <c r="I10" s="62">
        <v>0</v>
      </c>
      <c r="J10" s="59">
        <v>1</v>
      </c>
    </row>
    <row r="11" spans="2:10" x14ac:dyDescent="0.25">
      <c r="B11" s="53" t="s">
        <v>48</v>
      </c>
      <c r="C11" s="58">
        <v>1</v>
      </c>
      <c r="D11" s="58">
        <v>1</v>
      </c>
      <c r="E11" s="62">
        <v>0</v>
      </c>
      <c r="F11" s="58">
        <v>0</v>
      </c>
      <c r="G11" s="62">
        <v>0</v>
      </c>
      <c r="H11" s="58">
        <v>1</v>
      </c>
      <c r="I11" s="62">
        <v>0</v>
      </c>
      <c r="J11" s="59">
        <v>0</v>
      </c>
    </row>
    <row r="12" spans="2:10" x14ac:dyDescent="0.25">
      <c r="B12" s="53" t="s">
        <v>49</v>
      </c>
      <c r="C12" s="58">
        <v>1</v>
      </c>
      <c r="D12" s="58">
        <v>4</v>
      </c>
      <c r="E12" s="62">
        <v>2</v>
      </c>
      <c r="F12" s="58">
        <v>3</v>
      </c>
      <c r="G12" s="62">
        <v>3</v>
      </c>
      <c r="H12" s="58">
        <v>4</v>
      </c>
      <c r="I12" s="62">
        <v>3</v>
      </c>
      <c r="J12" s="59">
        <v>3</v>
      </c>
    </row>
    <row r="13" spans="2:10" x14ac:dyDescent="0.25">
      <c r="B13" s="53" t="s">
        <v>50</v>
      </c>
      <c r="C13" s="58">
        <v>3</v>
      </c>
      <c r="D13" s="58">
        <v>0</v>
      </c>
      <c r="E13" s="62">
        <v>2</v>
      </c>
      <c r="F13" s="58">
        <v>1</v>
      </c>
      <c r="G13" s="62">
        <v>2</v>
      </c>
      <c r="H13" s="58">
        <v>1</v>
      </c>
      <c r="I13" s="62">
        <v>2</v>
      </c>
      <c r="J13" s="59">
        <v>1</v>
      </c>
    </row>
    <row r="14" spans="2:10" x14ac:dyDescent="0.25">
      <c r="B14" s="53" t="s">
        <v>51</v>
      </c>
      <c r="C14" s="58">
        <v>2</v>
      </c>
      <c r="D14" s="58">
        <v>3</v>
      </c>
      <c r="E14" s="62">
        <v>3</v>
      </c>
      <c r="F14" s="58">
        <v>2</v>
      </c>
      <c r="G14" s="62">
        <v>2</v>
      </c>
      <c r="H14" s="58">
        <v>3</v>
      </c>
      <c r="I14" s="62">
        <v>3</v>
      </c>
      <c r="J14" s="59">
        <v>4</v>
      </c>
    </row>
    <row r="15" spans="2:10" x14ac:dyDescent="0.25">
      <c r="B15" s="53" t="s">
        <v>52</v>
      </c>
      <c r="C15" s="58">
        <v>1</v>
      </c>
      <c r="D15" s="58">
        <v>4</v>
      </c>
      <c r="E15" s="62">
        <v>2</v>
      </c>
      <c r="F15" s="58">
        <v>3</v>
      </c>
      <c r="G15" s="62">
        <v>2</v>
      </c>
      <c r="H15" s="58">
        <v>2</v>
      </c>
      <c r="I15" s="62">
        <v>3</v>
      </c>
      <c r="J15" s="59">
        <v>2</v>
      </c>
    </row>
    <row r="16" spans="2:10" x14ac:dyDescent="0.25">
      <c r="B16" s="53" t="s">
        <v>53</v>
      </c>
      <c r="C16" s="58">
        <v>0</v>
      </c>
      <c r="D16" s="58">
        <v>1</v>
      </c>
      <c r="E16" s="62">
        <v>1</v>
      </c>
      <c r="F16" s="58">
        <v>0</v>
      </c>
      <c r="G16" s="62">
        <v>0</v>
      </c>
      <c r="H16" s="58">
        <v>0</v>
      </c>
      <c r="I16" s="62">
        <v>1</v>
      </c>
      <c r="J16" s="59">
        <v>0</v>
      </c>
    </row>
    <row r="17" spans="2:10" x14ac:dyDescent="0.25">
      <c r="B17" s="53" t="s">
        <v>54</v>
      </c>
      <c r="C17" s="58">
        <v>1</v>
      </c>
      <c r="D17" s="58">
        <v>4</v>
      </c>
      <c r="E17" s="62">
        <v>2</v>
      </c>
      <c r="F17" s="58">
        <v>3</v>
      </c>
      <c r="G17" s="62">
        <v>3</v>
      </c>
      <c r="H17" s="58">
        <v>3</v>
      </c>
      <c r="I17" s="62">
        <v>2</v>
      </c>
      <c r="J17" s="59">
        <v>3</v>
      </c>
    </row>
    <row r="18" spans="2:10" x14ac:dyDescent="0.25">
      <c r="B18" s="53" t="s">
        <v>55</v>
      </c>
      <c r="C18" s="58">
        <v>2</v>
      </c>
      <c r="D18" s="58">
        <v>2</v>
      </c>
      <c r="E18" s="58">
        <v>3</v>
      </c>
      <c r="F18" s="58">
        <v>2</v>
      </c>
      <c r="G18" s="62">
        <v>3</v>
      </c>
      <c r="H18" s="58">
        <v>2</v>
      </c>
      <c r="I18" s="62">
        <v>3</v>
      </c>
      <c r="J18" s="59">
        <v>4</v>
      </c>
    </row>
    <row r="19" spans="2:10" x14ac:dyDescent="0.25">
      <c r="B19" s="53" t="s">
        <v>56</v>
      </c>
      <c r="C19" s="58">
        <v>0</v>
      </c>
      <c r="D19" s="58">
        <v>4</v>
      </c>
      <c r="E19" s="58">
        <v>2</v>
      </c>
      <c r="F19" s="58">
        <v>3</v>
      </c>
      <c r="G19" s="62">
        <v>1</v>
      </c>
      <c r="H19" s="58">
        <v>2</v>
      </c>
      <c r="I19" s="62">
        <v>2</v>
      </c>
      <c r="J19" s="59">
        <v>2</v>
      </c>
    </row>
    <row r="20" spans="2:10" x14ac:dyDescent="0.25">
      <c r="B20" s="53" t="s">
        <v>57</v>
      </c>
      <c r="C20" s="58">
        <v>0</v>
      </c>
      <c r="D20" s="58">
        <v>0</v>
      </c>
      <c r="E20" s="58">
        <v>1</v>
      </c>
      <c r="F20" s="58">
        <v>0</v>
      </c>
      <c r="G20" s="62">
        <v>0</v>
      </c>
      <c r="H20" s="58">
        <v>1</v>
      </c>
      <c r="I20" s="62">
        <v>1</v>
      </c>
      <c r="J20" s="59">
        <v>0</v>
      </c>
    </row>
    <row r="21" spans="2:10" x14ac:dyDescent="0.25">
      <c r="B21" s="53" t="s">
        <v>58</v>
      </c>
      <c r="C21" s="58">
        <v>2</v>
      </c>
      <c r="D21" s="58">
        <v>0</v>
      </c>
      <c r="E21" s="58">
        <v>2</v>
      </c>
      <c r="F21" s="58">
        <v>1</v>
      </c>
      <c r="G21" s="62">
        <v>2</v>
      </c>
      <c r="H21" s="58">
        <v>1</v>
      </c>
      <c r="I21" s="62">
        <v>1</v>
      </c>
      <c r="J21" s="59">
        <v>1</v>
      </c>
    </row>
    <row r="22" spans="2:10" x14ac:dyDescent="0.25">
      <c r="B22" s="53" t="s">
        <v>59</v>
      </c>
      <c r="C22" s="58">
        <v>1</v>
      </c>
      <c r="D22" s="58">
        <v>0</v>
      </c>
      <c r="E22" s="58">
        <v>0</v>
      </c>
      <c r="F22" s="58">
        <v>1</v>
      </c>
      <c r="G22" s="62">
        <v>2</v>
      </c>
      <c r="H22" s="58">
        <v>1</v>
      </c>
      <c r="I22" s="62">
        <v>1</v>
      </c>
      <c r="J22" s="59">
        <v>2</v>
      </c>
    </row>
    <row r="23" spans="2:10" ht="15.75" thickBot="1" x14ac:dyDescent="0.3">
      <c r="B23" s="54" t="s">
        <v>60</v>
      </c>
      <c r="C23" s="60">
        <v>1</v>
      </c>
      <c r="D23" s="60">
        <v>0</v>
      </c>
      <c r="E23" s="60">
        <v>1</v>
      </c>
      <c r="F23" s="60">
        <v>0</v>
      </c>
      <c r="G23" s="60">
        <v>1</v>
      </c>
      <c r="H23" s="60">
        <v>0</v>
      </c>
      <c r="I23" s="60">
        <v>1</v>
      </c>
      <c r="J23" s="61">
        <v>1</v>
      </c>
    </row>
    <row r="24" spans="2:10" x14ac:dyDescent="0.25">
      <c r="B24" s="66"/>
      <c r="J24" s="57"/>
    </row>
    <row r="25" spans="2:10" ht="15.75" thickBot="1" x14ac:dyDescent="0.3">
      <c r="B25" s="67"/>
      <c r="J25" s="68"/>
    </row>
    <row r="26" spans="2:10" ht="15.75" thickBot="1" x14ac:dyDescent="0.3">
      <c r="B26" s="55" t="s">
        <v>61</v>
      </c>
      <c r="C26" s="51">
        <f>(C5+C12+C15+C17+C19)/5</f>
        <v>0.8</v>
      </c>
      <c r="D26" s="51">
        <f>(D5+D12+D15+D17+D19)/5</f>
        <v>4</v>
      </c>
      <c r="E26" s="51">
        <f t="shared" ref="D26:J26" si="0">(E5+E12+E15+E17+E19)/5</f>
        <v>2</v>
      </c>
      <c r="F26" s="51">
        <f t="shared" si="0"/>
        <v>3</v>
      </c>
      <c r="G26" s="51">
        <f t="shared" si="0"/>
        <v>2.2000000000000002</v>
      </c>
      <c r="H26" s="51">
        <f t="shared" si="0"/>
        <v>2.8</v>
      </c>
      <c r="I26" s="51">
        <f t="shared" si="0"/>
        <v>2.6</v>
      </c>
      <c r="J26" s="52">
        <f t="shared" si="0"/>
        <v>2.4</v>
      </c>
    </row>
    <row r="27" spans="2:10" ht="15.75" thickBot="1" x14ac:dyDescent="0.3">
      <c r="B27" s="53" t="s">
        <v>62</v>
      </c>
      <c r="C27" s="58">
        <f>(C13+C20+C21+C22+C23)/5</f>
        <v>1.4</v>
      </c>
      <c r="D27" s="58">
        <f t="shared" ref="D27:J27" si="1">(D13+D20+D21+D22+D23)/5</f>
        <v>0</v>
      </c>
      <c r="E27" s="58">
        <f t="shared" si="1"/>
        <v>1.2</v>
      </c>
      <c r="F27" s="58">
        <f t="shared" si="1"/>
        <v>0.6</v>
      </c>
      <c r="G27" s="58">
        <f t="shared" si="1"/>
        <v>1.4</v>
      </c>
      <c r="H27" s="58">
        <f t="shared" si="1"/>
        <v>0.8</v>
      </c>
      <c r="I27" s="58">
        <f t="shared" si="1"/>
        <v>1.2</v>
      </c>
      <c r="J27" s="63">
        <f t="shared" si="1"/>
        <v>1</v>
      </c>
    </row>
    <row r="28" spans="2:10" ht="15.75" thickBot="1" x14ac:dyDescent="0.3">
      <c r="B28" s="55" t="s">
        <v>63</v>
      </c>
      <c r="C28" s="51">
        <f>(C9+C10+C11+C16)/4</f>
        <v>0.5</v>
      </c>
      <c r="D28" s="51">
        <f t="shared" ref="D28:J28" si="2">(D9+D10+D11+D16)/4</f>
        <v>0.5</v>
      </c>
      <c r="E28" s="51">
        <f t="shared" si="2"/>
        <v>0.5</v>
      </c>
      <c r="F28" s="51">
        <f t="shared" si="2"/>
        <v>0.25</v>
      </c>
      <c r="G28" s="51">
        <f t="shared" si="2"/>
        <v>0.5</v>
      </c>
      <c r="H28" s="51">
        <f t="shared" si="2"/>
        <v>0.5</v>
      </c>
      <c r="I28" s="51">
        <f t="shared" si="2"/>
        <v>0.5</v>
      </c>
      <c r="J28" s="52">
        <f t="shared" si="2"/>
        <v>0.25</v>
      </c>
    </row>
    <row r="29" spans="2:10" ht="15.75" thickBot="1" x14ac:dyDescent="0.3">
      <c r="B29" s="54" t="s">
        <v>64</v>
      </c>
      <c r="C29" s="64">
        <f>(C4+C6+C8+C14+C18)/5</f>
        <v>2.2000000000000002</v>
      </c>
      <c r="D29" s="64">
        <f t="shared" ref="D29:J29" si="3">(D4+D6+D8+D14+D18)/5</f>
        <v>2.2000000000000002</v>
      </c>
      <c r="E29" s="64">
        <f t="shared" si="3"/>
        <v>3.2</v>
      </c>
      <c r="F29" s="64">
        <f t="shared" si="3"/>
        <v>2</v>
      </c>
      <c r="G29" s="64">
        <f t="shared" si="3"/>
        <v>2.8</v>
      </c>
      <c r="H29" s="64">
        <f t="shared" si="3"/>
        <v>2.6</v>
      </c>
      <c r="I29" s="64">
        <f t="shared" si="3"/>
        <v>2.8</v>
      </c>
      <c r="J29" s="65">
        <f t="shared" si="3"/>
        <v>3.4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A500-4428-40E0-8E7A-BA96A4D7C642}">
  <dimension ref="B2:J9"/>
  <sheetViews>
    <sheetView topLeftCell="C1" zoomScale="55" zoomScaleNormal="55" workbookViewId="0">
      <selection activeCell="H9" sqref="H9"/>
    </sheetView>
  </sheetViews>
  <sheetFormatPr defaultRowHeight="15" x14ac:dyDescent="0.25"/>
  <cols>
    <col min="2" max="2" width="22.7109375" customWidth="1"/>
    <col min="3" max="10" width="30" customWidth="1"/>
  </cols>
  <sheetData>
    <row r="2" spans="2:10" ht="15.75" thickBot="1" x14ac:dyDescent="0.3"/>
    <row r="3" spans="2:10" ht="15.75" thickBot="1" x14ac:dyDescent="0.3">
      <c r="B3" s="71"/>
      <c r="C3" s="74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6" t="s">
        <v>40</v>
      </c>
    </row>
    <row r="4" spans="2:10" ht="120" x14ac:dyDescent="0.25">
      <c r="B4" s="72" t="s">
        <v>66</v>
      </c>
      <c r="C4" s="70" t="s">
        <v>78</v>
      </c>
      <c r="D4" s="70" t="s">
        <v>75</v>
      </c>
      <c r="E4" s="70" t="s">
        <v>76</v>
      </c>
      <c r="F4" s="70" t="s">
        <v>77</v>
      </c>
      <c r="G4" s="70" t="s">
        <v>89</v>
      </c>
      <c r="H4" s="70" t="s">
        <v>90</v>
      </c>
      <c r="I4" s="70" t="s">
        <v>91</v>
      </c>
      <c r="J4" s="70" t="s">
        <v>92</v>
      </c>
    </row>
    <row r="5" spans="2:10" ht="105" x14ac:dyDescent="0.25">
      <c r="B5" s="72" t="s">
        <v>67</v>
      </c>
      <c r="C5" s="70" t="s">
        <v>71</v>
      </c>
      <c r="D5" s="70" t="s">
        <v>82</v>
      </c>
      <c r="E5" s="70" t="s">
        <v>102</v>
      </c>
      <c r="F5" s="70" t="s">
        <v>101</v>
      </c>
      <c r="G5" s="70" t="s">
        <v>105</v>
      </c>
      <c r="H5" s="70" t="s">
        <v>100</v>
      </c>
      <c r="I5" s="70" t="s">
        <v>104</v>
      </c>
      <c r="J5" s="70" t="s">
        <v>103</v>
      </c>
    </row>
    <row r="6" spans="2:10" ht="120" x14ac:dyDescent="0.25">
      <c r="B6" s="72" t="s">
        <v>68</v>
      </c>
      <c r="C6" s="70" t="s">
        <v>72</v>
      </c>
      <c r="D6" s="70" t="s">
        <v>83</v>
      </c>
      <c r="E6" s="70" t="s">
        <v>87</v>
      </c>
      <c r="F6" s="70" t="s">
        <v>107</v>
      </c>
      <c r="G6" s="70" t="s">
        <v>106</v>
      </c>
      <c r="H6" s="70" t="s">
        <v>108</v>
      </c>
      <c r="I6" s="70" t="s">
        <v>99</v>
      </c>
      <c r="J6" s="70" t="s">
        <v>98</v>
      </c>
    </row>
    <row r="7" spans="2:10" ht="105" x14ac:dyDescent="0.25">
      <c r="B7" s="72" t="s">
        <v>69</v>
      </c>
      <c r="C7" s="70" t="s">
        <v>73</v>
      </c>
      <c r="D7" s="70" t="s">
        <v>79</v>
      </c>
      <c r="E7" s="70" t="s">
        <v>80</v>
      </c>
      <c r="F7" s="70" t="s">
        <v>81</v>
      </c>
      <c r="G7" s="70" t="s">
        <v>112</v>
      </c>
      <c r="H7" s="70" t="s">
        <v>111</v>
      </c>
      <c r="I7" s="70" t="s">
        <v>109</v>
      </c>
      <c r="J7" s="70" t="s">
        <v>110</v>
      </c>
    </row>
    <row r="8" spans="2:10" ht="90.75" thickBot="1" x14ac:dyDescent="0.3">
      <c r="B8" s="73" t="s">
        <v>70</v>
      </c>
      <c r="C8" s="70" t="s">
        <v>74</v>
      </c>
      <c r="D8" s="70" t="s">
        <v>84</v>
      </c>
      <c r="E8" s="70" t="s">
        <v>88</v>
      </c>
      <c r="F8" s="70" t="s">
        <v>93</v>
      </c>
      <c r="G8" s="70" t="s">
        <v>97</v>
      </c>
      <c r="H8" s="70" t="s">
        <v>96</v>
      </c>
      <c r="I8" s="70" t="s">
        <v>95</v>
      </c>
      <c r="J8" s="70" t="s">
        <v>94</v>
      </c>
    </row>
    <row r="9" spans="2:10" x14ac:dyDescent="0.25">
      <c r="B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Metrics</vt:lpstr>
      <vt:lpstr>Questionnaire</vt:lpstr>
      <vt:lpstr>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2018-04-24T14:39:59Z</dcterms:modified>
</cp:coreProperties>
</file>