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hanwash.sharepoint.com/sites/MattsonProposal/Shared Documents/Monitoring and Evaluation/M&amp;E system building/"/>
    </mc:Choice>
  </mc:AlternateContent>
  <xr:revisionPtr revIDLastSave="0" documentId="8_{26B7C2EC-5CEA-45E6-B736-BD7D694F0235}" xr6:coauthVersionLast="47" xr6:coauthVersionMax="47" xr10:uidLastSave="{00000000-0000-0000-0000-000000000000}"/>
  <bookViews>
    <workbookView xWindow="-110" yWindow="-110" windowWidth="19420" windowHeight="10300" firstSheet="3" activeTab="3" xr2:uid="{DF3FF418-B542-D74F-B6FD-41CC930D37E1}"/>
  </bookViews>
  <sheets>
    <sheet name="Master LM" sheetId="7" r:id="rId1"/>
    <sheet name="Mattson LM" sheetId="13" r:id="rId2"/>
    <sheet name="Indicator framework" sheetId="4" r:id="rId3"/>
    <sheet name="data" sheetId="14" r:id="rId4"/>
    <sheet name="Performance objectives" sheetId="11" r:id="rId5"/>
    <sheet name="Monitoring framework" sheetId="9" r:id="rId6"/>
    <sheet name="Core values" sheetId="12" r:id="rId7"/>
  </sheets>
  <definedNames>
    <definedName name="_xlnm._FilterDatabase" localSheetId="2" hidden="1">'Indicator framework'!$A$11:$M$70</definedName>
    <definedName name="_xlnm._FilterDatabase" localSheetId="5" hidden="1">'Monitoring framework'!$A$12:$D$12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1" l="1"/>
  <c r="C38" i="4"/>
  <c r="C15" i="13"/>
  <c r="F16" i="11"/>
  <c r="E13" i="11" l="1"/>
  <c r="F14" i="11"/>
  <c r="C56" i="4"/>
  <c r="C33" i="4"/>
  <c r="C16" i="4"/>
  <c r="F15" i="13"/>
  <c r="G21" i="13"/>
  <c r="F21" i="13"/>
  <c r="E21" i="13"/>
  <c r="D21" i="13"/>
  <c r="C21" i="13"/>
  <c r="H19" i="13"/>
  <c r="G19" i="13"/>
  <c r="F19" i="13"/>
  <c r="E19" i="13"/>
  <c r="D19" i="13"/>
  <c r="C19" i="13"/>
  <c r="H17" i="13"/>
  <c r="G17" i="13"/>
  <c r="F17" i="13"/>
  <c r="E17" i="13"/>
  <c r="D17" i="13"/>
  <c r="C17" i="13"/>
  <c r="C13" i="13"/>
  <c r="C23" i="4"/>
  <c r="E16" i="9"/>
  <c r="F20" i="9"/>
  <c r="K15" i="11"/>
  <c r="F19" i="9"/>
  <c r="I36" i="4"/>
  <c r="C36" i="4"/>
  <c r="C16" i="11" l="1"/>
  <c r="B13" i="11"/>
  <c r="C15" i="11"/>
  <c r="D14" i="11"/>
  <c r="C14" i="11"/>
  <c r="C13" i="11"/>
  <c r="D13" i="11"/>
  <c r="D16" i="11"/>
  <c r="F15" i="11"/>
  <c r="B14" i="9"/>
  <c r="C14" i="9"/>
  <c r="D14" i="9"/>
  <c r="B15" i="9"/>
  <c r="C15" i="9"/>
  <c r="D15" i="9"/>
  <c r="B16" i="9"/>
  <c r="C16" i="9"/>
  <c r="D16" i="9"/>
  <c r="B17" i="9"/>
  <c r="C17" i="9"/>
  <c r="D17" i="9"/>
  <c r="B18" i="9"/>
  <c r="C18" i="9"/>
  <c r="D18" i="9"/>
  <c r="B19" i="9"/>
  <c r="C19" i="9"/>
  <c r="D19" i="9"/>
  <c r="B20" i="9"/>
  <c r="C20" i="9"/>
  <c r="D20" i="9"/>
  <c r="B21" i="9"/>
  <c r="C21" i="9"/>
  <c r="D21" i="9"/>
  <c r="A22" i="9"/>
  <c r="B22" i="9"/>
  <c r="C22" i="9"/>
  <c r="D22" i="9"/>
  <c r="B23" i="9"/>
  <c r="C23" i="9"/>
  <c r="D23" i="9"/>
  <c r="B24" i="9"/>
  <c r="C24" i="9"/>
  <c r="D24" i="9"/>
  <c r="B25" i="9"/>
  <c r="C25" i="9"/>
  <c r="D25" i="9"/>
  <c r="B26" i="9"/>
  <c r="C26" i="9"/>
  <c r="D26" i="9"/>
  <c r="B27" i="9"/>
  <c r="C27" i="9"/>
  <c r="D27" i="9"/>
  <c r="B28" i="9"/>
  <c r="C28" i="9"/>
  <c r="D28" i="9"/>
  <c r="B29" i="9"/>
  <c r="C29" i="9"/>
  <c r="D29" i="9"/>
  <c r="B30" i="9"/>
  <c r="C30" i="9"/>
  <c r="D30" i="9"/>
  <c r="B31" i="9"/>
  <c r="C31" i="9"/>
  <c r="D31" i="9"/>
  <c r="B32" i="9"/>
  <c r="C32" i="9"/>
  <c r="D32" i="9"/>
  <c r="B33" i="9"/>
  <c r="C33" i="9"/>
  <c r="D33" i="9"/>
  <c r="B34" i="9"/>
  <c r="C34" i="9"/>
  <c r="D34" i="9"/>
  <c r="B35" i="9"/>
  <c r="C35" i="9"/>
  <c r="D35" i="9"/>
  <c r="B36" i="9"/>
  <c r="C36" i="9"/>
  <c r="D36" i="9"/>
  <c r="B37" i="9"/>
  <c r="C37" i="9"/>
  <c r="D37" i="9"/>
  <c r="B38" i="9"/>
  <c r="C38" i="9"/>
  <c r="D38" i="9"/>
  <c r="B39" i="9"/>
  <c r="C39" i="9"/>
  <c r="D39" i="9"/>
  <c r="B40" i="9"/>
  <c r="C40" i="9"/>
  <c r="D40" i="9"/>
  <c r="A41" i="9"/>
  <c r="B41" i="9"/>
  <c r="C41" i="9"/>
  <c r="D41" i="9"/>
  <c r="B42" i="9"/>
  <c r="C42" i="9"/>
  <c r="D42" i="9"/>
  <c r="B43" i="9"/>
  <c r="C43" i="9"/>
  <c r="D43" i="9"/>
  <c r="B44" i="9"/>
  <c r="C44" i="9"/>
  <c r="D44" i="9"/>
  <c r="B45" i="9"/>
  <c r="C45" i="9"/>
  <c r="D45" i="9"/>
  <c r="A46" i="9"/>
  <c r="B46" i="9"/>
  <c r="C46" i="9"/>
  <c r="D46" i="9"/>
  <c r="A47" i="9"/>
  <c r="B47" i="9"/>
  <c r="C47" i="9"/>
  <c r="D47" i="9"/>
  <c r="A48" i="9"/>
  <c r="B48" i="9"/>
  <c r="C48" i="9"/>
  <c r="D48" i="9"/>
  <c r="A49" i="9"/>
  <c r="B49" i="9"/>
  <c r="C49" i="9"/>
  <c r="D49" i="9"/>
  <c r="A50" i="9"/>
  <c r="B50" i="9"/>
  <c r="C50" i="9"/>
  <c r="D50" i="9"/>
  <c r="A51" i="9"/>
  <c r="B51" i="9"/>
  <c r="C51" i="9"/>
  <c r="D51" i="9"/>
  <c r="A52" i="9"/>
  <c r="B52" i="9"/>
  <c r="C52" i="9"/>
  <c r="D52" i="9"/>
  <c r="A53" i="9"/>
  <c r="B53" i="9"/>
  <c r="C53" i="9"/>
  <c r="D53" i="9"/>
  <c r="B54" i="9"/>
  <c r="C54" i="9"/>
  <c r="D54" i="9"/>
  <c r="B55" i="9"/>
  <c r="C55" i="9"/>
  <c r="D55" i="9"/>
  <c r="A56" i="9"/>
  <c r="B56" i="9"/>
  <c r="C56" i="9"/>
  <c r="D56" i="9"/>
  <c r="B57" i="9"/>
  <c r="C57" i="9"/>
  <c r="D57" i="9"/>
  <c r="A58" i="9"/>
  <c r="B58" i="9"/>
  <c r="C58" i="9"/>
  <c r="D58" i="9"/>
  <c r="B59" i="9"/>
  <c r="C59" i="9"/>
  <c r="D59" i="9"/>
  <c r="B60" i="9"/>
  <c r="C60" i="9"/>
  <c r="D60" i="9"/>
  <c r="B61" i="9"/>
  <c r="C61" i="9"/>
  <c r="D61" i="9"/>
  <c r="E14" i="11"/>
  <c r="E16" i="11"/>
  <c r="D15" i="11"/>
  <c r="C25" i="4"/>
  <c r="C31" i="4"/>
  <c r="C65" i="4"/>
  <c r="C30" i="4"/>
  <c r="C70" i="4"/>
  <c r="C68" i="4"/>
  <c r="C64" i="4"/>
  <c r="E39" i="9"/>
  <c r="C50" i="4"/>
  <c r="I50" i="4"/>
  <c r="A42" i="9" s="1"/>
  <c r="C43" i="4"/>
  <c r="I43" i="4"/>
  <c r="A35" i="9" s="1"/>
  <c r="I48" i="4"/>
  <c r="A40" i="9" s="1"/>
  <c r="C14" i="4"/>
  <c r="N43" i="9"/>
  <c r="N38" i="9"/>
  <c r="N39" i="9" s="1"/>
  <c r="N41" i="9" s="1"/>
  <c r="N32" i="9"/>
  <c r="F31" i="9"/>
  <c r="F32" i="9" s="1"/>
  <c r="E31" i="9"/>
  <c r="F43" i="9"/>
  <c r="F38" i="9"/>
  <c r="F39" i="9" s="1"/>
  <c r="F41" i="9"/>
  <c r="I70" i="4"/>
  <c r="A61" i="9" s="1"/>
  <c r="I69" i="4"/>
  <c r="A60" i="9" s="1"/>
  <c r="I68" i="4"/>
  <c r="A59" i="9" s="1"/>
  <c r="I66" i="4"/>
  <c r="A57" i="9" s="1"/>
  <c r="I64" i="4"/>
  <c r="A55" i="9" s="1"/>
  <c r="I63" i="4"/>
  <c r="A54" i="9" s="1"/>
  <c r="I54" i="4"/>
  <c r="A45" i="9" s="1"/>
  <c r="I52" i="4"/>
  <c r="A44" i="9" s="1"/>
  <c r="I51" i="4"/>
  <c r="A43" i="9" s="1"/>
  <c r="I47" i="4"/>
  <c r="A39" i="9" s="1"/>
  <c r="I46" i="4"/>
  <c r="A38" i="9" s="1"/>
  <c r="I45" i="4"/>
  <c r="A37" i="9" s="1"/>
  <c r="I44" i="4"/>
  <c r="A36" i="9" s="1"/>
  <c r="I42" i="4"/>
  <c r="A34" i="9" s="1"/>
  <c r="I40" i="4"/>
  <c r="A33" i="9" s="1"/>
  <c r="I38" i="4"/>
  <c r="A32" i="9" s="1"/>
  <c r="I37" i="4"/>
  <c r="A31" i="9" s="1"/>
  <c r="I33" i="4"/>
  <c r="A28" i="9" s="1"/>
  <c r="I35" i="4"/>
  <c r="A30" i="9" s="1"/>
  <c r="I34" i="4"/>
  <c r="A29" i="9" s="1"/>
  <c r="I32" i="4"/>
  <c r="A27" i="9" s="1"/>
  <c r="I31" i="4"/>
  <c r="A26" i="9" s="1"/>
  <c r="I30" i="4"/>
  <c r="A25" i="9" s="1"/>
  <c r="I28" i="4"/>
  <c r="A24" i="9" s="1"/>
  <c r="I26" i="4"/>
  <c r="A23" i="9" s="1"/>
  <c r="I24" i="4"/>
  <c r="A21" i="9" s="1"/>
  <c r="I23" i="4"/>
  <c r="A20" i="9" s="1"/>
  <c r="I22" i="4"/>
  <c r="A19" i="9" s="1"/>
  <c r="I19" i="4"/>
  <c r="A18" i="9" s="1"/>
  <c r="I18" i="4"/>
  <c r="A17" i="9" s="1"/>
  <c r="I16" i="4"/>
  <c r="A16" i="9" s="1"/>
  <c r="I14" i="4"/>
  <c r="A15" i="9" s="1"/>
  <c r="I13" i="4"/>
  <c r="A14" i="9" s="1"/>
  <c r="I12" i="4"/>
  <c r="A13" i="9" s="1"/>
  <c r="D13" i="9"/>
  <c r="C13" i="9"/>
  <c r="F2" i="4"/>
  <c r="B13" i="9"/>
  <c r="C32" i="4"/>
  <c r="C69" i="4"/>
  <c r="C67" i="4"/>
  <c r="C66" i="4"/>
  <c r="C63" i="4"/>
  <c r="C62" i="4"/>
  <c r="C61" i="4"/>
  <c r="C60" i="4"/>
  <c r="C59" i="4"/>
  <c r="C58" i="4"/>
  <c r="C57" i="4"/>
  <c r="C55" i="4"/>
  <c r="C54" i="4"/>
  <c r="C52" i="4"/>
  <c r="C51" i="4"/>
  <c r="C49" i="4"/>
  <c r="C48" i="4"/>
  <c r="C47" i="4"/>
  <c r="C46" i="4"/>
  <c r="C45" i="4"/>
  <c r="C44" i="4"/>
  <c r="C42" i="4"/>
  <c r="C40" i="4"/>
  <c r="C37" i="4"/>
  <c r="C35" i="4"/>
  <c r="C34" i="4"/>
  <c r="C28" i="4"/>
  <c r="C26" i="4"/>
  <c r="C24" i="4"/>
  <c r="C22" i="4"/>
  <c r="C19" i="4"/>
  <c r="C18" i="4"/>
  <c r="C13" i="4"/>
  <c r="C12" i="4"/>
  <c r="E38" i="9" l="1"/>
  <c r="E42" i="9" s="1"/>
  <c r="E4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tc={B2E475DF-C36A-4A85-837F-F8FF5AB60869}</author>
    <author>tc={987FFBF6-C617-4F12-9BBF-FF35BEA213F6}</author>
    <author>tc={7E14A926-16DF-4FC5-9910-A35FD43FC6F8}</author>
    <author>tc={5D4BB958-875F-42AD-9A2E-940E4CCD0BE6}</author>
    <author>tc={CEF76ABD-44CD-4FA3-BD26-62146A303527}</author>
    <author>tc={5A79EB18-6BF6-4352-8EC1-F4ADD66C1D31}</author>
    <author>tc={86C952B3-D3FC-8149-AA9C-C13A820AD296}</author>
    <author>tc={34CB827F-F8E8-4DD0-86E2-A7DA7A6CC1EF}</author>
    <author>tc={D1FDF359-3B7D-49E8-8578-D35740DE73CF}</author>
    <author>tc={F0AD05F4-DD40-4853-9CED-45F01250A228}</author>
    <author>tc={69B11551-AA0F-4BE6-865F-815D10A1E62B}</author>
    <author>tc={BD5BBAB0-BF16-46CF-BA6A-F2567D36C3D2}</author>
    <author>tc={FE71002E-CDF4-4719-8171-12965BD4ECB4}</author>
    <author>tc={13816A36-5ECB-429A-9CB3-52443A9A5931}</author>
    <author>tc={353D8DB7-7E18-4BED-8364-77241285F5C0}</author>
    <author>tc={A9A383F8-0BF9-4BA0-ABCE-9B918F93CD8F}</author>
    <author>tc={5B2886C1-180D-441A-BC63-FF134239F1EA}</author>
    <author>tc={37C2145F-4DEF-4575-8DFC-1EB5ADF5D029}</author>
    <author>tc={F7FEEF52-8898-4C18-8B21-9F810127E502}</author>
    <author>tc={0DDB24FF-041A-460D-A784-D62C675EFE95}</author>
    <author>tc={5F10EC84-BA7A-4FAF-9F4F-FF549E3D340A}</author>
    <author>tc={BF51C403-E360-4534-A32D-38290E6A0A82}</author>
    <author>tc={D8B7934A-3026-4E5A-A812-180F90C19443}</author>
    <author>tc={1E5505A4-100E-4E2F-9297-D6E48CA2DDD1}</author>
    <author>tc={6CF26BFD-F919-4B6C-A5BC-2C659D5891EB}</author>
    <author>tc={8BF6E5A9-4FBA-44EC-87B1-75A81A87CAC6}</author>
    <author>tc={9D6BDB77-D995-46CA-9B3E-64E744707628}</author>
    <author>tc={4276713D-6E62-4F19-AE35-1FD6A3D5B8D8}</author>
  </authors>
  <commentList>
    <comment ref="D11" authorId="0" shapeId="0" xr:uid="{B2E475DF-C36A-4A85-837F-F8FF5AB60869}">
      <text>
        <t>[Threaded comment]
Your version of Excel allows you to read this threaded comment; however, any edits to it will get removed if the file is opened in a newer version of Excel. Learn more: https://go.microsoft.com/fwlink/?linkid=870924
Comment:
    Uniquely identifies each Indicator. The numerical part specifies the objective that it is measuring, and the alphabetical part allows there to be multiple indicators for a single objective.</t>
      </text>
    </comment>
    <comment ref="F11" authorId="1" shapeId="0" xr:uid="{987FFBF6-C617-4F12-9BBF-FF35BEA213F6}">
      <text>
        <t>[Threaded comment]
Your version of Excel allows you to read this threaded comment; however, any edits to it will get removed if the file is opened in a newer version of Excel. Learn more: https://go.microsoft.com/fwlink/?linkid=870924
Comment:
    This column contains definitions of any key terms in the description.</t>
      </text>
    </comment>
    <comment ref="G11" authorId="2" shapeId="0" xr:uid="{7E14A926-16DF-4FC5-9910-A35FD43FC6F8}">
      <text>
        <t>[Threaded comment]
Your version of Excel allows you to read this threaded comment; however, any edits to it will get removed if the file is opened in a newer version of Excel. Learn more: https://go.microsoft.com/fwlink/?linkid=870924
Comment:
    The unit used to provide context to the indicator value. For indicators measured as a percent, the Units specifies the denominator of the percent calculation e.g. % of intervention water points = (numerical indicator value)/(number of intervention water points)</t>
      </text>
    </comment>
    <comment ref="H11" authorId="3" shapeId="0" xr:uid="{5D4BB958-875F-42AD-9A2E-940E4CCD0BE6}">
      <text>
        <t xml:space="preserve">[Threaded comment]
Your version of Excel allows you to read this threaded comment; however, any edits to it will get removed if the file is opened in a newer version of Excel. Learn more: https://go.microsoft.com/fwlink/?linkid=870924
Comment:
    In service: The data form has already been created and used previously. 
Needs mods: Some modification to the current data form may be necessary.
Needs training: All of the appropriate stakeholders have not been trained on its usage.
</t>
      </text>
    </comment>
    <comment ref="J11" authorId="4" shapeId="0" xr:uid="{CEF76ABD-44CD-4FA3-BD26-62146A303527}">
      <text>
        <t>[Threaded comment]
Your version of Excel allows you to read this threaded comment; however, any edits to it will get removed if the file is opened in a newer version of Excel. Learn more: https://go.microsoft.com/fwlink/?linkid=870924
Comment:
    These are the factors by which an indicator can be grouped (aggregation) or split into (disaggregation).</t>
      </text>
    </comment>
    <comment ref="Q11" authorId="5" shapeId="0" xr:uid="{5A79EB18-6BF6-4352-8EC1-F4ADD66C1D31}">
      <text>
        <t>[Threaded comment]
Your version of Excel allows you to read this threaded comment; however, any edits to it will get removed if the file is opened in a newer version of Excel. Learn more: https://go.microsoft.com/fwlink/?linkid=870924
Comment:
    The symbol "-", indicators that no new data collection is needed to validate this information.</t>
      </text>
    </comment>
    <comment ref="E14" authorId="6" shapeId="0" xr:uid="{86C952B3-D3FC-8149-AA9C-C13A820AD296}">
      <text>
        <t>[Threaded comment]
Your version of Excel allows you to read this threaded comment; however, any edits to it will get removed if the file is opened in a newer version of Excel. Learn more: https://go.microsoft.com/fwlink/?linkid=870924
Comment:
    "Rotarian" includes:
-Ambassador club members (within Haiti)
-Champion club members (outside of Haiti)
-HANWASH staff and volunteers
M&amp;E team, is this correct?</t>
      </text>
    </comment>
    <comment ref="E15" authorId="7" shapeId="0" xr:uid="{34CB827F-F8E8-4DD0-86E2-A7DA7A6CC1EF}">
      <text>
        <t xml:space="preserve">[Threaded comment]
Your version of Excel allows you to read this threaded comment; however, any edits to it will get removed if the file is opened in a newer version of Excel. Learn more: https://go.microsoft.com/fwlink/?linkid=870924
Comment:
    "Rotarian" includes:
-Ambassador club members (within Haiti)
-Champion club members (outside of Haiti)
-HANWASH staff and volunteers
M&amp;E team, is this correct?
Reply:
    Set as row 14
Reply:
    I think this indicator is relevant since it assess, not only the participation but the extent to which Rotarians take the leadership of WASH events. </t>
      </text>
    </comment>
    <comment ref="E17" authorId="8" shapeId="0" xr:uid="{D1FDF359-3B7D-49E8-8578-D35740DE73CF}">
      <text>
        <t>[Threaded comment]
Your version of Excel allows you to read this threaded comment; however, any edits to it will get removed if the file is opened in a newer version of Excel. Learn more: https://go.microsoft.com/fwlink/?linkid=870924
Comment:
    I think it's important to track the number of people reached by Rotarians in the commune events led by them. This can give us insights on the intensity of the advocacy efforts.</t>
      </text>
    </comment>
    <comment ref="E22" authorId="9" shapeId="0" xr:uid="{F0AD05F4-DD40-4853-9CED-45F01250A228}">
      <text>
        <t>[Threaded comment]
Your version of Excel allows you to read this threaded comment; however, any edits to it will get removed if the file is opened in a newer version of Excel. Learn more: https://go.microsoft.com/fwlink/?linkid=870924
Comment:
    We replaced "implemented activities" with "approved interventions" to emphasize the fact that here we cannot talk about activities but interventions since in the CAP, intervention is used to described the different WASH products that need to be delivered at the commune level. "Approved" means that  the interventions on which HANWASH or partners are working on should be assigned by local authorities to reinforce local leadership.</t>
      </text>
    </comment>
    <comment ref="E25" authorId="10" shapeId="0" xr:uid="{69B11551-AA0F-4BE6-865F-815D10A1E62B}">
      <text>
        <t>[Threaded comment]
Your version of Excel allows you to read this threaded comment; however, any edits to it will get removed if the file is opened in a newer version of Excel. Learn more: https://go.microsoft.com/fwlink/?linkid=870924
Comment:
    For more specificity, we added "...under HANWASH initiative…"</t>
      </text>
    </comment>
    <comment ref="F30" authorId="11" shapeId="0" xr:uid="{BD5BBAB0-BF16-46CF-BA6A-F2567D36C3D2}">
      <text>
        <t xml:space="preserve">[Threaded comment]
Your version of Excel allows you to read this threaded comment; however, any edits to it will get removed if the file is opened in a newer version of Excel. Learn more: https://go.microsoft.com/fwlink/?linkid=870924
Comment:
    I believe it's important to measure this indicator to foster Service Providers' efficiency. </t>
      </text>
    </comment>
    <comment ref="E33" authorId="12" shapeId="0" xr:uid="{FE71002E-CDF4-4719-8171-12965BD4ECB4}">
      <text>
        <t>[Threaded comment]
Your version of Excel allows you to read this threaded comment; however, any edits to it will get removed if the file is opened in a newer version of Excel. Learn more: https://go.microsoft.com/fwlink/?linkid=870924
Comment:
    Do we need to have this only after 2 yrs?</t>
      </text>
    </comment>
    <comment ref="E37" authorId="13" shapeId="0" xr:uid="{13816A36-5ECB-429A-9CB3-52443A9A5931}">
      <text>
        <t xml:space="preserve">[Threaded comment]
Your version of Excel allows you to read this threaded comment; however, any edits to it will get removed if the file is opened in a newer version of Excel. Learn more: https://go.microsoft.com/fwlink/?linkid=870924
Comment:
    For more specificity in the indicator wording, I would suggest: "# of people in intervention communes with access to basic drinking water service through community managed water points" </t>
      </text>
    </comment>
    <comment ref="K39" authorId="14" shapeId="0" xr:uid="{353D8DB7-7E18-4BED-8364-77241285F5C0}">
      <text>
        <t>[Threaded comment]
Your version of Excel allows you to read this threaded comment; however, any edits to it will get removed if the file is opened in a newer version of Excel. Learn more: https://go.microsoft.com/fwlink/?linkid=870924
Comment:
    We need to check if the Implementation Event Tracking form is suitable to register the CPE monthly reports. Otherwise, we'll need to create a specific form for those reports.</t>
      </text>
    </comment>
    <comment ref="E40" authorId="15" shapeId="0" xr:uid="{A9A383F8-0BF9-4BA0-ABCE-9B918F93CD8F}">
      <text>
        <t xml:space="preserve">[Threaded comment]
Your version of Excel allows you to read this threaded comment; however, any edits to it will get removed if the file is opened in a newer version of Excel. Learn more: https://go.microsoft.com/fwlink/?linkid=870924
Comment:
    For more specificity in the indicator wording, I would suggest: "# of people in intervention communes with access to safely managed drinking water service through professionally operated piped water systems" </t>
      </text>
    </comment>
    <comment ref="E42" authorId="16" shapeId="0" xr:uid="{5B2886C1-180D-441A-BC63-FF134239F1EA}">
      <text>
        <t xml:space="preserve">[Threaded comment]
Your version of Excel allows you to read this threaded comment; however, any edits to it will get removed if the file is opened in a newer version of Excel. Learn more: https://go.microsoft.com/fwlink/?linkid=870924
Comment:
    I added "...in the intervention communes" for more specificity. </t>
      </text>
    </comment>
    <comment ref="E46" authorId="17" shapeId="0" xr:uid="{37C2145F-4DEF-4575-8DFC-1EB5ADF5D029}">
      <text>
        <t xml:space="preserve">[Threaded comment]
Your version of Excel allows you to read this threaded comment; however, any edits to it will get removed if the file is opened in a newer version of Excel. Learn more: https://go.microsoft.com/fwlink/?linkid=870924
Comment:
     added "...in the intervention communities" for more specificity. </t>
      </text>
    </comment>
    <comment ref="E47" authorId="18" shapeId="0" xr:uid="{F7FEEF52-8898-4C18-8B21-9F810127E502}">
      <text>
        <t xml:space="preserve">[Threaded comment]
Your version of Excel allows you to read this threaded comment; however, any edits to it will get removed if the file is opened in a newer version of Excel. Learn more: https://go.microsoft.com/fwlink/?linkid=870924
Comment:
    It would be less time consuming and more manageable to assess this for the communal sections. There are too many villages in the communes. </t>
      </text>
    </comment>
    <comment ref="E50" authorId="19" shapeId="0" xr:uid="{0DDB24FF-041A-460D-A784-D62C675EFE95}">
      <text>
        <t>[Threaded comment]
Your version of Excel allows you to read this threaded comment; however, any edits to it will get removed if the file is opened in a newer version of Excel. Learn more: https://go.microsoft.com/fwlink/?linkid=870924
Comment:
    I replaced "people" by "population"</t>
      </text>
    </comment>
    <comment ref="E57" authorId="20" shapeId="0" xr:uid="{5F10EC84-BA7A-4FAF-9F4F-FF549E3D340A}">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schools provided with access to basic drinking water services in the intervention communes"</t>
      </text>
    </comment>
    <comment ref="E58" authorId="21" shapeId="0" xr:uid="{BF51C403-E360-4534-A32D-38290E6A0A82}">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healthcare facilities provided with access to basic drinking water services in the intervention communes"</t>
      </text>
    </comment>
    <comment ref="E59" authorId="22" shapeId="0" xr:uid="{D8B7934A-3026-4E5A-A812-180F90C19443}">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schools provided with access to basic sanitation services in the intervention communes"</t>
      </text>
    </comment>
    <comment ref="E60" authorId="23" shapeId="0" xr:uid="{1E5505A4-100E-4E2F-9297-D6E48CA2DDD1}">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healthcare facilities provided with access to basic sanitation services in the intervention communes"</t>
      </text>
    </comment>
    <comment ref="E61" authorId="24" shapeId="0" xr:uid="{6CF26BFD-F919-4B6C-A5BC-2C659D5891EB}">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schools provided with access to basic hygiene services in the intervention communes"</t>
      </text>
    </comment>
    <comment ref="E62" authorId="25" shapeId="0" xr:uid="{8BF6E5A9-4FBA-44EC-87B1-75A81A87CAC6}">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healthcare facilities provided with access to basic hygiene services in the intervention communes"</t>
      </text>
    </comment>
    <comment ref="F64" authorId="26" shapeId="0" xr:uid="{9D6BDB77-D995-46CA-9B3E-64E744707628}">
      <text>
        <t>[Threaded comment]
Your version of Excel allows you to read this threaded comment; however, any edits to it will get removed if the file is opened in a newer version of Excel. Learn more: https://go.microsoft.com/fwlink/?linkid=870924
Comment:
    Need a definition for "Aligned with HANWASH Core Values" here</t>
      </text>
    </comment>
    <comment ref="E65" authorId="27" shapeId="0" xr:uid="{4276713D-6E62-4F19-AE35-1FD6A3D5B8D8}">
      <text>
        <t>[Threaded comment]
Your version of Excel allows you to read this threaded comment; however, any edits to it will get removed if the file is opened in a newer version of Excel. Learn more: https://go.microsoft.com/fwlink/?linkid=870924
Comment:
    I would add "...in alignment with HANWASH goal, outcomes and Commune Action Plan"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tc={6A44D848-B788-4845-B379-08DF19CE8667}</author>
    <author>tc={5A3A69C7-4F76-4CF9-85FD-A8C8555A70DA}</author>
    <author>tc={D179A872-01B4-4CC5-A61E-BDFFBF95319B}</author>
    <author>tc={7C115C09-926A-4CAD-B992-A20E97110AF4}</author>
    <author>tc={CCB43C0E-CDD5-4FBD-B3ED-C13681255051}</author>
    <author>tc={5D8D1B9D-1FAD-4E80-B24A-9B69D305516C}</author>
    <author>tc={F289ADAC-CB2D-473E-8C85-B4D0E2A999EA}</author>
    <author>tc={767D750C-7320-4539-A699-C90F0672F1EB}</author>
    <author>tc={54C02788-107A-46DB-8F3A-68792CA56983}</author>
    <author>tc={4F1F61C2-DA9A-45E3-A603-4C3D53CC024C}</author>
    <author>tc={8469EF8B-800C-4270-9E6B-DE477BEB535D}</author>
    <author>tc={F1C11B59-48F2-4BCB-A8EF-05C0F9E021E0}</author>
    <author>tc={6076127C-90CF-4B92-AC50-EC20A6BEC147}</author>
    <author>tc={728CDADA-5F36-43F9-9F56-AAC59D3086F5}</author>
    <author>tc={2F152F2C-854E-46EC-836E-A56FE60A776F}</author>
    <author>tc={942A346D-3899-4E2E-A456-E1B7A568990F}</author>
    <author>tc={9A6672C1-AD55-4E18-BB2A-21E56D34F743}</author>
    <author>tc={8B542B0D-74AD-4EC0-817A-FEEBA28EB152}</author>
    <author>tc={7BDECC22-F684-467C-96B0-155E145584CB}</author>
    <author>tc={FD771E50-5A75-4C41-99F2-74F34C83E722}</author>
    <author>tc={CE207887-7142-4319-8F3B-4C94D10EB20F}</author>
    <author>tc={C4885F21-9C1B-42E1-AF72-01AD78890E76}</author>
    <author>tc={72773989-3E9E-42B4-AED5-872EAE9D14D3}</author>
    <author>tc={0504A7A6-05BB-4407-BFF1-BF8DA3782452}</author>
    <author>tc={980AF694-C6EF-40C8-9EA2-BDDE008AF71F}</author>
    <author>tc={4FDF8608-7E33-43FD-AE98-23F7FC521FD3}</author>
    <author>tc={1824486F-13B1-4073-BAA2-69F6941C2A12}</author>
    <author>tc={F8476FDD-5140-4A96-B8A8-B0181EACB128}</author>
  </authors>
  <commentList>
    <comment ref="D1" authorId="0" shapeId="0" xr:uid="{6A44D848-B788-4845-B379-08DF19CE8667}">
      <text>
        <t>[Threaded comment]
Your version of Excel allows you to read this threaded comment; however, any edits to it will get removed if the file is opened in a newer version of Excel. Learn more: https://go.microsoft.com/fwlink/?linkid=870924
Comment:
    Uniquely identifies each Indicator. The numerical part specifies the objective that it is measuring, and the alphabetical part allows there to be multiple indicators for a single objective.</t>
      </text>
    </comment>
    <comment ref="F1" authorId="1" shapeId="0" xr:uid="{5A3A69C7-4F76-4CF9-85FD-A8C8555A70DA}">
      <text>
        <t>[Threaded comment]
Your version of Excel allows you to read this threaded comment; however, any edits to it will get removed if the file is opened in a newer version of Excel. Learn more: https://go.microsoft.com/fwlink/?linkid=870924
Comment:
    This column contains definitions of any key terms in the description.</t>
      </text>
    </comment>
    <comment ref="G1" authorId="2" shapeId="0" xr:uid="{D179A872-01B4-4CC5-A61E-BDFFBF95319B}">
      <text>
        <t>[Threaded comment]
Your version of Excel allows you to read this threaded comment; however, any edits to it will get removed if the file is opened in a newer version of Excel. Learn more: https://go.microsoft.com/fwlink/?linkid=870924
Comment:
    The unit used to provide context to the indicator value. For indicators measured as a percent, the Units specifies the denominator of the percent calculation e.g. % of intervention water points = (numerical indicator value)/(number of intervention water points)</t>
      </text>
    </comment>
    <comment ref="H1" authorId="3" shapeId="0" xr:uid="{7C115C09-926A-4CAD-B992-A20E97110AF4}">
      <text>
        <t xml:space="preserve">[Threaded comment]
Your version of Excel allows you to read this threaded comment; however, any edits to it will get removed if the file is opened in a newer version of Excel. Learn more: https://go.microsoft.com/fwlink/?linkid=870924
Comment:
    In service: The data form has already been created and used previously. 
Needs mods: Some modification to the current data form may be necessary.
Needs training: All of the appropriate stakeholders have not been trained on its usage.
</t>
      </text>
    </comment>
    <comment ref="J1" authorId="4" shapeId="0" xr:uid="{CCB43C0E-CDD5-4FBD-B3ED-C13681255051}">
      <text>
        <t>[Threaded comment]
Your version of Excel allows you to read this threaded comment; however, any edits to it will get removed if the file is opened in a newer version of Excel. Learn more: https://go.microsoft.com/fwlink/?linkid=870924
Comment:
    These are the factors by which an indicator can be grouped (aggregation) or split into (disaggregation).</t>
      </text>
    </comment>
    <comment ref="O1" authorId="5" shapeId="0" xr:uid="{5D8D1B9D-1FAD-4E80-B24A-9B69D305516C}">
      <text>
        <t>[Threaded comment]
Your version of Excel allows you to read this threaded comment; however, any edits to it will get removed if the file is opened in a newer version of Excel. Learn more: https://go.microsoft.com/fwlink/?linkid=870924
Comment:
    The symbol "-", indicators that no new data collection is needed to validate this information.</t>
      </text>
    </comment>
    <comment ref="E4" authorId="6" shapeId="0" xr:uid="{F289ADAC-CB2D-473E-8C85-B4D0E2A999EA}">
      <text>
        <t>[Threaded comment]
Your version of Excel allows you to read this threaded comment; however, any edits to it will get removed if the file is opened in a newer version of Excel. Learn more: https://go.microsoft.com/fwlink/?linkid=870924
Comment:
    "Rotarian" includes:
-Ambassador club members (within Haiti)
-Champion club members (outside of Haiti)
-HANWASH staff and volunteers
M&amp;E team, is this correct?</t>
      </text>
    </comment>
    <comment ref="E5" authorId="7" shapeId="0" xr:uid="{767D750C-7320-4539-A699-C90F0672F1EB}">
      <text>
        <t xml:space="preserve">[Threaded comment]
Your version of Excel allows you to read this threaded comment; however, any edits to it will get removed if the file is opened in a newer version of Excel. Learn more: https://go.microsoft.com/fwlink/?linkid=870924
Comment:
    "Rotarian" includes:
-Ambassador club members (within Haiti)
-Champion club members (outside of Haiti)
-HANWASH staff and volunteers
M&amp;E team, is this correct?
Reply:
    Set as row 14
Reply:
    I think this indicator is relevant since it assess, not only the participation but the extent to which Rotarians take the leadership of WASH events. </t>
      </text>
    </comment>
    <comment ref="E7" authorId="8" shapeId="0" xr:uid="{54C02788-107A-46DB-8F3A-68792CA56983}">
      <text>
        <t>[Threaded comment]
Your version of Excel allows you to read this threaded comment; however, any edits to it will get removed if the file is opened in a newer version of Excel. Learn more: https://go.microsoft.com/fwlink/?linkid=870924
Comment:
    I think it's important to track the number of people reached by Rotarians in the commune events led by them. This can give us insights on the intensity of the advocacy efforts.</t>
      </text>
    </comment>
    <comment ref="E12" authorId="9" shapeId="0" xr:uid="{4F1F61C2-DA9A-45E3-A603-4C3D53CC024C}">
      <text>
        <t>[Threaded comment]
Your version of Excel allows you to read this threaded comment; however, any edits to it will get removed if the file is opened in a newer version of Excel. Learn more: https://go.microsoft.com/fwlink/?linkid=870924
Comment:
    We replaced "implemented activities" with "approved interventions" to emphasize the fact that here we cannot talk about activities but interventions since in the CAP, intervention is used to described the different WASH products that need to be delivered at the commune level. "Approved" means that  the interventions on which HANWASH or partners are working on should be assigned by local authorities to reinforce local leadership.</t>
      </text>
    </comment>
    <comment ref="E15" authorId="10" shapeId="0" xr:uid="{8469EF8B-800C-4270-9E6B-DE477BEB535D}">
      <text>
        <t>[Threaded comment]
Your version of Excel allows you to read this threaded comment; however, any edits to it will get removed if the file is opened in a newer version of Excel. Learn more: https://go.microsoft.com/fwlink/?linkid=870924
Comment:
    For more specificity, we added "...under HANWASH initiative…"</t>
      </text>
    </comment>
    <comment ref="F20" authorId="11" shapeId="0" xr:uid="{F1C11B59-48F2-4BCB-A8EF-05C0F9E021E0}">
      <text>
        <t xml:space="preserve">[Threaded comment]
Your version of Excel allows you to read this threaded comment; however, any edits to it will get removed if the file is opened in a newer version of Excel. Learn more: https://go.microsoft.com/fwlink/?linkid=870924
Comment:
    I believe it's important to measure this indicator to foster Service Providers' efficiency. </t>
      </text>
    </comment>
    <comment ref="E22" authorId="12" shapeId="0" xr:uid="{6076127C-90CF-4B92-AC50-EC20A6BEC147}">
      <text>
        <t>[Threaded comment]
Your version of Excel allows you to read this threaded comment; however, any edits to it will get removed if the file is opened in a newer version of Excel. Learn more: https://go.microsoft.com/fwlink/?linkid=870924
Comment:
    Do we need to have this only after 2 yrs?</t>
      </text>
    </comment>
    <comment ref="E26" authorId="13" shapeId="0" xr:uid="{728CDADA-5F36-43F9-9F56-AAC59D3086F5}">
      <text>
        <t xml:space="preserve">[Threaded comment]
Your version of Excel allows you to read this threaded comment; however, any edits to it will get removed if the file is opened in a newer version of Excel. Learn more: https://go.microsoft.com/fwlink/?linkid=870924
Comment:
    For more specificity in the indicator wording, I would suggest: "# of people in intervention communes with access to basic drinking water service through community managed water points" </t>
      </text>
    </comment>
    <comment ref="K28" authorId="14" shapeId="0" xr:uid="{2F152F2C-854E-46EC-836E-A56FE60A776F}">
      <text>
        <t>[Threaded comment]
Your version of Excel allows you to read this threaded comment; however, any edits to it will get removed if the file is opened in a newer version of Excel. Learn more: https://go.microsoft.com/fwlink/?linkid=870924
Comment:
    We need to check if the Implementation Event Tracking form is suitable to register the CPE monthly reports. Otherwise, we'll need to create a specific form for those reports.</t>
      </text>
    </comment>
    <comment ref="E29" authorId="15" shapeId="0" xr:uid="{942A346D-3899-4E2E-A456-E1B7A568990F}">
      <text>
        <t xml:space="preserve">[Threaded comment]
Your version of Excel allows you to read this threaded comment; however, any edits to it will get removed if the file is opened in a newer version of Excel. Learn more: https://go.microsoft.com/fwlink/?linkid=870924
Comment:
    For more specificity in the indicator wording, I would suggest: "# of people in intervention communes with access to safely managed drinking water service through professionally operated piped water systems" </t>
      </text>
    </comment>
    <comment ref="E31" authorId="16" shapeId="0" xr:uid="{9A6672C1-AD55-4E18-BB2A-21E56D34F743}">
      <text>
        <t xml:space="preserve">[Threaded comment]
Your version of Excel allows you to read this threaded comment; however, any edits to it will get removed if the file is opened in a newer version of Excel. Learn more: https://go.microsoft.com/fwlink/?linkid=870924
Comment:
    I added "...in the intervention communes" for more specificity. </t>
      </text>
    </comment>
    <comment ref="E35" authorId="17" shapeId="0" xr:uid="{8B542B0D-74AD-4EC0-817A-FEEBA28EB152}">
      <text>
        <t xml:space="preserve">[Threaded comment]
Your version of Excel allows you to read this threaded comment; however, any edits to it will get removed if the file is opened in a newer version of Excel. Learn more: https://go.microsoft.com/fwlink/?linkid=870924
Comment:
     added "...in the intervention communities" for more specificity. </t>
      </text>
    </comment>
    <comment ref="E36" authorId="18" shapeId="0" xr:uid="{7BDECC22-F684-467C-96B0-155E145584CB}">
      <text>
        <t xml:space="preserve">[Threaded comment]
Your version of Excel allows you to read this threaded comment; however, any edits to it will get removed if the file is opened in a newer version of Excel. Learn more: https://go.microsoft.com/fwlink/?linkid=870924
Comment:
    It would be less time consuming and more manageable to assess this for the communal sections. There are too many villages in the communes. </t>
      </text>
    </comment>
    <comment ref="E39" authorId="19" shapeId="0" xr:uid="{FD771E50-5A75-4C41-99F2-74F34C83E722}">
      <text>
        <t>[Threaded comment]
Your version of Excel allows you to read this threaded comment; however, any edits to it will get removed if the file is opened in a newer version of Excel. Learn more: https://go.microsoft.com/fwlink/?linkid=870924
Comment:
    I replaced "people" by "population"</t>
      </text>
    </comment>
    <comment ref="E46" authorId="20" shapeId="0" xr:uid="{CE207887-7142-4319-8F3B-4C94D10EB20F}">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schools provided with access to basic drinking water services in the intervention communes"</t>
      </text>
    </comment>
    <comment ref="E47" authorId="21" shapeId="0" xr:uid="{C4885F21-9C1B-42E1-AF72-01AD78890E76}">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healthcare facilities provided with access to basic drinking water services in the intervention communes"</t>
      </text>
    </comment>
    <comment ref="E48" authorId="22" shapeId="0" xr:uid="{72773989-3E9E-42B4-AED5-872EAE9D14D3}">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schools provided with access to basic sanitation services in the intervention communes"</t>
      </text>
    </comment>
    <comment ref="E49" authorId="23" shapeId="0" xr:uid="{0504A7A6-05BB-4407-BFF1-BF8DA3782452}">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healthcare facilities provided with access to basic sanitation services in the intervention communes"</t>
      </text>
    </comment>
    <comment ref="E50" authorId="24" shapeId="0" xr:uid="{980AF694-C6EF-40C8-9EA2-BDDE008AF71F}">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schools provided with access to basic hygiene services in the intervention communes"</t>
      </text>
    </comment>
    <comment ref="E51" authorId="25" shapeId="0" xr:uid="{4FDF8608-7E33-43FD-AE98-23F7FC521FD3}">
      <text>
        <t>[Threaded comment]
Your version of Excel allows you to read this threaded comment; however, any edits to it will get removed if the file is opened in a newer version of Excel. Learn more: https://go.microsoft.com/fwlink/?linkid=870924
Comment:
    To make the indicator SMARTer, I would suggest this wording instead: "# of healthcare facilities provided with access to basic hygiene services in the intervention communes"</t>
      </text>
    </comment>
    <comment ref="F53" authorId="26" shapeId="0" xr:uid="{1824486F-13B1-4073-BAA2-69F6941C2A12}">
      <text>
        <t>[Threaded comment]
Your version of Excel allows you to read this threaded comment; however, any edits to it will get removed if the file is opened in a newer version of Excel. Learn more: https://go.microsoft.com/fwlink/?linkid=870924
Comment:
    Need a definition for "Aligned with HANWASH Core Values" here</t>
      </text>
    </comment>
    <comment ref="E54" authorId="27" shapeId="0" xr:uid="{F8476FDD-5140-4A96-B8A8-B0181EACB128}">
      <text>
        <t>[Threaded comment]
Your version of Excel allows you to read this threaded comment; however, any edits to it will get removed if the file is opened in a newer version of Excel. Learn more: https://go.microsoft.com/fwlink/?linkid=870924
Comment:
    I would add "...in alignment with HANWASH goal, outcomes and Commune Action Plan"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tc={1D82C050-4FEE-4519-A073-DA4B42E22224}</author>
    <author>tc={73AE7F21-EED6-4404-9292-B21879F392E0}</author>
    <author>tc={FB7740A2-841F-4CF3-8D26-68A7FFACBB92}</author>
    <author>tc={A578732C-E498-4594-87F8-EF9E415C67F5}</author>
    <author>tc={029EF659-7DD5-4D69-B21E-65BCD2747F77}</author>
    <author>tc={753F2848-D89D-48FB-8E1C-454E29B15AF6}</author>
    <author>tc={CF8F093C-A0AC-40E0-99AA-998D4F73CDFC}</author>
    <author>tc={4FF960BB-F058-4553-8A77-C1B8FF21E157}</author>
    <author>tc={C245A08D-D096-43BF-A35B-8D40549185E7}</author>
    <author>tc={61348F74-A08B-4449-8BBC-2E7F95A82C39}</author>
    <author>tc={5E2E8C30-B8F6-4EB0-BEE4-C454670E1693}</author>
    <author>tc={1ABFB38B-6374-43E3-85CB-E010B1916D14}</author>
    <author>tc={E7763A3C-94B0-43EF-8661-485C85B0BE4A}</author>
    <author>tc={D2C23485-0E04-464C-BE41-3C729116DAC9}</author>
    <author>tc={E32216E5-0D38-4777-ADEC-BE14314A7BF6}</author>
    <author>tc={4542AF61-A270-4565-B8F6-4406FF971842}</author>
    <author>tc={DF1BC067-B4DB-499D-AE20-66EFE10C3300}</author>
    <author>tc={26853B9B-A8CB-4E89-877C-1279ECC94C3A}</author>
    <author>tc={3C1056BF-B91B-4D19-89BB-EC7C5E1E5B6C}</author>
    <author>tc={028F94FE-C4C0-48E0-88FA-6F58C2E0E1FE}</author>
    <author>tc={AD158F34-ED0B-41D1-93AA-8B4F0DDCE4B7}</author>
    <author>tc={50F92C37-FB9E-4D94-9B2A-127AADE198E4}</author>
    <author>tc={5DAB6ACB-DB5B-45AD-A78C-A9DEE0684E9D}</author>
    <author>tc={8BAC1C53-D71C-4747-8F1F-8329D7008B29}</author>
    <author>tc={7A195020-901C-4C6E-A261-252F8BC7258F}</author>
    <author>tc={FBA50DDD-A433-42CA-BAD1-D0F087523EC6}</author>
    <author>tc={CFCCC3E2-870A-4DDD-9723-DC473E078706}</author>
    <author>tc={3E37A3DB-E53B-4267-B24B-97E219E4653F}</author>
    <author>tc={7CFDE204-BFCE-4949-B179-CBAAEA06B02B}</author>
    <author>tc={7BCD3916-7882-4211-B9DF-4FD505377189}</author>
    <author>tc={5FD52F25-34BB-4614-8B96-7C4EA02D4A8C}</author>
    <author>tc={08FFA051-3E1D-4B50-B13D-131DFC28E5F9}</author>
    <author>tc={FAFF8F24-1AF2-4BD2-A33A-980B650C305C}</author>
    <author>tc={B85F2671-FB25-473D-8E55-AC494C9DF47F}</author>
    <author>tc={31CD4E84-BC0D-4802-8539-BFE7B0AA8C88}</author>
  </authors>
  <commentList>
    <comment ref="E15" authorId="0" shapeId="0" xr:uid="{1D82C050-4FEE-4519-A073-DA4B42E22224}">
      <text>
        <t>[Threaded comment]
Your version of Excel allows you to read this threaded comment; however, any edits to it will get removed if the file is opened in a newer version of Excel. Learn more: https://go.microsoft.com/fwlink/?linkid=870924
Comment:
    This is difficult because there will be a vast number of meetings held by implementing partners in communities. Should we limit the denominator here to "commune level events"?</t>
      </text>
    </comment>
    <comment ref="E16" authorId="1" shapeId="0" xr:uid="{73AE7F21-EED6-4404-9292-B21879F392E0}">
      <text>
        <t>[Threaded comment]
Your version of Excel allows you to read this threaded comment; however, any edits to it will get removed if the file is opened in a newer version of Excel. Learn more: https://go.microsoft.com/fwlink/?linkid=870924
Comment:
    5-7 hrs per week per club
Reply:
    Paid staff don't count towards volunteer hours.</t>
      </text>
    </comment>
    <comment ref="E17" authorId="2" shapeId="0" xr:uid="{FB7740A2-841F-4CF3-8D26-68A7FFACBB92}">
      <text>
        <t>[Threaded comment]
Your version of Excel allows you to read this threaded comment; however, any edits to it will get removed if the file is opened in a newer version of Excel. Learn more: https://go.microsoft.com/fwlink/?linkid=870924
Comment:
    (from Mattson Proposal)</t>
      </text>
    </comment>
    <comment ref="F17" authorId="3" shapeId="0" xr:uid="{A578732C-E498-4594-87F8-EF9E415C67F5}">
      <text>
        <t>[Threaded comment]
Your version of Excel allows you to read this threaded comment; however, any edits to it will get removed if the file is opened in a newer version of Excel. Learn more: https://go.microsoft.com/fwlink/?linkid=870924
Comment:
    How many are in the first cohort?</t>
      </text>
    </comment>
    <comment ref="E18" authorId="4" shapeId="0" xr:uid="{029EF659-7DD5-4D69-B21E-65BCD2747F77}">
      <text>
        <t>[Threaded comment]
Your version of Excel allows you to read this threaded comment; however, any edits to it will get removed if the file is opened in a newer version of Excel. Learn more: https://go.microsoft.com/fwlink/?linkid=870924
Comment:
    Carribean countries?</t>
      </text>
    </comment>
    <comment ref="F18" authorId="5" shapeId="0" xr:uid="{753F2848-D89D-48FB-8E1C-454E29B15AF6}">
      <text>
        <t>[Threaded comment]
Your version of Excel allows you to read this threaded comment; however, any edits to it will get removed if the file is opened in a newer version of Excel. Learn more: https://go.microsoft.com/fwlink/?linkid=870924
Comment:
    How many are in the first cohort?</t>
      </text>
    </comment>
    <comment ref="E19" authorId="6" shapeId="0" xr:uid="{CF8F093C-A0AC-40E0-99AA-998D4F73CDFC}">
      <text>
        <t>[Threaded comment]
Your version of Excel allows you to read this threaded comment; however, any edits to it will get removed if the file is opened in a newer version of Excel. Learn more: https://go.microsoft.com/fwlink/?linkid=870924
Comment:
    It isn't feasible that the Commune Action Plan perfectly align with the Mattson Proposal plan, but a majority of activities should be aligned.</t>
      </text>
    </comment>
    <comment ref="E21" authorId="7" shapeId="0" xr:uid="{4FF960BB-F058-4553-8A77-C1B8FF21E157}">
      <text>
        <t>[Threaded comment]
Your version of Excel allows you to read this threaded comment; however, any edits to it will get removed if the file is opened in a newer version of Excel. Learn more: https://go.microsoft.com/fwlink/?linkid=870924
Comment:
    One event per intervention commune per month</t>
      </text>
    </comment>
    <comment ref="E28" authorId="8" shapeId="0" xr:uid="{C245A08D-D096-43BF-A35B-8D40549185E7}">
      <text>
        <t>[Threaded comment]
Your version of Excel allows you to read this threaded comment; however, any edits to it will get removed if the file is opened in a newer version of Excel. Learn more: https://go.microsoft.com/fwlink/?linkid=870924
Comment:
    Estimation based on functionality rate for Haiti Outreach (2005-2020)</t>
      </text>
    </comment>
    <comment ref="E31" authorId="9" shapeId="0" xr:uid="{61348F74-A08B-4449-8BBC-2E7F95A82C39}">
      <text>
        <t>[Threaded comment]
Your version of Excel allows you to read this threaded comment; however, any edits to it will get removed if the file is opened in a newer version of Excel. Learn more: https://go.microsoft.com/fwlink/?linkid=870924
Comment:
    400 communities x 250 people per community</t>
      </text>
    </comment>
    <comment ref="F31" authorId="10" shapeId="0" xr:uid="{5E2E8C30-B8F6-4EB0-BEE4-C454670E1693}">
      <text>
        <t>[Threaded comment]
Your version of Excel allows you to read this threaded comment; however, any edits to it will get removed if the file is opened in a newer version of Excel. Learn more: https://go.microsoft.com/fwlink/?linkid=870924
Comment:
    From "Performance objectives" document (10000 people)</t>
      </text>
    </comment>
    <comment ref="N31" authorId="11" shapeId="0" xr:uid="{1ABFB38B-6374-43E3-85CB-E010B1916D14}">
      <text>
        <t>[Threaded comment]
Your version of Excel allows you to read this threaded comment; however, any edits to it will get removed if the file is opened in a newer version of Excel. Learn more: https://go.microsoft.com/fwlink/?linkid=870924
Comment:
    From performance objectives (50,000 people)</t>
      </text>
    </comment>
    <comment ref="E32" authorId="12" shapeId="0" xr:uid="{E7763A3C-94B0-43EF-8661-485C85B0BE4A}">
      <text>
        <t>[Threaded comment]
Your version of Excel allows you to read this threaded comment; however, any edits to it will get removed if the file is opened in a newer version of Excel. Learn more: https://go.microsoft.com/fwlink/?linkid=870924
Comment:
    400 communities (from Mattson Proposal)</t>
      </text>
    </comment>
    <comment ref="F32" authorId="13" shapeId="0" xr:uid="{D2C23485-0E04-464C-BE41-3C729116DAC9}">
      <text>
        <t>[Threaded comment]
Your version of Excel allows you to read this threaded comment; however, any edits to it will get removed if the file is opened in a newer version of Excel. Learn more: https://go.microsoft.com/fwlink/?linkid=870924
Comment:
    10,000 people / 250 people per community</t>
      </text>
    </comment>
    <comment ref="N32" authorId="14" shapeId="0" xr:uid="{E32216E5-0D38-4777-ADEC-BE14314A7BF6}">
      <text>
        <t>[Threaded comment]
Your version of Excel allows you to read this threaded comment; however, any edits to it will get removed if the file is opened in a newer version of Excel. Learn more: https://go.microsoft.com/fwlink/?linkid=870924
Comment:
    50,000 people / 250 people per community</t>
      </text>
    </comment>
    <comment ref="E33" authorId="15" shapeId="0" xr:uid="{4542AF61-A270-4565-B8F6-4406FF971842}">
      <text>
        <t>[Threaded comment]
Your version of Excel allows you to read this threaded comment; however, any edits to it will get removed if the file is opened in a newer version of Excel. Learn more: https://go.microsoft.com/fwlink/?linkid=870924
Comment:
    Maybe 1,000 HH/water system (highly dependent on feasibility studies)</t>
      </text>
    </comment>
    <comment ref="E34" authorId="16" shapeId="0" xr:uid="{DF1BC067-B4DB-499D-AE20-66EFE10C3300}">
      <text>
        <t>[Threaded comment]
Your version of Excel allows you to read this threaded comment; however, any edits to it will get removed if the file is opened in a newer version of Excel. Learn more: https://go.microsoft.com/fwlink/?linkid=870924
Comment:
    5 systems (from Mattson Proposal)</t>
      </text>
    </comment>
    <comment ref="E35" authorId="17" shapeId="0" xr:uid="{26853B9B-A8CB-4E89-877C-1279ECC94C3A}">
      <text>
        <t>[Threaded comment]
Your version of Excel allows you to read this threaded comment; however, any edits to it will get removed if the file is opened in a newer version of Excel. Learn more: https://go.microsoft.com/fwlink/?linkid=870924
Comment:
    75% of completed communities. Need to estimate this from HO and UNICEF projects.</t>
      </text>
    </comment>
    <comment ref="E37" authorId="18" shapeId="0" xr:uid="{3C1056BF-B91B-4D19-89BB-EC7C5E1E5B6C}">
      <text>
        <t>[Threaded comment]
Your version of Excel allows you to read this threaded comment; however, any edits to it will get removed if the file is opened in a newer version of Excel. Learn more: https://go.microsoft.com/fwlink/?linkid=870924
Comment:
    Need to discuss % treated in-situ and % offsite treatment. The latter can be either SOIL or STEB (Station de traitement d'eaus usées et boues).</t>
      </text>
    </comment>
    <comment ref="E38" authorId="19" shapeId="0" xr:uid="{028F94FE-C4C0-48E0-88FA-6F58C2E0E1FE}">
      <text>
        <t>[Threaded comment]
Your version of Excel allows you to read this threaded comment; however, any edits to it will get removed if the file is opened in a newer version of Excel. Learn more: https://go.microsoft.com/fwlink/?linkid=870924
Comment:
    400 communities x 250 people per community</t>
      </text>
    </comment>
    <comment ref="F38" authorId="20" shapeId="0" xr:uid="{AD158F34-ED0B-41D1-93AA-8B4F0DDCE4B7}">
      <text>
        <t>[Threaded comment]
Your version of Excel allows you to read this threaded comment; however, any edits to it will get removed if the file is opened in a newer version of Excel. Learn more: https://go.microsoft.com/fwlink/?linkid=870924
Comment:
    From "Performance objectives" document (10000 people)</t>
      </text>
    </comment>
    <comment ref="E39" authorId="21" shapeId="0" xr:uid="{50F92C37-FB9E-4D94-9B2A-127AADE198E4}">
      <text>
        <t>[Threaded comment]
Your version of Excel allows you to read this threaded comment; however, any edits to it will get removed if the file is opened in a newer version of Excel. Learn more: https://go.microsoft.com/fwlink/?linkid=870924
Comment:
    75% of completed communities x 400 completed communities</t>
      </text>
    </comment>
    <comment ref="F39" authorId="22" shapeId="0" xr:uid="{5DAB6ACB-DB5B-45AD-A78C-A9DEE0684E9D}">
      <text>
        <t>[Threaded comment]
Your version of Excel allows you to read this threaded comment; however, any edits to it will get removed if the file is opened in a newer version of Excel. Learn more: https://go.microsoft.com/fwlink/?linkid=870924
Comment:
    2000 households / 5.5. people per household * 250 people per community</t>
      </text>
    </comment>
    <comment ref="E40" authorId="23" shapeId="0" xr:uid="{8BAC1C53-D71C-4747-8F1F-8329D7008B29}">
      <text>
        <t>[Threaded comment]
Your version of Excel allows you to read this threaded comment; however, any edits to it will get removed if the file is opened in a newer version of Excel. Learn more: https://go.microsoft.com/fwlink/?linkid=870924
Comment:
    75% x # verified ODF will maintain this status for at least 1 year.</t>
      </text>
    </comment>
    <comment ref="E41" authorId="24" shapeId="0" xr:uid="{7A195020-901C-4C6E-A261-252F8BC7258F}">
      <text>
        <t>[Threaded comment]
Your version of Excel allows you to read this threaded comment; however, any edits to it will get removed if the file is opened in a newer version of Excel. Learn more: https://go.microsoft.com/fwlink/?linkid=870924
Comment:
    400 communities x 75% monitored for ODF</t>
      </text>
    </comment>
    <comment ref="F41" authorId="25" shapeId="0" xr:uid="{FBA50DDD-A433-42CA-BAD1-D0F087523EC6}">
      <text>
        <t>[Threaded comment]
Your version of Excel allows you to read this threaded comment; however, any edits to it will get removed if the file is opened in a newer version of Excel. Learn more: https://go.microsoft.com/fwlink/?linkid=870924
Comment:
    75% of communities verified ODF</t>
      </text>
    </comment>
    <comment ref="E42" authorId="26" shapeId="0" xr:uid="{CFCCC3E2-870A-4DDD-9723-DC473E078706}">
      <text>
        <t>[Threaded comment]
Your version of Excel allows you to read this threaded comment; however, any edits to it will get removed if the file is opened in a newer version of Excel. Learn more: https://go.microsoft.com/fwlink/?linkid=870924
Comment:
    75% of people in completed communities x 400 completed communities x 250 people per community</t>
      </text>
    </comment>
    <comment ref="E43" authorId="27" shapeId="0" xr:uid="{3E37A3DB-E53B-4267-B24B-97E219E4653F}">
      <text>
        <t>[Threaded comment]
Your version of Excel allows you to read this threaded comment; however, any edits to it will get removed if the file is opened in a newer version of Excel. Learn more: https://go.microsoft.com/fwlink/?linkid=870924
Comment:
    400 communities x 250 people per community</t>
      </text>
    </comment>
    <comment ref="F43" authorId="28" shapeId="0" xr:uid="{7CFDE204-BFCE-4949-B179-CBAAEA06B02B}">
      <text>
        <t>[Threaded comment]
Your version of Excel allows you to read this threaded comment; however, any edits to it will get removed if the file is opened in a newer version of Excel. Learn more: https://go.microsoft.com/fwlink/?linkid=870924
Comment:
    From "Performance objectives" document (10000 people)</t>
      </text>
    </comment>
    <comment ref="E44" authorId="29" shapeId="0" xr:uid="{7BCD3916-7882-4211-B9DF-4FD505377189}">
      <text>
        <t>[Threaded comment]
Your version of Excel allows you to read this threaded comment; however, any edits to it will get removed if the file is opened in a newer version of Excel. Learn more: https://go.microsoft.com/fwlink/?linkid=870924
Comment:
    2 / commune x 5 communes</t>
      </text>
    </comment>
    <comment ref="F44" authorId="30" shapeId="0" xr:uid="{5FD52F25-34BB-4614-8B96-7C4EA02D4A8C}">
      <text>
        <t>[Threaded comment]
Your version of Excel allows you to read this threaded comment; however, any edits to it will get removed if the file is opened in a newer version of Excel. Learn more: https://go.microsoft.com/fwlink/?linkid=870924
Comment:
    How many are in the first cohort?</t>
      </text>
    </comment>
    <comment ref="E45" authorId="31" shapeId="0" xr:uid="{08FFA051-3E1D-4B50-B13D-131DFC28E5F9}">
      <text>
        <t>[Threaded comment]
Your version of Excel allows you to read this threaded comment; however, any edits to it will get removed if the file is opened in a newer version of Excel. Learn more: https://go.microsoft.com/fwlink/?linkid=870924
Comment:
    5 of the 7 communes (from Mattson Proposal)</t>
      </text>
    </comment>
    <comment ref="F45" authorId="32" shapeId="0" xr:uid="{FAFF8F24-1AF2-4BD2-A33A-980B650C305C}">
      <text>
        <t>[Threaded comment]
Your version of Excel allows you to read this threaded comment; however, any edits to it will get removed if the file is opened in a newer version of Excel. Learn more: https://go.microsoft.com/fwlink/?linkid=870924
Comment:
    How many are in the first cohort?</t>
      </text>
    </comment>
    <comment ref="E60" authorId="33" shapeId="0" xr:uid="{B85F2671-FB25-473D-8E55-AC494C9DF47F}">
      <text>
        <t>[Threaded comment]
Your version of Excel allows you to read this threaded comment; however, any edits to it will get removed if the file is opened in a newer version of Excel. Learn more: https://go.microsoft.com/fwlink/?linkid=870924
Comment:
    To be discussed</t>
      </text>
    </comment>
    <comment ref="F60" authorId="34" shapeId="0" xr:uid="{31CD4E84-BC0D-4802-8539-BFE7B0AA8C88}">
      <text>
        <t>[Threaded comment]
Your version of Excel allows you to read this threaded comment; however, any edits to it will get removed if the file is opened in a newer version of Excel. Learn more: https://go.microsoft.com/fwlink/?linkid=870924
Comment:
    How many are in the first cohort?</t>
      </text>
    </comment>
  </commentList>
</comments>
</file>

<file path=xl/sharedStrings.xml><?xml version="1.0" encoding="utf-8"?>
<sst xmlns="http://schemas.openxmlformats.org/spreadsheetml/2006/main" count="2728" uniqueCount="475">
  <si>
    <r>
      <t xml:space="preserve">Organization: </t>
    </r>
    <r>
      <rPr>
        <sz val="12"/>
        <color theme="1"/>
        <rFont val="Calibri"/>
        <family val="2"/>
        <scheme val="minor"/>
      </rPr>
      <t>HANWASH</t>
    </r>
  </si>
  <si>
    <t>Legend</t>
  </si>
  <si>
    <r>
      <rPr>
        <b/>
        <sz val="12"/>
        <color rgb="FF000000"/>
        <rFont val="Calibri"/>
        <family val="2"/>
        <scheme val="minor"/>
      </rPr>
      <t xml:space="preserve">Document: </t>
    </r>
    <r>
      <rPr>
        <sz val="12"/>
        <color rgb="FF000000"/>
        <rFont val="Calibri"/>
        <family val="2"/>
        <scheme val="minor"/>
      </rPr>
      <t>Master logic model</t>
    </r>
  </si>
  <si>
    <r>
      <rPr>
        <b/>
        <sz val="12"/>
        <color rgb="FF000000"/>
        <rFont val="Calibri"/>
        <family val="2"/>
        <scheme val="minor"/>
      </rPr>
      <t>Active objectives -</t>
    </r>
    <r>
      <rPr>
        <sz val="12"/>
        <color rgb="FF000000"/>
        <rFont val="Calibri"/>
        <family val="2"/>
        <scheme val="minor"/>
      </rPr>
      <t xml:space="preserve"> Included in current action plan</t>
    </r>
  </si>
  <si>
    <r>
      <rPr>
        <b/>
        <sz val="12"/>
        <color rgb="FF000000"/>
        <rFont val="Calibri"/>
        <family val="2"/>
        <scheme val="minor"/>
      </rPr>
      <t xml:space="preserve">Objective: </t>
    </r>
    <r>
      <rPr>
        <sz val="12"/>
        <color rgb="FF000000"/>
        <rFont val="Calibri"/>
        <family val="2"/>
        <scheme val="minor"/>
      </rPr>
      <t>Define the objectives of the program.</t>
    </r>
  </si>
  <si>
    <r>
      <rPr>
        <b/>
        <sz val="12"/>
        <color rgb="FF000000"/>
        <rFont val="Calibri"/>
        <family val="2"/>
        <scheme val="minor"/>
      </rPr>
      <t xml:space="preserve">Inactive objectives - </t>
    </r>
    <r>
      <rPr>
        <sz val="12"/>
        <color rgb="FF000000"/>
        <rFont val="Calibri"/>
        <family val="2"/>
        <scheme val="minor"/>
      </rPr>
      <t>Not included in current action plan</t>
    </r>
  </si>
  <si>
    <r>
      <rPr>
        <b/>
        <sz val="12"/>
        <color theme="1"/>
        <rFont val="Calibri"/>
        <family val="2"/>
        <scheme val="minor"/>
      </rPr>
      <t xml:space="preserve">Scope: </t>
    </r>
    <r>
      <rPr>
        <sz val="12"/>
        <color theme="1"/>
        <rFont val="Calibri"/>
        <family val="2"/>
        <scheme val="minor"/>
      </rPr>
      <t>HANWASH</t>
    </r>
    <r>
      <rPr>
        <b/>
        <sz val="12"/>
        <color theme="1"/>
        <rFont val="Calibri"/>
        <family val="2"/>
        <scheme val="minor"/>
      </rPr>
      <t xml:space="preserve"> </t>
    </r>
    <r>
      <rPr>
        <sz val="12"/>
        <color theme="1"/>
        <rFont val="Calibri"/>
        <family val="2"/>
        <scheme val="minor"/>
      </rPr>
      <t>programs</t>
    </r>
  </si>
  <si>
    <r>
      <rPr>
        <b/>
        <u/>
        <sz val="12"/>
        <color rgb="FF0563C1"/>
        <rFont val="Calibri"/>
        <family val="2"/>
        <scheme val="minor"/>
      </rPr>
      <t xml:space="preserve">Reference link: </t>
    </r>
    <r>
      <rPr>
        <u/>
        <sz val="12"/>
        <color rgb="FF0563C1"/>
        <rFont val="Calibri"/>
        <family val="2"/>
        <scheme val="minor"/>
      </rPr>
      <t>Click here</t>
    </r>
  </si>
  <si>
    <r>
      <rPr>
        <b/>
        <sz val="12"/>
        <color rgb="FF000000"/>
        <rFont val="Calibri"/>
        <family val="2"/>
        <scheme val="minor"/>
      </rPr>
      <t xml:space="preserve">Version number: </t>
    </r>
    <r>
      <rPr>
        <sz val="12"/>
        <color rgb="FF000000"/>
        <rFont val="Calibri"/>
        <family val="2"/>
        <scheme val="minor"/>
      </rPr>
      <t>2.4</t>
    </r>
  </si>
  <si>
    <r>
      <rPr>
        <b/>
        <sz val="12"/>
        <color rgb="FF000000"/>
        <rFont val="Calibri"/>
        <family val="2"/>
        <scheme val="minor"/>
      </rPr>
      <t xml:space="preserve">Version date: </t>
    </r>
    <r>
      <rPr>
        <sz val="12"/>
        <color rgb="FF000000"/>
        <rFont val="Calibri"/>
        <family val="2"/>
        <scheme val="minor"/>
      </rPr>
      <t>Sept. 11, 2023</t>
    </r>
  </si>
  <si>
    <r>
      <rPr>
        <b/>
        <sz val="12"/>
        <color rgb="FF000000"/>
        <rFont val="Calibri"/>
        <family val="2"/>
        <scheme val="minor"/>
      </rPr>
      <t>Notes:</t>
    </r>
    <r>
      <rPr>
        <sz val="12"/>
        <color rgb="FF000000"/>
        <rFont val="Calibri"/>
        <family val="2"/>
        <scheme val="minor"/>
      </rPr>
      <t xml:space="preserve"> The lower level objectives should cause the higher level objectives.</t>
    </r>
  </si>
  <si>
    <t>Objectives</t>
  </si>
  <si>
    <t>Type</t>
  </si>
  <si>
    <t>Description</t>
  </si>
  <si>
    <t>Ultimate outcome</t>
  </si>
  <si>
    <t>Increased access to safe, sustainable and affordable water, sanitation and hygiene (WASH) services in Haiti​.</t>
  </si>
  <si>
    <t>Intermediate outcomes</t>
  </si>
  <si>
    <t>Strengthened demand for and management of WASH services in communes.</t>
  </si>
  <si>
    <t>Enhanced household access to and use of sustainable, affordable, and safe water, sanitation and hygiene services.​</t>
  </si>
  <si>
    <t>Expanded reach and resources leveraged through collective action with other national and international actors.​</t>
  </si>
  <si>
    <t>Immediate outcomes</t>
  </si>
  <si>
    <t>Increased civil society engagement in decision making and implementation of WASH services.</t>
  </si>
  <si>
    <t>Improved commune WASH planning and coordination by local authorities.​</t>
  </si>
  <si>
    <t>Improved accountability of service providers to users of WASH services.​</t>
  </si>
  <si>
    <t>Increased household access to sustainable, affordable, and safe drinking water services.​</t>
  </si>
  <si>
    <t>Increased household access to sustainable, affordable, and safe sanitation services.​</t>
  </si>
  <si>
    <t>Increased household access to hygiene services.</t>
  </si>
  <si>
    <t>Increased access to sustainable, safe drinking water, sanitation, and hygiene materials in healthcare facilities, schools, and public places.</t>
  </si>
  <si>
    <t>Increased government and non-government funding in alignment with HANWASH Core Values.</t>
  </si>
  <si>
    <t>Increased capacity of DINEPA to regulate the sector and OREPA to oversee and support implementation.</t>
  </si>
  <si>
    <t>Outputs</t>
  </si>
  <si>
    <t>​1310</t>
  </si>
  <si>
    <t>Support civil society engagement in the WASH sector.​</t>
  </si>
  <si>
    <t>Create or improve commune action plans that focus on water, sanitation and hygiene, and water resource management.​</t>
  </si>
  <si>
    <t>Monitor WASH service performance and satisfaction.</t>
  </si>
  <si>
    <t xml:space="preserve">Develop community managed water points. </t>
  </si>
  <si>
    <t>Mobilize communities to achieve Open Defecation Free status</t>
  </si>
  <si>
    <t>Train skilled community animators to deliver hygiene trainings and community mobilization.​</t>
  </si>
  <si>
    <t>Construct or rehabilitate water supply for healthcare facilities and schools.</t>
  </si>
  <si>
    <t>Mobilize and coordinate funding from government and non-government sources in HANWASH program areas in alignment with HANWASH Core Values.</t>
  </si>
  <si>
    <t>Conduct leadership training of DINEPA and OREPA personnel.</t>
  </si>
  <si>
    <t>Train HANWASH Ambassadors &amp; Coordinators and their committees throughout the Caribbean.​</t>
  </si>
  <si>
    <t>Facilitate coordination meetings between commune WASH stakeholders.</t>
  </si>
  <si>
    <t>Review service provider performance with stakeholders.</t>
  </si>
  <si>
    <t>Rehabilitate and expand professionally operated piped water systems.</t>
  </si>
  <si>
    <t>Certify the sustained usage of sanitation services.</t>
  </si>
  <si>
    <t>Certify the sustained usage of hygiene services.</t>
  </si>
  <si>
    <t>Construct communal, healthcare facility, and school latrines.</t>
  </si>
  <si>
    <t>Mobilize and influence funding from government and non-government sources beyond HANWASH program areas in alignment with HANWASH Core Values.</t>
  </si>
  <si>
    <t>Provide technical assistance and training to DINEPA and the OREPAs.</t>
  </si>
  <si>
    <t>Construct public latrines.</t>
  </si>
  <si>
    <t>Work with (local authorities, civil society) to ensure access to soap or alcohol-based handrub at schools and healthcare facilities.</t>
  </si>
  <si>
    <r>
      <rPr>
        <b/>
        <sz val="12"/>
        <color rgb="FF000000"/>
        <rFont val="Calibri"/>
        <family val="2"/>
        <scheme val="minor"/>
      </rPr>
      <t xml:space="preserve">Organization: </t>
    </r>
    <r>
      <rPr>
        <sz val="12"/>
        <color rgb="FF000000"/>
        <rFont val="Calibri"/>
        <family val="2"/>
        <scheme val="minor"/>
      </rPr>
      <t>HANWASH</t>
    </r>
  </si>
  <si>
    <r>
      <rPr>
        <b/>
        <sz val="12"/>
        <color rgb="FF000000"/>
        <rFont val="Calibri"/>
        <family val="2"/>
        <scheme val="minor"/>
      </rPr>
      <t xml:space="preserve">Document: </t>
    </r>
    <r>
      <rPr>
        <sz val="12"/>
        <color rgb="FF000000"/>
        <rFont val="Calibri"/>
        <family val="2"/>
        <scheme val="minor"/>
      </rPr>
      <t>Mattson logic model</t>
    </r>
  </si>
  <si>
    <r>
      <rPr>
        <b/>
        <sz val="12"/>
        <color rgb="FF000000"/>
        <rFont val="Calibri"/>
        <family val="2"/>
        <scheme val="minor"/>
      </rPr>
      <t xml:space="preserve">Scope: </t>
    </r>
    <r>
      <rPr>
        <sz val="12"/>
        <color rgb="FF000000"/>
        <rFont val="Calibri"/>
        <family val="2"/>
        <scheme val="minor"/>
      </rPr>
      <t>Mattson Program</t>
    </r>
  </si>
  <si>
    <r>
      <rPr>
        <b/>
        <sz val="12"/>
        <color rgb="FF000000"/>
        <rFont val="Calibri"/>
        <family val="2"/>
        <scheme val="minor"/>
      </rPr>
      <t xml:space="preserve">Version number: </t>
    </r>
    <r>
      <rPr>
        <sz val="12"/>
        <color rgb="FF000000"/>
        <rFont val="Calibri"/>
        <family val="2"/>
        <scheme val="minor"/>
      </rPr>
      <t>2.5</t>
    </r>
  </si>
  <si>
    <t>Version date: January 30, 2024</t>
  </si>
  <si>
    <r>
      <rPr>
        <b/>
        <sz val="12"/>
        <color rgb="FF000000"/>
        <rFont val="Calibri"/>
        <family val="2"/>
        <scheme val="minor"/>
      </rPr>
      <t>Notes:</t>
    </r>
    <r>
      <rPr>
        <sz val="12"/>
        <color rgb="FF000000"/>
        <rFont val="Calibri"/>
        <family val="2"/>
        <scheme val="minor"/>
      </rPr>
      <t xml:space="preserve"> The lower level objectives should cause the higher level objectives. Objectives 2230, 2400,2410,2420,2430 are not in the scope of this program.</t>
    </r>
  </si>
  <si>
    <r>
      <rPr>
        <b/>
        <sz val="12"/>
        <color rgb="FF000000"/>
        <rFont val="Calibri"/>
        <family val="2"/>
        <scheme val="minor"/>
      </rPr>
      <t xml:space="preserve">Document: </t>
    </r>
    <r>
      <rPr>
        <sz val="12"/>
        <color rgb="FF000000"/>
        <rFont val="Calibri"/>
        <family val="2"/>
        <scheme val="minor"/>
      </rPr>
      <t>Indicator framework</t>
    </r>
  </si>
  <si>
    <r>
      <rPr>
        <b/>
        <sz val="12"/>
        <color rgb="FF000000"/>
        <rFont val="Calibri"/>
        <family val="2"/>
        <scheme val="minor"/>
      </rPr>
      <t>TBD'</t>
    </r>
    <r>
      <rPr>
        <sz val="12"/>
        <color rgb="FF000000"/>
        <rFont val="Calibri"/>
        <family val="2"/>
        <scheme val="minor"/>
      </rPr>
      <t xml:space="preserve"> To be determined</t>
    </r>
  </si>
  <si>
    <r>
      <t xml:space="preserve">Objective: </t>
    </r>
    <r>
      <rPr>
        <sz val="12"/>
        <color theme="1"/>
        <rFont val="Calibri"/>
        <family val="2"/>
        <scheme val="minor"/>
      </rPr>
      <t>Define indicators to measure progress towards each objective.</t>
    </r>
  </si>
  <si>
    <r>
      <rPr>
        <b/>
        <sz val="12"/>
        <color theme="1"/>
        <rFont val="Calibri"/>
        <family val="2"/>
        <scheme val="minor"/>
      </rPr>
      <t xml:space="preserve">Scope: </t>
    </r>
    <r>
      <rPr>
        <sz val="12"/>
        <color theme="1"/>
        <rFont val="Calibri"/>
        <family val="2"/>
        <scheme val="minor"/>
      </rPr>
      <t>HANWASH programs</t>
    </r>
  </si>
  <si>
    <t>Objective types</t>
  </si>
  <si>
    <r>
      <rPr>
        <b/>
        <u/>
        <sz val="12"/>
        <color rgb="FF0563C1"/>
        <rFont val="Calibri"/>
        <family val="2"/>
        <scheme val="minor"/>
      </rPr>
      <t>Reference link:</t>
    </r>
    <r>
      <rPr>
        <u/>
        <sz val="12"/>
        <color rgb="FF0563C1"/>
        <rFont val="Calibri"/>
        <family val="2"/>
        <scheme val="minor"/>
      </rPr>
      <t xml:space="preserve"> This document</t>
    </r>
  </si>
  <si>
    <t>The highest level objective of HANWASH. These are not directly measureable by SMART indicators, but measured indirectly via indicators of their component Intermediate Outcomes.</t>
  </si>
  <si>
    <r>
      <rPr>
        <b/>
        <sz val="12"/>
        <color rgb="FF000000"/>
        <rFont val="Calibri"/>
        <family val="2"/>
        <scheme val="minor"/>
      </rPr>
      <t xml:space="preserve">Version number: </t>
    </r>
    <r>
      <rPr>
        <sz val="12"/>
        <color rgb="FF000000"/>
        <rFont val="Calibri"/>
        <family val="2"/>
        <scheme val="minor"/>
      </rPr>
      <t>2.41</t>
    </r>
  </si>
  <si>
    <t>Intermediate outcome</t>
  </si>
  <si>
    <t>The component objectives of the HANWASH ultimate outcome. These are not directly measureable by SMART indicators, but measured indirectly via indicators of their component Intermediate Outcomes.</t>
  </si>
  <si>
    <r>
      <rPr>
        <b/>
        <sz val="12"/>
        <color rgb="FF000000"/>
        <rFont val="Calibri"/>
        <family val="2"/>
        <scheme val="minor"/>
      </rPr>
      <t>Version date: March</t>
    </r>
    <r>
      <rPr>
        <sz val="12"/>
        <color rgb="FF000000"/>
        <rFont val="Calibri"/>
        <family val="2"/>
        <scheme val="minor"/>
      </rPr>
      <t xml:space="preserve"> 21, 2024</t>
    </r>
  </si>
  <si>
    <t>Immediate outcome</t>
  </si>
  <si>
    <t xml:space="preserve">The higher level objective that HANWASH seeks to achieve, which are able to be measured directly by SMART indicators. Indicators measuring these outcomes are typically expressed as a percent, which are harder to measure, but builds the context into the measure. </t>
  </si>
  <si>
    <r>
      <rPr>
        <b/>
        <sz val="12"/>
        <color rgb="FF000000"/>
        <rFont val="Calibri"/>
        <family val="2"/>
        <scheme val="minor"/>
      </rPr>
      <t>Notes:</t>
    </r>
    <r>
      <rPr>
        <sz val="12"/>
        <color rgb="FF000000"/>
        <rFont val="Calibri"/>
        <family val="2"/>
        <scheme val="minor"/>
      </rPr>
      <t xml:space="preserve">  SMART indicators are indicators which are specific, measureable, achievable, relevant, and time-bound.</t>
    </r>
  </si>
  <si>
    <t>Output</t>
  </si>
  <si>
    <t>The lower level objective that HANWASH seeks to achieve. Indicators measuring these outcomes are typically expressed as a number, which is easier to measure, but also easier to take out of context.</t>
  </si>
  <si>
    <t>Objective</t>
  </si>
  <si>
    <t>Indicator</t>
  </si>
  <si>
    <t>Reporting system</t>
  </si>
  <si>
    <t>Commune validation</t>
  </si>
  <si>
    <t>Reporting system validation</t>
  </si>
  <si>
    <t>Notes</t>
  </si>
  <si>
    <t>Code</t>
  </si>
  <si>
    <t>Code_index</t>
  </si>
  <si>
    <t>Definitions</t>
  </si>
  <si>
    <t>Units</t>
  </si>
  <si>
    <t>Status</t>
  </si>
  <si>
    <t>Program</t>
  </si>
  <si>
    <t>(Dis)Aggregation</t>
  </si>
  <si>
    <t>Source</t>
  </si>
  <si>
    <t>Enumerator</t>
  </si>
  <si>
    <t>Frequency</t>
  </si>
  <si>
    <t>Visualization</t>
  </si>
  <si>
    <t>Data source</t>
  </si>
  <si>
    <t>Data collection</t>
  </si>
  <si>
    <t>Validator</t>
  </si>
  <si>
    <t>-</t>
  </si>
  <si>
    <t>This objective is split into its component objectives and measured via their indicators</t>
  </si>
  <si>
    <t>1100a</t>
  </si>
  <si>
    <t>% of commune WASH events with Rotarian participation</t>
  </si>
  <si>
    <t>% of commune level events reported</t>
  </si>
  <si>
    <t>In service - Needs training</t>
  </si>
  <si>
    <t>Event type, participant group, date, commune</t>
  </si>
  <si>
    <t>Implementation event tracking form</t>
  </si>
  <si>
    <t>Rotary ambassadors</t>
  </si>
  <si>
    <t>After every implementation event</t>
  </si>
  <si>
    <t>Implementation monitoring console</t>
  </si>
  <si>
    <t>Review of existing data</t>
  </si>
  <si>
    <t>HANWASH M&amp;E officer</t>
  </si>
  <si>
    <t>Quarterly</t>
  </si>
  <si>
    <t>System validation consists of an exhaustive desk review of both the PMO and Rotarians forms.</t>
  </si>
  <si>
    <t>1100b</t>
  </si>
  <si>
    <t>% of commune WASH events led by trained HANWASH Ambassadors and Coordinators to communicate WASH messages and advocate for HANWASH goal</t>
  </si>
  <si>
    <t xml:space="preserve">"…led by Rotarians…" means the WASH activities whose initiative have been taken by Rotarians. </t>
  </si>
  <si>
    <t>% of commune level WASH events reported</t>
  </si>
  <si>
    <t>Not started</t>
  </si>
  <si>
    <t>Mattson</t>
  </si>
  <si>
    <t>1110a</t>
  </si>
  <si>
    <t># of volunteer hours per month spent by Rotarians in WASH events</t>
  </si>
  <si>
    <t>volunteer hours / club / month</t>
  </si>
  <si>
    <t>1110b</t>
  </si>
  <si>
    <t>Number of people reached by the HANWASH Ambassadors, Coordinators  and Rotarians in general in the Commune WASH events  and advocacy efforts led by them</t>
  </si>
  <si>
    <t>"Number of people reached…": Number of people participating in the WASH events led by Rotarians.</t>
  </si>
  <si>
    <t>people</t>
  </si>
  <si>
    <t>1120a</t>
  </si>
  <si>
    <t># of ambassadors who have completed training</t>
  </si>
  <si>
    <t>Training type, date, commune</t>
  </si>
  <si>
    <t>PMO</t>
  </si>
  <si>
    <t>After every training event</t>
  </si>
  <si>
    <t>System validation consists of a sampled desk review of reported data</t>
  </si>
  <si>
    <t>1120b</t>
  </si>
  <si>
    <t># of coordinators who have completed training</t>
  </si>
  <si>
    <t>1120c</t>
  </si>
  <si>
    <t># of training materials created in alignment with HANWASH three pillars and core values</t>
  </si>
  <si>
    <t>Training materials</t>
  </si>
  <si>
    <t>Training type</t>
  </si>
  <si>
    <t>Annually</t>
  </si>
  <si>
    <t>1120d</t>
  </si>
  <si>
    <t>#  of hours of training received by the HANWASH Ambassadors &amp; Coordinators and their committees throughout the Caribbean</t>
  </si>
  <si>
    <t>Number of hours and number of people attending</t>
  </si>
  <si>
    <t>Hours of training</t>
  </si>
  <si>
    <t>1200a</t>
  </si>
  <si>
    <t>% of approved interventions implemented in alignment with Commune Action Plans</t>
  </si>
  <si>
    <r>
      <rPr>
        <b/>
        <sz val="12"/>
        <color rgb="FF000000"/>
        <rFont val="Calibri"/>
        <family val="2"/>
        <scheme val="minor"/>
      </rPr>
      <t xml:space="preserve">"...in alignment with Commune Action Plans":
</t>
    </r>
    <r>
      <rPr>
        <sz val="12"/>
        <color rgb="FF000000"/>
        <rFont val="Calibri"/>
        <family val="2"/>
        <scheme val="minor"/>
      </rPr>
      <t xml:space="preserve">-The activity was originally a part of a commune action plan, then implemented as part of a HANWASH project.
</t>
    </r>
  </si>
  <si>
    <t>% of implemented activities</t>
  </si>
  <si>
    <t>In service - Needs mods</t>
  </si>
  <si>
    <t>Date, commune</t>
  </si>
  <si>
    <t>HANWASH project monitoring</t>
  </si>
  <si>
    <t>Project monitoring console</t>
  </si>
  <si>
    <t>Commune action plan</t>
  </si>
  <si>
    <t>Commune WASH committee</t>
  </si>
  <si>
    <t>It's critical that "Activities" planned by HANWASH correspond to those in the commune action plan in the system.</t>
  </si>
  <si>
    <t>1210a</t>
  </si>
  <si>
    <t># of communes with action plans that explicitly include each W,S,H,WRM aspect (water, sanitation, hygiene, water resources management)</t>
  </si>
  <si>
    <t>communes</t>
  </si>
  <si>
    <t>System validation consists of an exhaustive desk review of reported data</t>
  </si>
  <si>
    <t>1220a</t>
  </si>
  <si>
    <t># of WASH planning and coordination events with DINEPA and municipal officials</t>
  </si>
  <si>
    <t>events/month</t>
  </si>
  <si>
    <t>After every joint event</t>
  </si>
  <si>
    <t>1300a</t>
  </si>
  <si>
    <t>% of service providers under HANWASH initiative monitored according to national guidelines</t>
  </si>
  <si>
    <r>
      <rPr>
        <b/>
        <sz val="12"/>
        <color rgb="FF000000"/>
        <rFont val="Calibri"/>
        <family val="2"/>
        <scheme val="minor"/>
      </rPr>
      <t xml:space="preserve">"National guidelines:"
</t>
    </r>
    <r>
      <rPr>
        <sz val="12"/>
        <color rgb="FF000000"/>
        <rFont val="Calibri"/>
        <family val="2"/>
        <scheme val="minor"/>
      </rPr>
      <t xml:space="preserve">-Water points: 1 x water survey per year
</t>
    </r>
    <r>
      <rPr>
        <b/>
        <sz val="12"/>
        <color rgb="FF000000"/>
        <rFont val="Calibri"/>
        <family val="2"/>
        <scheme val="minor"/>
      </rPr>
      <t xml:space="preserve">-Piped water systems: </t>
    </r>
    <r>
      <rPr>
        <sz val="12"/>
        <color rgb="FF000000"/>
        <rFont val="Calibri"/>
        <family val="2"/>
        <scheme val="minor"/>
      </rPr>
      <t>1 x Monthly Report per month</t>
    </r>
  </si>
  <si>
    <t>% of service providers in intervention communes</t>
  </si>
  <si>
    <t>Water point/system, date, commune</t>
  </si>
  <si>
    <t>Water point survey and SAEP monthly report</t>
  </si>
  <si>
    <r>
      <rPr>
        <b/>
        <sz val="12"/>
        <color rgb="FF000000"/>
        <rFont val="Calibri"/>
        <family val="2"/>
        <scheme val="minor"/>
      </rPr>
      <t xml:space="preserve">Water point: </t>
    </r>
    <r>
      <rPr>
        <sz val="12"/>
        <color rgb="FF000000"/>
        <rFont val="Calibri"/>
        <family val="2"/>
        <scheme val="minor"/>
      </rPr>
      <t xml:space="preserve">Annually
</t>
    </r>
    <r>
      <rPr>
        <b/>
        <sz val="12"/>
        <color rgb="FF000000"/>
        <rFont val="Calibri"/>
        <family val="2"/>
        <scheme val="minor"/>
      </rPr>
      <t xml:space="preserve">Water system: </t>
    </r>
    <r>
      <rPr>
        <sz val="12"/>
        <color rgb="FF000000"/>
        <rFont val="Calibri"/>
        <family val="2"/>
        <scheme val="minor"/>
      </rPr>
      <t>Monthly"</t>
    </r>
  </si>
  <si>
    <t>Water point survey - Audit</t>
  </si>
  <si>
    <t>Third party contractor</t>
  </si>
  <si>
    <t>Every two years</t>
  </si>
  <si>
    <t>Third party audit console (TBD)</t>
  </si>
  <si>
    <t>The reporting and system validation forms are the same, just different deployments carried out by different stakeholders. Reporting: PMO. Validation: Third party contractor.</t>
  </si>
  <si>
    <t>1300b</t>
  </si>
  <si>
    <t>% of intervention service providers with accountability structures in place</t>
  </si>
  <si>
    <r>
      <rPr>
        <b/>
        <sz val="12"/>
        <color rgb="FF000000"/>
        <rFont val="Calibri"/>
        <family val="2"/>
        <scheme val="minor"/>
      </rPr>
      <t xml:space="preserve">"Accountability structures in place":
</t>
    </r>
    <r>
      <rPr>
        <sz val="12"/>
        <color rgb="FF000000"/>
        <rFont val="Calibri"/>
        <family val="2"/>
        <scheme val="minor"/>
      </rPr>
      <t>1) Committee meets regularly
2) Committee meets with community regularly
3) Committee bylaws in place
4) Fees are collected
5) Records are available; 6) Reports are submitted to OREPA and the local authorities on a monthly basis</t>
    </r>
  </si>
  <si>
    <t>% of intervention water points</t>
  </si>
  <si>
    <t>Water point, date, commune</t>
  </si>
  <si>
    <t>Water point survey</t>
  </si>
  <si>
    <t>On completion + annually</t>
  </si>
  <si>
    <t>1300c</t>
  </si>
  <si>
    <t>% of users being satisfied with the quality, affordability and reliability of the WASH services provided</t>
  </si>
  <si>
    <t>This indicator measures the proportion of the households connected to the water system which are satisfied with the quality, affordability and reliability of the WASH services provided</t>
  </si>
  <si>
    <t>% of households connected to the water systems</t>
  </si>
  <si>
    <t>Water point, commune</t>
  </si>
  <si>
    <t>Household survey</t>
  </si>
  <si>
    <t>HANWASH M&amp;E Officer</t>
  </si>
  <si>
    <t>1310a</t>
  </si>
  <si>
    <t># of intervention water systems regularly reporting data</t>
  </si>
  <si>
    <r>
      <rPr>
        <b/>
        <sz val="12"/>
        <color rgb="FF000000"/>
        <rFont val="Calibri"/>
        <family val="2"/>
        <scheme val="minor"/>
      </rPr>
      <t xml:space="preserve">"Regularly reporting data":
</t>
    </r>
    <r>
      <rPr>
        <sz val="12"/>
        <color rgb="FF000000"/>
        <rFont val="Calibri"/>
        <family val="2"/>
        <scheme val="minor"/>
      </rPr>
      <t>1) Submitted their monthly report</t>
    </r>
  </si>
  <si>
    <t>water systems</t>
  </si>
  <si>
    <t>1310b</t>
  </si>
  <si>
    <t>% of customer complaints resolved during the month</t>
  </si>
  <si>
    <r>
      <rPr>
        <b/>
        <sz val="12"/>
        <color rgb="FF000000"/>
        <rFont val="Calibri"/>
        <family val="2"/>
        <scheme val="minor"/>
      </rPr>
      <t xml:space="preserve">"Percent of complaints": </t>
    </r>
    <r>
      <rPr>
        <sz val="12"/>
        <color rgb="FF000000"/>
        <rFont val="Calibri"/>
        <family val="2"/>
        <scheme val="minor"/>
      </rPr>
      <t>100 x # of complaints resolved during the month / # of complaints identified during the month</t>
    </r>
  </si>
  <si>
    <t>% of complaints</t>
  </si>
  <si>
    <t>Water system, date, commune</t>
  </si>
  <si>
    <t>SAEP monthly report</t>
  </si>
  <si>
    <t>Water service provider</t>
  </si>
  <si>
    <t>Monthly</t>
  </si>
  <si>
    <t>1310c</t>
  </si>
  <si>
    <t>Average response time to resolve customer complaints</t>
  </si>
  <si>
    <t xml:space="preserve">This indicator measures how long it takes on average for the service providers to resolve customer complaints. </t>
  </si>
  <si>
    <t>Days</t>
  </si>
  <si>
    <t>SAEP monthly report, Implementation Event tracking, Service Provider Monitoring form</t>
  </si>
  <si>
    <t>1320a</t>
  </si>
  <si>
    <t># of communes which have held an annual service provider review with key stakeholders in the last year</t>
  </si>
  <si>
    <r>
      <rPr>
        <b/>
        <sz val="12"/>
        <color rgb="FF000000"/>
        <rFont val="Calibri"/>
        <family val="2"/>
        <scheme val="minor"/>
      </rPr>
      <t xml:space="preserve">Key stakeholders: </t>
    </r>
    <r>
      <rPr>
        <sz val="12"/>
        <color rgb="FF000000"/>
        <rFont val="Calibri"/>
        <family val="2"/>
        <scheme val="minor"/>
      </rPr>
      <t>Commune commitee, users, service providers, implementing partners</t>
    </r>
  </si>
  <si>
    <t>2100a</t>
  </si>
  <si>
    <t>% of intervention water points which are functioning and potable</t>
  </si>
  <si>
    <r>
      <rPr>
        <b/>
        <sz val="12"/>
        <color rgb="FF000000"/>
        <rFont val="Calibri"/>
        <family val="2"/>
        <scheme val="minor"/>
      </rPr>
      <t xml:space="preserve">"Functioning":
1a) Functional: </t>
    </r>
    <r>
      <rPr>
        <sz val="12"/>
        <color rgb="FF000000"/>
        <rFont val="Calibri"/>
        <family val="2"/>
        <scheme val="minor"/>
      </rPr>
      <t xml:space="preserve">Water point is in good working condition and regularly provides water according the specifications in the original design.
OR
</t>
    </r>
    <r>
      <rPr>
        <b/>
        <sz val="12"/>
        <color rgb="FF000000"/>
        <rFont val="Calibri"/>
        <family val="2"/>
        <scheme val="minor"/>
      </rPr>
      <t xml:space="preserve">1b) Partially functional but in need of repair: </t>
    </r>
    <r>
      <rPr>
        <sz val="12"/>
        <color rgb="FF000000"/>
        <rFont val="Calibri"/>
        <family val="2"/>
        <scheme val="minor"/>
      </rPr>
      <t xml:space="preserve">Water point provides water on a regular basis (possibly in a reduced capacity) but repairs are needed due to some maintenance issue or change in conditions at the site.
</t>
    </r>
    <r>
      <rPr>
        <b/>
        <sz val="12"/>
        <color rgb="FF000000"/>
        <rFont val="Calibri"/>
        <family val="2"/>
        <scheme val="minor"/>
      </rPr>
      <t xml:space="preserve">Potable: 
</t>
    </r>
    <r>
      <rPr>
        <sz val="12"/>
        <color rgb="FF000000"/>
        <rFont val="Calibri"/>
        <family val="2"/>
        <scheme val="minor"/>
      </rPr>
      <t>2) Free from E. Coli and priority contaminants</t>
    </r>
  </si>
  <si>
    <t>Household survey - Audit</t>
  </si>
  <si>
    <t>The system validation form is more detailed and precise, but it is a sampled check on the reporting system</t>
  </si>
  <si>
    <t>2100b</t>
  </si>
  <si>
    <t>% of population in intervention communes with at least basic drinking water service</t>
  </si>
  <si>
    <r>
      <rPr>
        <b/>
        <sz val="12"/>
        <color rgb="FF000000"/>
        <rFont val="Calibri"/>
        <family val="2"/>
        <scheme val="minor"/>
      </rPr>
      <t xml:space="preserve">"...at least basic drinking water service":
</t>
    </r>
    <r>
      <rPr>
        <sz val="12"/>
        <color rgb="FF000000"/>
        <rFont val="Calibri"/>
        <family val="2"/>
        <scheme val="minor"/>
      </rPr>
      <t xml:space="preserve">1) Improved water source
2) Within 30 min round trip
</t>
    </r>
    <r>
      <rPr>
        <b/>
        <sz val="12"/>
        <color rgb="FF000000"/>
        <rFont val="Calibri"/>
        <family val="2"/>
        <scheme val="minor"/>
      </rPr>
      <t xml:space="preserve">Note: </t>
    </r>
    <r>
      <rPr>
        <sz val="12"/>
        <color rgb="FF000000"/>
        <rFont val="Calibri"/>
        <family val="2"/>
        <scheme val="minor"/>
      </rPr>
      <t>This also includes basic and safely managed water service.</t>
    </r>
  </si>
  <si>
    <t>% of people in the commune</t>
  </si>
  <si>
    <t>Community, date, commune, improved water source, within 30 min round trip</t>
  </si>
  <si>
    <t>Household WASH survey</t>
  </si>
  <si>
    <t>2100c</t>
  </si>
  <si>
    <t>% of population in intervention communes with safely managed drinking water service</t>
  </si>
  <si>
    <r>
      <rPr>
        <b/>
        <sz val="12"/>
        <color rgb="FF000000"/>
        <rFont val="Calibri"/>
        <family val="2"/>
        <scheme val="minor"/>
      </rPr>
      <t xml:space="preserve">"Safely managed drinking water service":
</t>
    </r>
    <r>
      <rPr>
        <sz val="12"/>
        <color rgb="FF000000"/>
        <rFont val="Calibri"/>
        <family val="2"/>
        <scheme val="minor"/>
      </rPr>
      <t>1) Improved water source
2) Accessible on premises
3) Available when needed
4) Free from E. Coli and priority contaminants</t>
    </r>
  </si>
  <si>
    <t>Community, date, commune, Improved water source, accessible on premises, available when needed, free from E. Coli and priority contaminants</t>
  </si>
  <si>
    <t>2100d</t>
  </si>
  <si>
    <r>
      <t xml:space="preserve">% of intervention water points which are functional, potable, and have a balanced budget </t>
    </r>
    <r>
      <rPr>
        <sz val="12"/>
        <color rgb="FFFF0000"/>
        <rFont val="Calibri"/>
        <family val="2"/>
        <scheme val="minor"/>
      </rPr>
      <t>or a budget with surplus</t>
    </r>
    <r>
      <rPr>
        <sz val="12"/>
        <color rgb="FF000000"/>
        <rFont val="Calibri"/>
        <family val="2"/>
        <scheme val="minor"/>
      </rPr>
      <t xml:space="preserve"> after 2 years</t>
    </r>
  </si>
  <si>
    <r>
      <rPr>
        <b/>
        <sz val="12"/>
        <color rgb="FF000000"/>
        <rFont val="Calibri"/>
        <family val="2"/>
        <scheme val="minor"/>
      </rPr>
      <t xml:space="preserve">1a) Functional: Water point is in good working condition and regularly provides water according the specifications in the original design.
OR
1b) Partially functional but in need of repair: Water point provides water on a regular basis (possibly in a reduced capacity) but repairs are needed due to some maintenance issue or change in conditions at the site.
2) "Potable": Free from E. Coli and priority contaminants.
3) "have a balanced budget":
</t>
    </r>
    <r>
      <rPr>
        <sz val="12"/>
        <color rgb="FF000000"/>
        <rFont val="Calibri"/>
        <family val="2"/>
        <scheme val="minor"/>
      </rPr>
      <t>Monthly revenue excceeds expenses.
4) "after 2 years": Two years from the inauguration date.</t>
    </r>
  </si>
  <si>
    <t>2110a</t>
  </si>
  <si>
    <t># of people in intervention communes with access to basic drinking water service through community managed water points</t>
  </si>
  <si>
    <r>
      <rPr>
        <b/>
        <sz val="12"/>
        <color rgb="FF000000"/>
        <rFont val="Calibri"/>
        <family val="2"/>
        <scheme val="minor"/>
      </rPr>
      <t xml:space="preserve">"Basic drinking water service":
</t>
    </r>
    <r>
      <rPr>
        <sz val="12"/>
        <color rgb="FF000000"/>
        <rFont val="Calibri"/>
        <family val="2"/>
        <scheme val="minor"/>
      </rPr>
      <t>1) Improved water source
2) Within 30 min round trip
3) [Household level]</t>
    </r>
  </si>
  <si>
    <t>Water point, gender, age category, improved water source, within 30 min round trip</t>
  </si>
  <si>
    <t>On completion</t>
  </si>
  <si>
    <t>2110b</t>
  </si>
  <si>
    <t># of community managed water points created</t>
  </si>
  <si>
    <r>
      <rPr>
        <b/>
        <sz val="12"/>
        <color rgb="FF000000"/>
        <rFont val="Calibri"/>
        <family val="2"/>
        <scheme val="minor"/>
      </rPr>
      <t xml:space="preserve">"Community managed water points":
</t>
    </r>
    <r>
      <rPr>
        <sz val="12"/>
        <color rgb="FF000000"/>
        <rFont val="Calibri"/>
        <family val="2"/>
        <scheme val="minor"/>
      </rPr>
      <t>1) Signed CPE statutes with DINEPA</t>
    </r>
  </si>
  <si>
    <t>water points</t>
  </si>
  <si>
    <t>2110c</t>
  </si>
  <si>
    <t>% of the community managed water points created which submit report to local authorities on a monthly basis</t>
  </si>
  <si>
    <t>2120a</t>
  </si>
  <si>
    <t># of people added to safely managed drinking water service</t>
  </si>
  <si>
    <r>
      <rPr>
        <b/>
        <sz val="12"/>
        <color rgb="FF000000"/>
        <rFont val="Calibri"/>
        <family val="2"/>
        <scheme val="minor"/>
      </rPr>
      <t xml:space="preserve">"Safely managed drinking water service":
</t>
    </r>
    <r>
      <rPr>
        <sz val="12"/>
        <color rgb="FF000000"/>
        <rFont val="Calibri"/>
        <family val="2"/>
        <scheme val="minor"/>
      </rPr>
      <t>1) Improved water source
2) Available on premises
3) Available when needed
4) Free from E. Coli and priority contaminants</t>
    </r>
  </si>
  <si>
    <t>Water point, gender, age category, improved water source, available on premises, available when needed, free from E. Coli and priority contaminants</t>
  </si>
  <si>
    <t>2120c</t>
  </si>
  <si>
    <t># of professionally managed piped water systems rehabilitated in the intervention communes</t>
  </si>
  <si>
    <r>
      <rPr>
        <b/>
        <sz val="12"/>
        <color rgb="FF000000"/>
        <rFont val="Calibri"/>
        <family val="2"/>
        <scheme val="minor"/>
      </rPr>
      <t xml:space="preserve">"Professionally managed water systems":
</t>
    </r>
    <r>
      <rPr>
        <sz val="12"/>
        <color rgb="FF000000"/>
        <rFont val="Calibri"/>
        <family val="2"/>
        <scheme val="minor"/>
      </rPr>
      <t>1) Signed OP statutes with DINEPA; Rehabilitated means: "The term "rehabilitated" implies that there was a pre-existing water supply system that may have been damaged, degraded, or in need of upgrades, and efforts were made to restore or enhance its functionality."</t>
    </r>
  </si>
  <si>
    <t>In service/Needs mods</t>
  </si>
  <si>
    <t>Water system, Date, commune</t>
  </si>
  <si>
    <t>2120b</t>
  </si>
  <si>
    <t># of professionally managed piped water systems created in the intervention communes</t>
  </si>
  <si>
    <r>
      <rPr>
        <b/>
        <sz val="12"/>
        <color rgb="FF000000"/>
        <rFont val="Calibri"/>
        <family val="2"/>
        <scheme val="minor"/>
      </rPr>
      <t xml:space="preserve">"Professionally managed water systems":
</t>
    </r>
    <r>
      <rPr>
        <sz val="12"/>
        <color rgb="FF000000"/>
        <rFont val="Calibri"/>
        <family val="2"/>
        <scheme val="minor"/>
      </rPr>
      <t>1) Signed OP statutes with DINEPA</t>
    </r>
  </si>
  <si>
    <t>2200a</t>
  </si>
  <si>
    <t>% of intervention communities which are verified ODF</t>
  </si>
  <si>
    <t>"Verified ODF":
0) [Verification conducted by commune WASH committee]
1) 100% of households have a toilet that has been used at least once
2) Toilets meet the minimum standards of hygiene, privacy, and security
3) Areas of defecation identified during contact visits, reported no evidence of fecal matter
4) Schools attended by 80% of children comply with health standards
5) Main market frequented by the population has a usable sanitary block or a formal step has been undertaken for this purpose
6) There is a willingness of the locality to maintain a state of ODF</t>
  </si>
  <si>
    <t>% of intervention communities</t>
  </si>
  <si>
    <t>ODF verification and certification</t>
  </si>
  <si>
    <t>2200b</t>
  </si>
  <si>
    <t>% of population in intervention communes with at least basic sanitation service</t>
  </si>
  <si>
    <r>
      <rPr>
        <b/>
        <sz val="12"/>
        <color rgb="FF000000"/>
        <rFont val="Calibri"/>
        <family val="2"/>
        <scheme val="minor"/>
      </rPr>
      <t xml:space="preserve">"...at least basic sanitation service": 
Basic
</t>
    </r>
    <r>
      <rPr>
        <sz val="12"/>
        <color rgb="FF000000"/>
        <rFont val="Calibri"/>
        <family val="2"/>
        <scheme val="minor"/>
      </rPr>
      <t xml:space="preserve">1) Improved
2) Unshared
3) [Household level]
</t>
    </r>
    <r>
      <rPr>
        <b/>
        <sz val="12"/>
        <color rgb="FF000000"/>
        <rFont val="Calibri"/>
        <family val="2"/>
        <scheme val="minor"/>
      </rPr>
      <t xml:space="preserve">Note: </t>
    </r>
    <r>
      <rPr>
        <sz val="12"/>
        <color rgb="FF000000"/>
        <rFont val="Calibri"/>
        <family val="2"/>
        <scheme val="minor"/>
      </rPr>
      <t>Includes basic and safely managed sanitation service.</t>
    </r>
  </si>
  <si>
    <t>Gender, age category, date, commune</t>
  </si>
  <si>
    <t>Launch + verification + certification</t>
  </si>
  <si>
    <t>2200c</t>
  </si>
  <si>
    <t>% of population in intervention communes with safely managed sanitation service</t>
  </si>
  <si>
    <r>
      <rPr>
        <b/>
        <sz val="12"/>
        <color rgb="FF000000"/>
        <rFont val="Calibri"/>
        <family val="2"/>
        <scheme val="minor"/>
      </rPr>
      <t xml:space="preserve">"Safely managed sanitation service":
</t>
    </r>
    <r>
      <rPr>
        <sz val="12"/>
        <color rgb="FF000000"/>
        <rFont val="Calibri"/>
        <family val="2"/>
        <scheme val="minor"/>
      </rPr>
      <t>1) Improved
2) Unshared
AND
3a) Excretia treated in situ 
OR
3b) Excretia emptied, transported, and treated</t>
    </r>
  </si>
  <si>
    <t>2210a</t>
  </si>
  <si>
    <t># of people added to basic sanitation service in the intervention communes</t>
  </si>
  <si>
    <r>
      <rPr>
        <b/>
        <sz val="12"/>
        <color rgb="FF000000"/>
        <rFont val="Calibri"/>
        <family val="2"/>
        <scheme val="minor"/>
      </rPr>
      <t xml:space="preserve">"Basic sanitation service":
</t>
    </r>
    <r>
      <rPr>
        <sz val="12"/>
        <color rgb="FF000000"/>
        <rFont val="Calibri"/>
        <family val="2"/>
        <scheme val="minor"/>
      </rPr>
      <t>1) Improved
2) Unshared
3) [Household level]</t>
    </r>
  </si>
  <si>
    <t>2210b</t>
  </si>
  <si>
    <t># of "intervention" communities verified ODF</t>
  </si>
  <si>
    <r>
      <rPr>
        <b/>
        <sz val="12"/>
        <color rgb="FF000000"/>
        <rFont val="Calibri"/>
        <family val="2"/>
        <scheme val="minor"/>
      </rPr>
      <t xml:space="preserve">"Verified ODF":
</t>
    </r>
    <r>
      <rPr>
        <sz val="12"/>
        <color rgb="FF000000"/>
        <rFont val="Calibri"/>
        <family val="2"/>
        <scheme val="minor"/>
      </rPr>
      <t>0) [Verification conducted by commune WASH committee]
1) 100% of households have a toilet that has been used at least once
2) Toilets meet the minimum standards of hygiene, privacy, and security
3) Areas of defecation identified during contact visits, reported no evidence of fecal matter
4) Schools attended by 80% of children comply with health standards
5) Main market frequented by the population has a usable sanitary block or a formal step has been undertaken for this purpose
6) There is a willingness of the locality to maintain a state of ODF</t>
    </r>
  </si>
  <si>
    <t>communities</t>
  </si>
  <si>
    <t>Community, date, commune</t>
  </si>
  <si>
    <t>2220a</t>
  </si>
  <si>
    <t># of "intervention" communities certified ODF</t>
  </si>
  <si>
    <r>
      <rPr>
        <b/>
        <sz val="12"/>
        <color rgb="FF000000"/>
        <rFont val="Calibri"/>
        <family val="2"/>
        <scheme val="minor"/>
      </rPr>
      <t xml:space="preserve">"Certified ODF":
</t>
    </r>
    <r>
      <rPr>
        <sz val="12"/>
        <color rgb="FF000000"/>
        <rFont val="Calibri"/>
        <family val="2"/>
        <scheme val="minor"/>
      </rPr>
      <t>0) [Certification conducted by commune WASH committee]
1) Maintained "Verified ODF" criteria (see below) for at least 1 year.
"Verified ODF":
0) [Verification conducted by commune WASH committee]
1) 100% of households have a toilet that has been used at least once
2) Toilets meet the minimum standards of hygiene, privacy, and security
3) Areas of defecation identified during contact visits, reported no evidence of fecal matter
4) Schools attended by 80% of children comply with health standards
5) Main market frequented by the population has a usable sanitary block or a formal step has been undertaken for this purpose
6) There is a willingness of the locality to maintain a state of ODF</t>
    </r>
  </si>
  <si>
    <t>2230a</t>
  </si>
  <si>
    <t># of public latrines constructed</t>
  </si>
  <si>
    <t>toilet blocks</t>
  </si>
  <si>
    <t>HANWASH - Master</t>
  </si>
  <si>
    <t>IT IS UNCLEAR HOW THIS FITS INTO HANWASH'S VISION. HOW ARE THESE TOILET BLOCKS MANAGED? IF IT IS A "CASA", THEN THEY CAN BE MANAGED AS ODF COMMUNITIES INSTEAD OF STANDALONE TOILET BLOCKS.</t>
  </si>
  <si>
    <t>2300a</t>
  </si>
  <si>
    <t>% of population in intervention communes with at least basic hygiene service</t>
  </si>
  <si>
    <r>
      <rPr>
        <b/>
        <sz val="12"/>
        <color rgb="FF000000"/>
        <rFont val="Calibri"/>
        <family val="2"/>
        <scheme val="minor"/>
      </rPr>
      <t xml:space="preserve">"...at least basic hygiene service":
</t>
    </r>
    <r>
      <rPr>
        <sz val="12"/>
        <color rgb="FF000000"/>
        <rFont val="Calibri"/>
        <family val="2"/>
        <scheme val="minor"/>
      </rPr>
      <t>1) Presence of a Hanwashing facility on premises
2) Presence of soap and water</t>
    </r>
  </si>
  <si>
    <t>% of people within intervention communities</t>
  </si>
  <si>
    <t>Gender, age category</t>
  </si>
  <si>
    <t>The Household survey - Audit is more detailed and precise, but it is a sampled check on the reporting system</t>
  </si>
  <si>
    <t>2300b</t>
  </si>
  <si>
    <t>% of population in intervention communes with basic hygiene service</t>
  </si>
  <si>
    <t>"Basic hygiene service":
1) Presence of a Hanwashing facility on premises
2) Presence of soap and water</t>
  </si>
  <si>
    <t>2310a</t>
  </si>
  <si>
    <t># of community animators trained</t>
  </si>
  <si>
    <t>animators</t>
  </si>
  <si>
    <t>2310b</t>
  </si>
  <si>
    <t># of hours of hygiene trainings and community mobilization provided by the community animators trained</t>
  </si>
  <si>
    <t>This indicator measures the intensity of the hygiene trainings and community mobilization  delivered by the community animators. It is the sum of hours the community animator spends providing hygiene trainings.</t>
  </si>
  <si>
    <t>Hours</t>
  </si>
  <si>
    <t>Date, commune, communities</t>
  </si>
  <si>
    <t>2320a</t>
  </si>
  <si>
    <t># of people added to basic hygiene service</t>
  </si>
  <si>
    <r>
      <rPr>
        <b/>
        <sz val="12"/>
        <color rgb="FF000000"/>
        <rFont val="Calibri"/>
        <family val="2"/>
        <scheme val="minor"/>
      </rPr>
      <t xml:space="preserve">"Basic hygiene service":
</t>
    </r>
    <r>
      <rPr>
        <sz val="12"/>
        <color rgb="FF000000"/>
        <rFont val="Calibri"/>
        <family val="2"/>
        <scheme val="minor"/>
      </rPr>
      <t>1) Presence of a facility
2) Presence of soap and water
3) [Household level]</t>
    </r>
  </si>
  <si>
    <t>2400a</t>
  </si>
  <si>
    <t>% of schools with basic drinking water, sanitation, and hygiene services</t>
  </si>
  <si>
    <r>
      <rPr>
        <b/>
        <sz val="12"/>
        <color rgb="FF000000"/>
        <rFont val="Calibri"/>
        <family val="2"/>
        <scheme val="minor"/>
      </rPr>
      <t xml:space="preserve">"Basic drinking water service":
</t>
    </r>
    <r>
      <rPr>
        <sz val="12"/>
        <color rgb="FF000000"/>
        <rFont val="Calibri"/>
        <family val="2"/>
        <scheme val="minor"/>
      </rPr>
      <t>1) Improved
2) Currently available
"Basic sanitation service":
1) Improved
2) Usable
3) Single sex toilets available
"Basic hygiene service":
1) Presence of handwashing facilities
2) Presence of soap and water</t>
    </r>
  </si>
  <si>
    <t>% of intervention schools</t>
  </si>
  <si>
    <t>Water service level, sanitation service level, hygiene service level, date, commune</t>
  </si>
  <si>
    <t>School WASH form</t>
  </si>
  <si>
    <t>School WASH form - Audit</t>
  </si>
  <si>
    <t>2400b</t>
  </si>
  <si>
    <t>% of healthcare facilities with basic drinking water, sanitation, and hygiene services</t>
  </si>
  <si>
    <r>
      <rPr>
        <b/>
        <sz val="12"/>
        <color rgb="FF000000"/>
        <rFont val="Calibri"/>
        <family val="2"/>
        <scheme val="minor"/>
      </rPr>
      <t xml:space="preserve">"Basic drinking water service":
</t>
    </r>
    <r>
      <rPr>
        <sz val="12"/>
        <color rgb="FF000000"/>
        <rFont val="Calibri"/>
        <family val="2"/>
        <scheme val="minor"/>
      </rPr>
      <t>1) Improved
2) On premises
3) Currently available
"Basic sanitation service":
1) Improved
2) Usable
3) Dedicated for staff
4) Sex-separated with menstrual hygiene facilities
5) Accessible for users with limited mobility
"Basic hygiene service":
...At points of care
1) Facilities present
2) Soap and water or alcohol based hand rub present
...At toilets
1) Within 5 m of toilets
2) Facilities present
3) Soap and water present</t>
    </r>
  </si>
  <si>
    <t>Healthcare facility WASH form</t>
  </si>
  <si>
    <t>Healthcare facility WASH form - Audit</t>
  </si>
  <si>
    <t>2410a</t>
  </si>
  <si>
    <t># of schools added with basic drinking water services</t>
  </si>
  <si>
    <r>
      <rPr>
        <b/>
        <sz val="12"/>
        <color rgb="FF000000"/>
        <rFont val="Calibri"/>
        <family val="2"/>
        <scheme val="minor"/>
      </rPr>
      <t xml:space="preserve">"Basic drinking water service":
</t>
    </r>
    <r>
      <rPr>
        <sz val="12"/>
        <color rgb="FF000000"/>
        <rFont val="Calibri"/>
        <family val="2"/>
        <scheme val="minor"/>
      </rPr>
      <t>1) Improved
2) Currently available</t>
    </r>
  </si>
  <si>
    <t>schools</t>
  </si>
  <si>
    <t>Water service level, date, commune</t>
  </si>
  <si>
    <t>2410b</t>
  </si>
  <si>
    <t># of healthcare facilities added with basic drinking water services</t>
  </si>
  <si>
    <r>
      <rPr>
        <b/>
        <sz val="12"/>
        <color rgb="FF000000"/>
        <rFont val="Calibri"/>
        <family val="2"/>
        <scheme val="minor"/>
      </rPr>
      <t xml:space="preserve">"Basic drinking water service":
</t>
    </r>
    <r>
      <rPr>
        <sz val="12"/>
        <color rgb="FF000000"/>
        <rFont val="Calibri"/>
        <family val="2"/>
        <scheme val="minor"/>
      </rPr>
      <t>1) Improved
2) On premises
3) Currently available</t>
    </r>
  </si>
  <si>
    <t>healthcare facilities</t>
  </si>
  <si>
    <t>2420a</t>
  </si>
  <si>
    <t># of schools added with basic sanitation services</t>
  </si>
  <si>
    <r>
      <rPr>
        <b/>
        <sz val="12"/>
        <color rgb="FF000000"/>
        <rFont val="Calibri"/>
        <family val="2"/>
        <scheme val="minor"/>
      </rPr>
      <t xml:space="preserve">"Basic sanitation service":
</t>
    </r>
    <r>
      <rPr>
        <sz val="12"/>
        <color rgb="FF000000"/>
        <rFont val="Calibri"/>
        <family val="2"/>
        <scheme val="minor"/>
      </rPr>
      <t>1) Improved
2) Usable
3) Single sex toilets available</t>
    </r>
  </si>
  <si>
    <t>Sanitation service level, date, commune</t>
  </si>
  <si>
    <t>2420b</t>
  </si>
  <si>
    <t># of healthcare facilities added with basic sanitation services</t>
  </si>
  <si>
    <r>
      <rPr>
        <b/>
        <sz val="12"/>
        <color rgb="FF000000"/>
        <rFont val="Calibri"/>
        <family val="2"/>
        <scheme val="minor"/>
      </rPr>
      <t xml:space="preserve">"Basic sanitation services":
</t>
    </r>
    <r>
      <rPr>
        <sz val="12"/>
        <color rgb="FF000000"/>
        <rFont val="Calibri"/>
        <family val="2"/>
        <scheme val="minor"/>
      </rPr>
      <t>1) Improved
2) Usable
3) Dedicated for staff
4) Sex-separated with menstrual hygiene facilities
5) Accessible for users with limited mobility</t>
    </r>
  </si>
  <si>
    <t>2430a</t>
  </si>
  <si>
    <t># of schools added with basic hygiene</t>
  </si>
  <si>
    <r>
      <rPr>
        <b/>
        <sz val="12"/>
        <color rgb="FF000000"/>
        <rFont val="Calibri"/>
        <family val="2"/>
        <scheme val="minor"/>
      </rPr>
      <t xml:space="preserve">"Basic hygiene":
</t>
    </r>
    <r>
      <rPr>
        <sz val="12"/>
        <color rgb="FF000000"/>
        <rFont val="Calibri"/>
        <family val="2"/>
        <scheme val="minor"/>
      </rPr>
      <t>1) Presence of handwashing facilities
2) Presence of soap and water</t>
    </r>
  </si>
  <si>
    <t>Hygiene servicec level, date, commune</t>
  </si>
  <si>
    <t>2430b</t>
  </si>
  <si>
    <t># of healthcare facilities added with basic hygiene</t>
  </si>
  <si>
    <r>
      <rPr>
        <b/>
        <sz val="12"/>
        <color rgb="FF000000"/>
        <rFont val="Calibri"/>
        <family val="2"/>
        <scheme val="minor"/>
      </rPr>
      <t xml:space="preserve">"Basic hygiene":
</t>
    </r>
    <r>
      <rPr>
        <i/>
        <sz val="12"/>
        <color rgb="FF000000"/>
        <rFont val="Calibri"/>
        <family val="2"/>
        <scheme val="minor"/>
      </rPr>
      <t xml:space="preserve">...At points of care
</t>
    </r>
    <r>
      <rPr>
        <sz val="12"/>
        <color rgb="FF000000"/>
        <rFont val="Calibri"/>
        <family val="2"/>
        <scheme val="minor"/>
      </rPr>
      <t xml:space="preserve">1) Facilities present
2) Soap and water or alcohol based hand rub present
</t>
    </r>
    <r>
      <rPr>
        <i/>
        <sz val="12"/>
        <color rgb="FF000000"/>
        <rFont val="Calibri"/>
        <family val="2"/>
        <scheme val="minor"/>
      </rPr>
      <t xml:space="preserve">...At toilets
</t>
    </r>
    <r>
      <rPr>
        <sz val="12"/>
        <color rgb="FF000000"/>
        <rFont val="Calibri"/>
        <family val="2"/>
        <scheme val="minor"/>
      </rPr>
      <t>1) Within 5 m of toilets
2) Facilities present
3) Soap and water present</t>
    </r>
  </si>
  <si>
    <t>Hygiene service level, date, commune</t>
  </si>
  <si>
    <t>3100a</t>
  </si>
  <si>
    <t>Cumulative amount of money committed in alignment with HANWASH Core Values</t>
  </si>
  <si>
    <r>
      <rPr>
        <b/>
        <sz val="12"/>
        <color rgb="FF000000"/>
        <rFont val="Calibri"/>
        <family val="2"/>
        <scheme val="minor"/>
      </rPr>
      <t xml:space="preserve">Aligned with HANWASH Core Values:
</t>
    </r>
    <r>
      <rPr>
        <sz val="12"/>
        <color rgb="FF000000"/>
        <rFont val="Calibri"/>
        <family val="2"/>
        <scheme val="minor"/>
      </rPr>
      <t>-### **LOCALLY LED**
**We strengthen community participation in governance of WASH infrastructure and services.**
### **COLLABORATIVE**
**Volunteers, government authorities, and partners are meaningfully engaged.**
### ****
### **SYSTEMATIC**
**We will be thoughtful and consistent in planning, doing, and improving our work.**
### **IMPACTFUL**
**Sustainability is a key metric of our success.**
****
### **COMMITTED**
**We will not stop until the job is done.**</t>
    </r>
  </si>
  <si>
    <t>USD</t>
  </si>
  <si>
    <t>In service</t>
  </si>
  <si>
    <t>Actor, project type date, commune</t>
  </si>
  <si>
    <t>HANWASH M&amp;E Officer &amp; DINEPA</t>
  </si>
  <si>
    <t>Since this indicator is completed by the HANWASH M&amp;E officer, HANWASH should review the results with DINEPA as a check on the reporting system</t>
  </si>
  <si>
    <t>3100b</t>
  </si>
  <si>
    <t>% of committed money which has been spent (cumulative)</t>
  </si>
  <si>
    <r>
      <rPr>
        <b/>
        <sz val="12"/>
        <color rgb="FF000000"/>
        <rFont val="Calibri"/>
        <family val="2"/>
        <scheme val="minor"/>
      </rPr>
      <t xml:space="preserve">% spent (cumulative): </t>
    </r>
    <r>
      <rPr>
        <sz val="12"/>
        <color rgb="FF000000"/>
        <rFont val="Calibri"/>
        <family val="2"/>
        <scheme val="minor"/>
      </rPr>
      <t>(Cumulative_amount_spent / Cumulative_amount_committed) x 100</t>
    </r>
  </si>
  <si>
    <t>% of amount committeed</t>
  </si>
  <si>
    <t>Commune, project, date</t>
  </si>
  <si>
    <t>3110a</t>
  </si>
  <si>
    <t>Amount of money spent by external actors within HANWASH project areas</t>
  </si>
  <si>
    <t>Aligned with HANWASH Core Values:
-### **LOCALLY LED**
**We strengthen community participation in governance of WASH infrastructure and services.**
### **COLLABORATIVE**
**Volunteers, government authorities, and partners are meaningfully engaged.**
### ****
### **SYSTEMATIC**
**We will be thoughtful and consistent in planning, doing, and improving our work.**
### **IMPACTFUL**
**Sustainability is a key metric of our success.**
****
### **COMMITTED**
**We will not stop until the job is done.**</t>
  </si>
  <si>
    <t>Actor, date, commune</t>
  </si>
  <si>
    <t>3120a</t>
  </si>
  <si>
    <t>Amount of money spent by external actors beyond project areas in alignment with HANWASH Core Values</t>
  </si>
  <si>
    <t>3200a</t>
  </si>
  <si>
    <t>% of implementing partners in HANWASH program areas who have signed the DINEPA Accord Cadre</t>
  </si>
  <si>
    <t>Number of IPs who have signed / Total number of IPs in HANWASH program areas x 100</t>
  </si>
  <si>
    <t>% of implementing partners in HANWASH program areas</t>
  </si>
  <si>
    <t>Post/position, commune, department, date</t>
  </si>
  <si>
    <t>SIEPA Accord Cadre</t>
  </si>
  <si>
    <t>Since this information is contained in SIEPA, the HANWASH M&amp;E Officer should work with ONEPA to aquire the data. Validation</t>
  </si>
  <si>
    <t>3210a</t>
  </si>
  <si>
    <t># of DINEPA personnel trained as leaders</t>
  </si>
  <si>
    <t>Gender, date, commune</t>
  </si>
  <si>
    <t>3220a</t>
  </si>
  <si>
    <t># of technical trainings provided for DINEPA priority areas</t>
  </si>
  <si>
    <r>
      <rPr>
        <b/>
        <sz val="12"/>
        <color rgb="FF000000"/>
        <rFont val="Calibri"/>
        <family val="2"/>
        <scheme val="minor"/>
      </rPr>
      <t xml:space="preserve">Priorities areas for 2023-24: </t>
    </r>
    <r>
      <rPr>
        <sz val="12"/>
        <color rgb="FF000000"/>
        <rFont val="Calibri"/>
        <family val="2"/>
        <scheme val="minor"/>
      </rPr>
      <t>Unified national tariff methodology &amp; ODF certification.</t>
    </r>
  </si>
  <si>
    <t>trainings</t>
  </si>
  <si>
    <t>After every assistance or training event</t>
  </si>
  <si>
    <t>Source_link</t>
  </si>
  <si>
    <t>Frequency_time</t>
  </si>
  <si>
    <t>Visualization_link</t>
  </si>
  <si>
    <t xml:space="preserve">"...in alignment with Commune Action Plans":
-The activity was originally a part of a commune action plan, then implemented as part of a HANWASH project.
</t>
  </si>
  <si>
    <t>"National guidelines:"
-Water points: 1 x water survey per year
-Piped water systems: 1 x Monthly Report per month</t>
  </si>
  <si>
    <t>Water point: Annually
Water system: Monthly"</t>
  </si>
  <si>
    <t>"Accountability structures in place":
1) Committee meets regularly
2) Committee meets with community regularly
3) Committee bylaws in place
4) Fees are collected
5) Records are available; 6) Reports are submitted to OREPA and the local authorities on a monthly basis</t>
  </si>
  <si>
    <t>"Regularly reporting data":
1) Submitted their monthly report</t>
  </si>
  <si>
    <t>"Percent of complaints": 100 x # of complaints resolved during the month / # of complaints identified during the month</t>
  </si>
  <si>
    <t>"Functioning":
1a) Functional: Water point is in good working condition and regularly provides water according the specifications in the original design.
OR
1b) Partially functional but in need of repair: Water point provides water on a regular basis (possibly in a reduced capacity) but repairs are needed due to some maintenance issue or change in conditions at the site.
Potable: 
2) Free from E. Coli and priority contaminants</t>
  </si>
  <si>
    <t>"...at least basic drinking water service":
1) Improved water source
2) Within 30 min round trip
Note: This also includes basic and safely managed water service.</t>
  </si>
  <si>
    <t>"Safely managed drinking water service":
1) Improved water source
2) Accessible on premises
3) Available when needed
4) Free from E. Coli and priority contaminants</t>
  </si>
  <si>
    <t>% of intervention water points which are functional, potable, and have a balanced budget or a budget with surplus after 2 years</t>
  </si>
  <si>
    <t>1a) Functional: Water point is in good working condition and regularly provides water according the specifications in the original design.
OR
1b) Partially functional but in need of repair: Water point provides water on a regular basis (possibly in a reduced capacity) but repairs are needed due to some maintenance issue or change in conditions at the site.
2) "Potable": Free from E. Coli and priority contaminants.
3) "have a balanced budget":
Monthly revenue excceeds expenses.
4) "after 2 years": Two years from the inauguration date.</t>
  </si>
  <si>
    <t>"Basic drinking water service":
1) Improved water source
2) Within 30 min round trip
3) [Household level]</t>
  </si>
  <si>
    <t>"Community managed water points":
1) Signed CPE statutes with DINEPA</t>
  </si>
  <si>
    <t>"Safely managed drinking water service":
1) Improved water source
2) Available on premises
3) Available when needed
4) Free from E. Coli and priority contaminants</t>
  </si>
  <si>
    <t>"Professionally managed water systems":
1) Signed OP statutes with DINEPA; Rehabilitated means: "The term "rehabilitated" implies that there was a pre-existing water supply system that may have been damaged, degraded, or in need of upgrades, and efforts were made to restore or enhance its functionality."</t>
  </si>
  <si>
    <t>"Professionally managed water systems":
1) Signed OP statutes with DINEPA</t>
  </si>
  <si>
    <t>"...at least basic sanitation service": 
Basic
1) Improved
2) Unshared
3) [Household level]
Note: Includes basic and safely managed sanitation service.</t>
  </si>
  <si>
    <t>"Safely managed sanitation service":
1) Improved
2) Unshared
AND
3a) Excretia treated in situ 
OR
3b) Excretia emptied, transported, and treated</t>
  </si>
  <si>
    <t>"Basic sanitation service":
1) Improved
2) Unshared
3) [Household level]</t>
  </si>
  <si>
    <t>"Certified ODF":
0) [Certification conducted by commune WASH committee]
1) Maintained "Verified ODF" criteria (see below) for at least 1 year.
"Verified ODF":
0) [Verification conducted by commune WASH committee]
1) 100% of households have a toilet that has been used at least once
2) Toilets meet the minimum standards of hygiene, privacy, and security
3) Areas of defecation identified during contact visits, reported no evidence of fecal matter
4) Schools attended by 80% of children comply with health standards
5) Main market frequented by the population has a usable sanitary block or a formal step has been undertaken for this purpose
6) There is a willingness of the locality to maintain a state of ODF</t>
  </si>
  <si>
    <t>"...at least basic hygiene service":
1) Presence of a Hanwashing facility on premises
2) Presence of soap and water</t>
  </si>
  <si>
    <t>"Basic hygiene service":
1) Presence of a facility
2) Presence of soap and water
3) [Household level]</t>
  </si>
  <si>
    <t>"Basic drinking water service":
1) Improved
2) Currently available
"Basic sanitation service":
1) Improved
2) Usable
3) Single sex toilets available
"Basic hygiene service":
1) Presence of handwashing facilities
2) Presence of soap and water</t>
  </si>
  <si>
    <t>"Basic drinking water service":
1) Improved
2) On premises
3) Currently available
"Basic sanitation service":
1) Improved
2) Usable
3) Dedicated for staff
4) Sex-separated with menstrual hygiene facilities
5) Accessible for users with limited mobility
"Basic hygiene service":
...At points of care
1) Facilities present
2) Soap and water or alcohol based hand rub present
...At toilets
1) Within 5 m of toilets
2) Facilities present
3) Soap and water present</t>
  </si>
  <si>
    <t>"Basic drinking water service":
1) Improved
2) Currently available</t>
  </si>
  <si>
    <t>"Basic drinking water service":
1) Improved
2) On premises
3) Currently available</t>
  </si>
  <si>
    <t>"Basic sanitation service":
1) Improved
2) Usable
3) Single sex toilets available</t>
  </si>
  <si>
    <t>"Basic sanitation services":
1) Improved
2) Usable
3) Dedicated for staff
4) Sex-separated with menstrual hygiene facilities
5) Accessible for users with limited mobility</t>
  </si>
  <si>
    <t>"Basic hygiene":
1) Presence of handwashing facilities
2) Presence of soap and water</t>
  </si>
  <si>
    <t>"Basic hygiene":
...At points of care
1) Facilities present
2) Soap and water or alcohol based hand rub present
...At toilets
1) Within 5 m of toilets
2) Facilities present
3) Soap and water present</t>
  </si>
  <si>
    <t>% spent (cumulative): (Cumulative_amount_spent / Cumulative_amount_committed) x 100</t>
  </si>
  <si>
    <t>Priorities areas for 2023-24: Unified national tariff methodology &amp; ODF certification.</t>
  </si>
  <si>
    <r>
      <rPr>
        <b/>
        <sz val="12"/>
        <color rgb="FF000000"/>
        <rFont val="Calibri"/>
        <family val="2"/>
        <scheme val="minor"/>
      </rPr>
      <t>Document:</t>
    </r>
    <r>
      <rPr>
        <sz val="12"/>
        <color rgb="FF000000"/>
        <rFont val="Calibri"/>
        <family val="2"/>
        <scheme val="minor"/>
      </rPr>
      <t xml:space="preserve"> Performance objectives framework</t>
    </r>
  </si>
  <si>
    <r>
      <rPr>
        <b/>
        <sz val="12"/>
        <color rgb="FF000000"/>
        <rFont val="Calibri"/>
        <family val="2"/>
        <scheme val="minor"/>
      </rPr>
      <t xml:space="preserve">Objective: </t>
    </r>
    <r>
      <rPr>
        <sz val="12"/>
        <color rgb="FF000000"/>
        <rFont val="Calibri"/>
        <family val="2"/>
        <scheme val="minor"/>
      </rPr>
      <t>Establish a structure for reporting key milestones to high-level stakeholders</t>
    </r>
  </si>
  <si>
    <r>
      <rPr>
        <b/>
        <sz val="12"/>
        <color rgb="FF000000"/>
        <rFont val="Calibri"/>
        <family val="2"/>
        <scheme val="minor"/>
      </rPr>
      <t>Reference link:</t>
    </r>
    <r>
      <rPr>
        <sz val="12"/>
        <color rgb="FF000000"/>
        <rFont val="Calibri"/>
        <family val="2"/>
        <scheme val="minor"/>
      </rPr>
      <t xml:space="preserve"> TBD</t>
    </r>
  </si>
  <si>
    <r>
      <rPr>
        <b/>
        <sz val="12"/>
        <color rgb="FF000000"/>
        <rFont val="Calibri"/>
        <family val="2"/>
        <scheme val="minor"/>
      </rPr>
      <t>Version date: March 21</t>
    </r>
    <r>
      <rPr>
        <sz val="12"/>
        <color rgb="FF000000"/>
        <rFont val="Calibri"/>
        <family val="2"/>
        <scheme val="minor"/>
      </rPr>
      <t>, 2024</t>
    </r>
  </si>
  <si>
    <t>Performance Objectives Framework</t>
  </si>
  <si>
    <t>Category</t>
  </si>
  <si>
    <t>Indicative Targets (subject to change as we collect baseline data)</t>
  </si>
  <si>
    <t>#</t>
  </si>
  <si>
    <t>Name</t>
  </si>
  <si>
    <t>ID</t>
  </si>
  <si>
    <t>Year 1</t>
  </si>
  <si>
    <t>Year 2</t>
  </si>
  <si>
    <t>Year 3</t>
  </si>
  <si>
    <t>Year 4</t>
  </si>
  <si>
    <t>Year 5</t>
  </si>
  <si>
    <t>Commune Action Plans are finalized as necessary</t>
  </si>
  <si>
    <t>90% of activities</t>
  </si>
  <si>
    <t xml:space="preserve">"Approved interventions" means the specific interventions from the Commune Action Plans which are assigned to HANWASH by the Mayor's Offices. </t>
  </si>
  <si>
    <t>mWater platform fully operational</t>
  </si>
  <si>
    <t>100% of service providers</t>
  </si>
  <si>
    <t xml:space="preserve">90% looks more realistic for year 5. Maybe we should have the same percentages. </t>
  </si>
  <si>
    <t>2100b
2200b
2300b</t>
  </si>
  <si>
    <t>Baseline study carried out and documented</t>
  </si>
  <si>
    <t>2 pct* points</t>
  </si>
  <si>
    <t>5 pct points</t>
  </si>
  <si>
    <t>10 pct points</t>
  </si>
  <si>
    <t xml:space="preserve">More realistic to say: 5%, 9%, 15%  and then 20%. </t>
  </si>
  <si>
    <t>$1 million in additional funds committed toward Mattson program</t>
  </si>
  <si>
    <t>$2.5 million</t>
  </si>
  <si>
    <t>$4.5 million</t>
  </si>
  <si>
    <t>$7 million</t>
  </si>
  <si>
    <t>$7.2 million in additional funds committed</t>
  </si>
  <si>
    <t>Notes:</t>
  </si>
  <si>
    <t>HANWASH is intended to be learning constantly from its work and iterating imporvements to its model. This will influence the way in which this framework is organized, objectives are established, and targets are set.</t>
  </si>
  <si>
    <t xml:space="preserve">*Percentage point increase over baseline value. </t>
  </si>
  <si>
    <t>Progress toward Year 5 indicator targets are shown as cumulative totals (e.g. 20% of approved interventions implemented in Year 3 includes the 10% implemented in Year 2).</t>
  </si>
  <si>
    <r>
      <t>"</t>
    </r>
    <r>
      <rPr>
        <b/>
        <sz val="12"/>
        <color theme="1"/>
        <rFont val="Calibri"/>
        <family val="2"/>
        <scheme val="minor"/>
      </rPr>
      <t>Approved interventions</t>
    </r>
    <r>
      <rPr>
        <sz val="12"/>
        <color theme="1"/>
        <rFont val="Calibri"/>
        <family val="2"/>
        <scheme val="minor"/>
      </rPr>
      <t xml:space="preserve">" means the specific interventions from the Commune Action Plans which are assigned to HANWASH by the Mayor's Offices. </t>
    </r>
  </si>
  <si>
    <r>
      <t xml:space="preserve">Document: </t>
    </r>
    <r>
      <rPr>
        <sz val="12"/>
        <color theme="1"/>
        <rFont val="Calibri"/>
        <family val="2"/>
        <scheme val="minor"/>
      </rPr>
      <t>Monitoring framework</t>
    </r>
  </si>
  <si>
    <r>
      <rPr>
        <b/>
        <sz val="12"/>
        <color rgb="FF000000"/>
        <rFont val="Calibri"/>
        <family val="2"/>
        <scheme val="minor"/>
      </rPr>
      <t xml:space="preserve">Objective: </t>
    </r>
    <r>
      <rPr>
        <sz val="12"/>
        <color rgb="FF000000"/>
        <rFont val="Calibri"/>
        <family val="2"/>
        <scheme val="minor"/>
      </rPr>
      <t>Track program indicators over time.</t>
    </r>
  </si>
  <si>
    <r>
      <rPr>
        <b/>
        <sz val="12"/>
        <color rgb="FF000000"/>
        <rFont val="Calibri"/>
        <family val="2"/>
        <scheme val="minor"/>
      </rPr>
      <t>Version date: Oct 03</t>
    </r>
    <r>
      <rPr>
        <sz val="12"/>
        <color rgb="FF000000"/>
        <rFont val="Calibri"/>
        <family val="2"/>
        <scheme val="minor"/>
      </rPr>
      <t>, 2023</t>
    </r>
  </si>
  <si>
    <r>
      <rPr>
        <b/>
        <sz val="12"/>
        <color rgb="FF000000"/>
        <rFont val="Calibri"/>
        <family val="2"/>
        <scheme val="minor"/>
      </rPr>
      <t xml:space="preserve">Notes: </t>
    </r>
    <r>
      <rPr>
        <sz val="12"/>
        <color rgb="FF000000"/>
        <rFont val="Calibri"/>
        <family val="2"/>
        <scheme val="minor"/>
      </rPr>
      <t>Please duplicate this sheet for each implementing partner and use formulae to calculate the combined values here.</t>
    </r>
  </si>
  <si>
    <t>Targets</t>
  </si>
  <si>
    <t>End of Project</t>
  </si>
  <si>
    <t>FY 2024</t>
  </si>
  <si>
    <t>FY 2025</t>
  </si>
  <si>
    <t>FY 2026</t>
  </si>
  <si>
    <t>FY 2027</t>
  </si>
  <si>
    <t>FY 2028</t>
  </si>
  <si>
    <t>Target</t>
  </si>
  <si>
    <t>Actual</t>
  </si>
  <si>
    <t>TBD</t>
  </si>
  <si>
    <t xml:space="preserve"> </t>
  </si>
  <si>
    <t>First cohort</t>
  </si>
  <si>
    <r>
      <rPr>
        <b/>
        <sz val="12"/>
        <color rgb="FF000000"/>
        <rFont val="Calibri"/>
        <family val="2"/>
        <scheme val="minor"/>
      </rPr>
      <t>Document:</t>
    </r>
    <r>
      <rPr>
        <sz val="12"/>
        <color rgb="FF000000"/>
        <rFont val="Calibri"/>
        <family val="2"/>
        <scheme val="minor"/>
      </rPr>
      <t xml:space="preserve"> HANWASH Core Values</t>
    </r>
  </si>
  <si>
    <r>
      <rPr>
        <b/>
        <sz val="12"/>
        <color rgb="FF000000"/>
        <rFont val="Calibri"/>
        <family val="2"/>
        <scheme val="minor"/>
      </rPr>
      <t xml:space="preserve">Objective: </t>
    </r>
    <r>
      <rPr>
        <sz val="12"/>
        <color rgb="FF000000"/>
        <rFont val="Calibri"/>
        <family val="2"/>
        <scheme val="minor"/>
      </rPr>
      <t>Define the Core Values which guide HANWASH decision making</t>
    </r>
  </si>
  <si>
    <r>
      <rPr>
        <b/>
        <sz val="12"/>
        <color rgb="FF000000"/>
        <rFont val="Calibri"/>
        <family val="2"/>
        <scheme val="minor"/>
      </rPr>
      <t xml:space="preserve">Scope: </t>
    </r>
    <r>
      <rPr>
        <sz val="12"/>
        <color rgb="FF000000"/>
        <rFont val="Calibri"/>
        <family val="2"/>
        <scheme val="minor"/>
      </rPr>
      <t>HANWASH</t>
    </r>
  </si>
  <si>
    <r>
      <rPr>
        <b/>
        <sz val="12"/>
        <color rgb="FF000000"/>
        <rFont val="Calibri"/>
        <family val="2"/>
        <scheme val="minor"/>
      </rPr>
      <t xml:space="preserve">Version number: </t>
    </r>
    <r>
      <rPr>
        <sz val="12"/>
        <color rgb="FF000000"/>
        <rFont val="Calibri"/>
        <family val="2"/>
        <scheme val="minor"/>
      </rPr>
      <t>1.0</t>
    </r>
  </si>
  <si>
    <r>
      <rPr>
        <b/>
        <sz val="12"/>
        <color rgb="FF000000"/>
        <rFont val="Calibri"/>
        <family val="2"/>
        <scheme val="minor"/>
      </rPr>
      <t xml:space="preserve">Version date: </t>
    </r>
    <r>
      <rPr>
        <sz val="12"/>
        <color rgb="FF000000"/>
        <rFont val="Calibri"/>
        <family val="2"/>
        <scheme val="minor"/>
      </rPr>
      <t>Sept 22, 2023</t>
    </r>
  </si>
  <si>
    <t>HANWASH Core Values</t>
  </si>
  <si>
    <t>Value</t>
  </si>
  <si>
    <t>Factor</t>
  </si>
  <si>
    <t>Locally-led</t>
  </si>
  <si>
    <t>Localization</t>
  </si>
  <si>
    <t>We support community leadesrhip in governance of WASH infrastructure and services.</t>
  </si>
  <si>
    <t>Collaborative</t>
  </si>
  <si>
    <t>Collaboration</t>
  </si>
  <si>
    <t>Volunteers, government authorities, and partners are engaged in a meaningful way.</t>
  </si>
  <si>
    <t>Systematic</t>
  </si>
  <si>
    <t>Systematization</t>
  </si>
  <si>
    <t>We will be thoughtful and consistent in planning, doing, and improving our work.</t>
  </si>
  <si>
    <t>Impactful</t>
  </si>
  <si>
    <t>Impact</t>
  </si>
  <si>
    <t>Sustainability is a key metric of our success.</t>
  </si>
  <si>
    <t>Committed</t>
  </si>
  <si>
    <t>Commitment</t>
  </si>
  <si>
    <t>We will not stop until the job 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</si>
</sst>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409]d\-mmm\-yy;@"/>
    <numFmt numFmtId="166" formatCode="_(* #,##0.0_);_(* \(#,##0.0\);_(* &quot;-&quot;??_);_(@_)"/>
  </numFmts>
  <fonts count="20">
    <font>
      <sz val="12"/>
      <color theme="1"/>
      <name val="Calibri"/>
      <family val="2"/>
      <scheme val="minor"/>
    </font>
    <font>
      <sz val="11"/>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sz val="12"/>
      <color rgb="FF000000"/>
      <name val="Calibri"/>
      <family val="2"/>
      <scheme val="minor"/>
    </font>
    <font>
      <sz val="12"/>
      <name val="Calibri"/>
      <family val="2"/>
      <scheme val="minor"/>
    </font>
    <font>
      <u/>
      <sz val="12"/>
      <color theme="10"/>
      <name val="Calibri"/>
      <family val="2"/>
      <scheme val="minor"/>
    </font>
    <font>
      <u/>
      <sz val="12"/>
      <color rgb="FF0563C1"/>
      <name val="Calibri"/>
      <family val="2"/>
      <scheme val="minor"/>
    </font>
    <font>
      <b/>
      <u/>
      <sz val="12"/>
      <color rgb="FF0563C1"/>
      <name val="Calibri"/>
      <family val="2"/>
      <scheme val="minor"/>
    </font>
    <font>
      <b/>
      <sz val="12"/>
      <color rgb="FF000000"/>
      <name val="Calibri"/>
      <family val="2"/>
      <scheme val="minor"/>
    </font>
    <font>
      <sz val="12"/>
      <color rgb="FF000000"/>
      <name val="Calibri"/>
      <family val="2"/>
    </font>
    <font>
      <b/>
      <sz val="14"/>
      <color theme="1"/>
      <name val="Calibri"/>
      <family val="2"/>
      <scheme val="minor"/>
    </font>
    <font>
      <i/>
      <sz val="12"/>
      <color rgb="FF000000"/>
      <name val="Calibri"/>
      <family val="2"/>
      <scheme val="minor"/>
    </font>
    <font>
      <u/>
      <sz val="12"/>
      <color theme="4"/>
      <name val="Calibri"/>
      <family val="2"/>
      <scheme val="minor"/>
    </font>
    <font>
      <sz val="12"/>
      <color theme="1"/>
      <name val="Calibri"/>
      <family val="2"/>
      <scheme val="minor"/>
    </font>
    <font>
      <sz val="8"/>
      <name val="Calibri"/>
      <family val="2"/>
      <scheme val="minor"/>
    </font>
    <font>
      <sz val="12"/>
      <color theme="0"/>
      <name val="Calibri"/>
      <family val="2"/>
      <scheme val="minor"/>
    </font>
    <font>
      <sz val="11"/>
      <color theme="1"/>
      <name val="Aptos"/>
      <family val="2"/>
    </font>
    <font>
      <sz val="12"/>
      <color rgb="FFFF000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rgb="FFEBEEF1"/>
        <bgColor rgb="FF000000"/>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CBD3DE"/>
        <bgColor indexed="64"/>
      </patternFill>
    </fill>
    <fill>
      <patternFill patternType="solid">
        <fgColor rgb="FFEBEEF1"/>
        <bgColor indexed="64"/>
      </patternFill>
    </fill>
    <fill>
      <patternFill patternType="solid">
        <fgColor theme="9" tint="0.79998168889431442"/>
        <bgColor indexed="64"/>
      </patternFill>
    </fill>
  </fills>
  <borders count="98">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0"/>
      </top>
      <bottom style="thin">
        <color theme="1"/>
      </bottom>
      <diagonal/>
    </border>
    <border>
      <left style="thin">
        <color theme="1"/>
      </left>
      <right style="thin">
        <color theme="1"/>
      </right>
      <top style="thin">
        <color theme="1"/>
      </top>
      <bottom style="thin">
        <color theme="0"/>
      </bottom>
      <diagonal/>
    </border>
    <border>
      <left/>
      <right style="thin">
        <color theme="1"/>
      </right>
      <top style="thin">
        <color theme="1"/>
      </top>
      <bottom style="thin">
        <color theme="0"/>
      </bottom>
      <diagonal/>
    </border>
    <border>
      <left/>
      <right style="thin">
        <color theme="1"/>
      </right>
      <top style="thin">
        <color theme="0"/>
      </top>
      <bottom style="thin">
        <color theme="1"/>
      </bottom>
      <diagonal/>
    </border>
    <border>
      <left/>
      <right style="thin">
        <color theme="1"/>
      </right>
      <top/>
      <bottom/>
      <diagonal/>
    </border>
    <border>
      <left style="thin">
        <color theme="1"/>
      </left>
      <right/>
      <top/>
      <bottom/>
      <diagonal/>
    </border>
    <border>
      <left style="thin">
        <color theme="1"/>
      </left>
      <right style="thin">
        <color theme="1"/>
      </right>
      <top/>
      <bottom style="medium">
        <color theme="1"/>
      </bottom>
      <diagonal/>
    </border>
    <border>
      <left style="thin">
        <color theme="1"/>
      </left>
      <right style="thin">
        <color theme="1"/>
      </right>
      <top style="thin">
        <color theme="0"/>
      </top>
      <bottom style="medium">
        <color theme="1"/>
      </bottom>
      <diagonal/>
    </border>
    <border>
      <left/>
      <right style="thin">
        <color theme="1"/>
      </right>
      <top style="medium">
        <color theme="1"/>
      </top>
      <bottom/>
      <diagonal/>
    </border>
    <border>
      <left style="thin">
        <color theme="1"/>
      </left>
      <right style="thin">
        <color theme="1"/>
      </right>
      <top style="medium">
        <color theme="1"/>
      </top>
      <bottom/>
      <diagonal/>
    </border>
    <border>
      <left style="thin">
        <color theme="1"/>
      </left>
      <right style="thin">
        <color theme="1"/>
      </right>
      <top style="medium">
        <color theme="1"/>
      </top>
      <bottom style="thin">
        <color theme="0"/>
      </bottom>
      <diagonal/>
    </border>
    <border>
      <left/>
      <right style="thin">
        <color theme="1"/>
      </right>
      <top/>
      <bottom style="medium">
        <color theme="1"/>
      </bottom>
      <diagonal/>
    </border>
    <border>
      <left style="thin">
        <color theme="1"/>
      </left>
      <right/>
      <top style="thin">
        <color theme="0"/>
      </top>
      <bottom style="medium">
        <color theme="1"/>
      </bottom>
      <diagonal/>
    </border>
    <border>
      <left style="thin">
        <color theme="1"/>
      </left>
      <right style="thin">
        <color theme="1"/>
      </right>
      <top style="thin">
        <color theme="1"/>
      </top>
      <bottom style="thin">
        <color rgb="FF000000"/>
      </bottom>
      <diagonal/>
    </border>
    <border>
      <left/>
      <right/>
      <top/>
      <bottom style="medium">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theme="1"/>
      </right>
      <top style="thin">
        <color theme="1"/>
      </top>
      <bottom style="thin">
        <color theme="1"/>
      </bottom>
      <diagonal/>
    </border>
    <border>
      <left style="thin">
        <color theme="1"/>
      </left>
      <right style="medium">
        <color rgb="FF000000"/>
      </right>
      <top style="thin">
        <color theme="1"/>
      </top>
      <bottom style="thin">
        <color theme="1"/>
      </bottom>
      <diagonal/>
    </border>
    <border>
      <left style="thin">
        <color rgb="FF000000"/>
      </left>
      <right style="thin">
        <color rgb="FF000000"/>
      </right>
      <top/>
      <bottom style="thin">
        <color rgb="FF000000"/>
      </bottom>
      <diagonal/>
    </border>
    <border>
      <left style="thin">
        <color theme="1"/>
      </left>
      <right/>
      <top/>
      <bottom style="thin">
        <color theme="1"/>
      </bottom>
      <diagonal/>
    </border>
    <border>
      <left style="thin">
        <color theme="1"/>
      </left>
      <right style="thin">
        <color theme="1"/>
      </right>
      <top style="thin">
        <color theme="0"/>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theme="1"/>
      </right>
      <top style="thin">
        <color theme="1"/>
      </top>
      <bottom style="medium">
        <color rgb="FF000000"/>
      </bottom>
      <diagonal/>
    </border>
    <border>
      <left style="thin">
        <color theme="1"/>
      </left>
      <right/>
      <top style="thin">
        <color theme="1"/>
      </top>
      <bottom style="medium">
        <color rgb="FF000000"/>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thin">
        <color theme="1"/>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thin">
        <color theme="1"/>
      </right>
      <top style="thin">
        <color theme="1"/>
      </top>
      <bottom style="medium">
        <color rgb="FF000000"/>
      </bottom>
      <diagonal/>
    </border>
    <border>
      <left/>
      <right style="thin">
        <color rgb="FF000000"/>
      </right>
      <top style="medium">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theme="1"/>
      </left>
      <right style="medium">
        <color rgb="FF000000"/>
      </right>
      <top style="thin">
        <color theme="1"/>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theme="1"/>
      </right>
      <top/>
      <bottom style="thin">
        <color theme="1"/>
      </bottom>
      <diagonal/>
    </border>
    <border>
      <left style="thin">
        <color theme="1"/>
      </left>
      <right style="medium">
        <color rgb="FF000000"/>
      </right>
      <top/>
      <bottom style="thin">
        <color theme="1"/>
      </bottom>
      <diagonal/>
    </border>
    <border>
      <left/>
      <right style="thin">
        <color theme="1"/>
      </right>
      <top style="thin">
        <color theme="0"/>
      </top>
      <bottom style="medium">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medium">
        <color indexed="64"/>
      </bottom>
      <diagonal/>
    </border>
    <border>
      <left/>
      <right/>
      <top/>
      <bottom style="medium">
        <color indexed="64"/>
      </bottom>
      <diagonal/>
    </border>
    <border>
      <left/>
      <right style="thin">
        <color theme="1"/>
      </right>
      <top/>
      <bottom style="medium">
        <color indexed="64"/>
      </bottom>
      <diagonal/>
    </border>
    <border>
      <left style="thin">
        <color theme="1"/>
      </left>
      <right style="thin">
        <color theme="1"/>
      </right>
      <top style="medium">
        <color indexed="64"/>
      </top>
      <bottom style="thin">
        <color rgb="FFEBEEF1"/>
      </bottom>
      <diagonal/>
    </border>
    <border>
      <left style="thin">
        <color theme="1"/>
      </left>
      <right style="thin">
        <color theme="1"/>
      </right>
      <top style="thin">
        <color rgb="FFEBEEF1"/>
      </top>
      <bottom style="medium">
        <color theme="1"/>
      </bottom>
      <diagonal/>
    </border>
    <border>
      <left style="thin">
        <color theme="1"/>
      </left>
      <right style="thin">
        <color theme="1"/>
      </right>
      <top style="thin">
        <color theme="0" tint="-4.9989318521683403E-2"/>
      </top>
      <bottom style="thin">
        <color theme="1"/>
      </bottom>
      <diagonal/>
    </border>
    <border>
      <left style="thin">
        <color theme="1"/>
      </left>
      <right style="thin">
        <color theme="1"/>
      </right>
      <top style="thin">
        <color theme="0" tint="-4.9989318521683403E-2"/>
      </top>
      <bottom style="medium">
        <color theme="1"/>
      </bottom>
      <diagonal/>
    </border>
    <border>
      <left style="thin">
        <color theme="1"/>
      </left>
      <right style="thin">
        <color theme="1"/>
      </right>
      <top style="thin">
        <color theme="0" tint="-4.9989318521683403E-2"/>
      </top>
      <bottom style="medium">
        <color rgb="FF000000"/>
      </bottom>
      <diagonal/>
    </border>
    <border>
      <left/>
      <right/>
      <top/>
      <bottom style="thin">
        <color theme="1"/>
      </bottom>
      <diagonal/>
    </border>
    <border>
      <left style="thin">
        <color theme="1"/>
      </left>
      <right style="thin">
        <color rgb="FF000000"/>
      </right>
      <top style="thin">
        <color theme="0"/>
      </top>
      <bottom style="thin">
        <color theme="1"/>
      </bottom>
      <diagonal/>
    </border>
    <border>
      <left style="thin">
        <color theme="1"/>
      </left>
      <right style="thin">
        <color theme="1"/>
      </right>
      <top style="thin">
        <color theme="0"/>
      </top>
      <bottom/>
      <diagonal/>
    </border>
    <border>
      <left style="thin">
        <color theme="0"/>
      </left>
      <right/>
      <top/>
      <bottom/>
      <diagonal/>
    </border>
    <border>
      <left style="thin">
        <color theme="1"/>
      </left>
      <right/>
      <top style="thin">
        <color theme="0"/>
      </top>
      <bottom/>
      <diagonal/>
    </border>
    <border>
      <left style="thin">
        <color theme="1"/>
      </left>
      <right style="thin">
        <color theme="0"/>
      </right>
      <top style="thin">
        <color theme="0"/>
      </top>
      <bottom style="medium">
        <color theme="1"/>
      </bottom>
      <diagonal/>
    </border>
    <border>
      <left style="thin">
        <color theme="1"/>
      </left>
      <right style="thin">
        <color theme="1"/>
      </right>
      <top/>
      <bottom style="thin">
        <color rgb="FF000000"/>
      </bottom>
      <diagonal/>
    </border>
    <border>
      <left style="thin">
        <color theme="0"/>
      </left>
      <right/>
      <top style="thin">
        <color theme="0"/>
      </top>
      <bottom/>
      <diagonal/>
    </border>
    <border>
      <left style="thin">
        <color theme="1"/>
      </left>
      <right/>
      <top style="thin">
        <color theme="0"/>
      </top>
      <bottom style="thin">
        <color theme="0"/>
      </bottom>
      <diagonal/>
    </border>
    <border>
      <left style="thin">
        <color theme="1"/>
      </left>
      <right style="thin">
        <color theme="1"/>
      </right>
      <top style="thin">
        <color rgb="FFEBEEF1"/>
      </top>
      <bottom/>
      <diagonal/>
    </border>
    <border>
      <left style="thin">
        <color theme="1"/>
      </left>
      <right style="thin">
        <color theme="1"/>
      </right>
      <top style="thin">
        <color rgb="FFEBEEF1"/>
      </top>
      <bottom style="thin">
        <color theme="1"/>
      </bottom>
      <diagonal/>
    </border>
    <border>
      <left/>
      <right/>
      <top style="thin">
        <color theme="1"/>
      </top>
      <bottom/>
      <diagonal/>
    </border>
    <border>
      <left style="thin">
        <color theme="0"/>
      </left>
      <right style="thin">
        <color theme="0"/>
      </right>
      <top/>
      <bottom style="medium">
        <color theme="1"/>
      </bottom>
      <diagonal/>
    </border>
    <border>
      <left style="thin">
        <color theme="0"/>
      </left>
      <right/>
      <top/>
      <bottom style="medium">
        <color theme="1"/>
      </bottom>
      <diagonal/>
    </border>
    <border>
      <left/>
      <right/>
      <top/>
      <bottom style="medium">
        <color theme="1"/>
      </bottom>
      <diagonal/>
    </border>
    <border>
      <left/>
      <right style="thin">
        <color theme="0"/>
      </right>
      <top/>
      <bottom style="medium">
        <color theme="1"/>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7" fillId="0" borderId="0" applyNumberFormat="0" applyFill="0" applyBorder="0" applyAlignment="0" applyProtection="0"/>
    <xf numFmtId="9" fontId="15" fillId="0" borderId="0" applyFont="0" applyFill="0" applyBorder="0" applyAlignment="0" applyProtection="0"/>
  </cellStyleXfs>
  <cellXfs count="442">
    <xf numFmtId="0" fontId="0" fillId="0" borderId="0" xfId="0"/>
    <xf numFmtId="15" fontId="0" fillId="0" borderId="0" xfId="0" applyNumberFormat="1" applyAlignment="1">
      <alignment horizontal="left"/>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2" fillId="0" borderId="0" xfId="0" applyFont="1"/>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0" borderId="1" xfId="1" applyFont="1" applyBorder="1" applyAlignment="1">
      <alignment horizontal="left" vertical="top" wrapText="1"/>
    </xf>
    <xf numFmtId="0" fontId="0" fillId="0" borderId="1" xfId="1" applyFont="1" applyBorder="1" applyAlignment="1">
      <alignment horizontal="left" vertical="top"/>
    </xf>
    <xf numFmtId="0" fontId="5" fillId="0" borderId="1" xfId="1" applyFont="1" applyBorder="1" applyAlignment="1">
      <alignment horizontal="left" vertical="top" wrapText="1"/>
    </xf>
    <xf numFmtId="0" fontId="6" fillId="0" borderId="1" xfId="1"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1" applyFont="1" applyBorder="1" applyAlignment="1">
      <alignment vertical="top" wrapText="1"/>
    </xf>
    <xf numFmtId="0" fontId="2" fillId="2" borderId="1" xfId="0" applyFont="1" applyFill="1" applyBorder="1" applyAlignment="1">
      <alignment vertical="center"/>
    </xf>
    <xf numFmtId="0" fontId="0" fillId="0" borderId="1" xfId="0" applyBorder="1" applyAlignment="1">
      <alignment vertical="top"/>
    </xf>
    <xf numFmtId="0" fontId="0" fillId="0" borderId="1" xfId="0" applyBorder="1" applyAlignment="1">
      <alignment horizontal="left" vertical="top"/>
    </xf>
    <xf numFmtId="0" fontId="6" fillId="0" borderId="1" xfId="1" applyFont="1" applyBorder="1" applyAlignment="1">
      <alignment vertical="top" wrapText="1"/>
    </xf>
    <xf numFmtId="0" fontId="0" fillId="0" borderId="0" xfId="0" applyAlignment="1">
      <alignment wrapText="1"/>
    </xf>
    <xf numFmtId="0" fontId="7" fillId="0" borderId="1" xfId="2" applyBorder="1" applyAlignment="1">
      <alignment horizontal="left" vertical="top"/>
    </xf>
    <xf numFmtId="0" fontId="7" fillId="0" borderId="1" xfId="2" applyBorder="1" applyAlignment="1">
      <alignment horizontal="left" vertical="top" wrapText="1"/>
    </xf>
    <xf numFmtId="0" fontId="5" fillId="0" borderId="9" xfId="0" applyFont="1" applyBorder="1" applyAlignment="1">
      <alignment horizontal="left" vertical="top" wrapText="1"/>
    </xf>
    <xf numFmtId="0" fontId="0" fillId="0" borderId="1" xfId="1" quotePrefix="1" applyFont="1" applyBorder="1" applyAlignment="1">
      <alignment horizontal="left" vertical="top" wrapText="1"/>
    </xf>
    <xf numFmtId="0" fontId="0" fillId="0" borderId="1" xfId="0" applyBorder="1" applyAlignment="1">
      <alignment horizontal="left" vertical="center"/>
    </xf>
    <xf numFmtId="0" fontId="0" fillId="0" borderId="10" xfId="0" applyBorder="1" applyAlignment="1">
      <alignment horizontal="center" vertical="top" wrapText="1"/>
    </xf>
    <xf numFmtId="0" fontId="0" fillId="0" borderId="3" xfId="0" applyBorder="1" applyAlignment="1">
      <alignment horizontal="center" vertical="top" wrapText="1"/>
    </xf>
    <xf numFmtId="0" fontId="0" fillId="0" borderId="11" xfId="0" applyBorder="1" applyAlignment="1">
      <alignment horizontal="center" vertical="top" wrapText="1"/>
    </xf>
    <xf numFmtId="0" fontId="2" fillId="0" borderId="4" xfId="0" applyFont="1" applyBorder="1" applyAlignment="1">
      <alignment horizontal="center" vertical="top" wrapText="1"/>
    </xf>
    <xf numFmtId="0" fontId="0" fillId="0" borderId="13" xfId="0" applyBorder="1" applyAlignment="1">
      <alignment horizontal="center" vertical="top" wrapText="1"/>
    </xf>
    <xf numFmtId="0" fontId="2" fillId="0" borderId="12" xfId="0" applyFont="1" applyBorder="1" applyAlignment="1">
      <alignment horizontal="center" vertical="top" wrapText="1"/>
    </xf>
    <xf numFmtId="0" fontId="0" fillId="0" borderId="5" xfId="0" applyBorder="1" applyAlignment="1">
      <alignment horizontal="center" vertical="top" wrapText="1"/>
    </xf>
    <xf numFmtId="0" fontId="0" fillId="0" borderId="15" xfId="0" applyBorder="1"/>
    <xf numFmtId="0" fontId="0" fillId="0" borderId="12" xfId="0" applyBorder="1" applyAlignment="1">
      <alignment horizontal="center" vertical="top" wrapText="1"/>
    </xf>
    <xf numFmtId="0" fontId="0" fillId="0" borderId="11" xfId="0" applyBorder="1" applyAlignment="1">
      <alignment horizontal="center" vertical="top"/>
    </xf>
    <xf numFmtId="0" fontId="0" fillId="0" borderId="2" xfId="0" applyBorder="1" applyAlignment="1">
      <alignment horizontal="center" vertical="top"/>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 fillId="0" borderId="20" xfId="0" applyFont="1" applyBorder="1" applyAlignment="1">
      <alignment horizontal="center" vertical="top" wrapText="1"/>
    </xf>
    <xf numFmtId="0" fontId="0" fillId="0" borderId="22" xfId="0" applyBorder="1" applyAlignment="1">
      <alignment horizontal="center" vertical="top"/>
    </xf>
    <xf numFmtId="0" fontId="0" fillId="0" borderId="17" xfId="0" applyBorder="1" applyAlignment="1">
      <alignment horizontal="center" vertical="top"/>
    </xf>
    <xf numFmtId="0" fontId="0" fillId="0" borderId="22" xfId="0" applyBorder="1" applyAlignment="1">
      <alignment horizontal="center" vertical="top" wrapText="1"/>
    </xf>
    <xf numFmtId="0" fontId="0" fillId="0" borderId="0" xfId="0" applyAlignment="1">
      <alignment horizontal="left" wrapText="1"/>
    </xf>
    <xf numFmtId="0" fontId="0" fillId="0" borderId="1" xfId="0" applyBorder="1" applyAlignment="1">
      <alignment horizontal="left" wrapText="1"/>
    </xf>
    <xf numFmtId="0" fontId="0" fillId="3" borderId="1" xfId="0" applyFill="1" applyBorder="1" applyAlignment="1">
      <alignment horizontal="left" vertical="top" wrapText="1"/>
    </xf>
    <xf numFmtId="0" fontId="0" fillId="3" borderId="1" xfId="1" applyFont="1" applyFill="1" applyBorder="1" applyAlignment="1">
      <alignment horizontal="left" vertical="top"/>
    </xf>
    <xf numFmtId="0" fontId="0" fillId="3" borderId="1" xfId="1" applyFont="1" applyFill="1" applyBorder="1" applyAlignment="1">
      <alignment horizontal="left" vertical="top" wrapText="1"/>
    </xf>
    <xf numFmtId="0" fontId="0" fillId="4" borderId="1" xfId="0" applyFill="1" applyBorder="1" applyAlignment="1">
      <alignment horizontal="left" vertical="top" wrapText="1"/>
    </xf>
    <xf numFmtId="0" fontId="0" fillId="4" borderId="1" xfId="1" applyFont="1" applyFill="1" applyBorder="1" applyAlignment="1">
      <alignment horizontal="left" vertical="top"/>
    </xf>
    <xf numFmtId="0" fontId="0" fillId="4" borderId="1" xfId="1" applyFont="1" applyFill="1" applyBorder="1" applyAlignment="1">
      <alignment horizontal="left" vertical="top" wrapText="1"/>
    </xf>
    <xf numFmtId="0" fontId="0" fillId="5" borderId="1" xfId="0" applyFill="1" applyBorder="1" applyAlignment="1">
      <alignment horizontal="left" vertical="top" wrapText="1"/>
    </xf>
    <xf numFmtId="0" fontId="0" fillId="5" borderId="1" xfId="1" applyFont="1" applyFill="1" applyBorder="1" applyAlignment="1">
      <alignment horizontal="left" vertical="top"/>
    </xf>
    <xf numFmtId="0" fontId="0" fillId="5" borderId="1" xfId="1" applyFont="1" applyFill="1" applyBorder="1" applyAlignment="1">
      <alignment horizontal="left" vertical="top" wrapText="1"/>
    </xf>
    <xf numFmtId="0" fontId="5" fillId="5" borderId="1" xfId="1" applyFont="1" applyFill="1" applyBorder="1" applyAlignment="1">
      <alignment horizontal="left" vertical="top" wrapText="1"/>
    </xf>
    <xf numFmtId="0" fontId="7" fillId="5" borderId="1" xfId="2" applyFill="1" applyBorder="1" applyAlignment="1">
      <alignment horizontal="left" vertical="top" wrapText="1"/>
    </xf>
    <xf numFmtId="0" fontId="5" fillId="5" borderId="1" xfId="1" applyFont="1" applyFill="1" applyBorder="1" applyAlignment="1">
      <alignment vertical="top" wrapText="1"/>
    </xf>
    <xf numFmtId="0" fontId="5" fillId="5" borderId="9" xfId="0" applyFont="1" applyFill="1" applyBorder="1" applyAlignment="1">
      <alignment horizontal="left" vertical="top" wrapText="1"/>
    </xf>
    <xf numFmtId="0" fontId="0" fillId="5" borderId="1" xfId="0" applyFill="1" applyBorder="1" applyAlignment="1">
      <alignment horizontal="left" vertical="top"/>
    </xf>
    <xf numFmtId="0" fontId="0" fillId="5" borderId="1" xfId="1" quotePrefix="1" applyFont="1" applyFill="1" applyBorder="1" applyAlignment="1">
      <alignment horizontal="left" vertical="top" wrapText="1"/>
    </xf>
    <xf numFmtId="0" fontId="0" fillId="5" borderId="1" xfId="0" applyFill="1" applyBorder="1" applyAlignment="1">
      <alignment horizontal="left" vertical="center"/>
    </xf>
    <xf numFmtId="0" fontId="0" fillId="5" borderId="1" xfId="0" applyFill="1" applyBorder="1" applyAlignment="1">
      <alignment horizontal="left" wrapText="1"/>
    </xf>
    <xf numFmtId="0" fontId="6" fillId="4" borderId="1" xfId="1" applyFont="1" applyFill="1" applyBorder="1" applyAlignment="1">
      <alignment vertical="top" wrapText="1"/>
    </xf>
    <xf numFmtId="0" fontId="2" fillId="2" borderId="1" xfId="0" applyFont="1" applyFill="1" applyBorder="1" applyAlignment="1">
      <alignment horizontal="center" vertical="top" wrapText="1"/>
    </xf>
    <xf numFmtId="0" fontId="0" fillId="5" borderId="1" xfId="0" applyFill="1" applyBorder="1" applyAlignment="1">
      <alignment vertical="top"/>
    </xf>
    <xf numFmtId="0" fontId="0" fillId="5" borderId="1" xfId="0" applyFill="1" applyBorder="1" applyAlignment="1">
      <alignment vertical="top" wrapText="1"/>
    </xf>
    <xf numFmtId="0" fontId="7" fillId="5" borderId="1" xfId="2" applyFill="1" applyBorder="1" applyAlignment="1">
      <alignment vertical="top"/>
    </xf>
    <xf numFmtId="0" fontId="0" fillId="0" borderId="4" xfId="0" applyBorder="1" applyAlignment="1">
      <alignment vertical="top" wrapText="1"/>
    </xf>
    <xf numFmtId="0" fontId="5" fillId="5" borderId="0" xfId="0" applyFont="1" applyFill="1" applyAlignment="1">
      <alignment vertical="top" wrapText="1"/>
    </xf>
    <xf numFmtId="0" fontId="10" fillId="0" borderId="0" xfId="0" applyFont="1" applyAlignment="1">
      <alignment horizontal="left" vertical="center"/>
    </xf>
    <xf numFmtId="0" fontId="0" fillId="3" borderId="0" xfId="1" applyFont="1" applyFill="1" applyAlignment="1">
      <alignment horizontal="left" vertical="top"/>
    </xf>
    <xf numFmtId="0" fontId="0" fillId="4" borderId="0" xfId="1" applyFont="1" applyFill="1" applyAlignment="1">
      <alignment horizontal="left" vertical="top"/>
    </xf>
    <xf numFmtId="0" fontId="2" fillId="0" borderId="24" xfId="0" applyFont="1" applyBorder="1" applyAlignment="1">
      <alignment horizontal="left" vertical="center"/>
    </xf>
    <xf numFmtId="0" fontId="0" fillId="0" borderId="24" xfId="0" applyBorder="1" applyAlignment="1">
      <alignment horizontal="left" vertical="center"/>
    </xf>
    <xf numFmtId="0" fontId="2" fillId="0" borderId="25" xfId="0" applyFont="1" applyBorder="1" applyAlignment="1">
      <alignment horizontal="left" vertical="center"/>
    </xf>
    <xf numFmtId="0" fontId="0" fillId="0" borderId="25" xfId="0" applyBorder="1" applyAlignment="1">
      <alignment horizontal="left" vertical="center"/>
    </xf>
    <xf numFmtId="0" fontId="10" fillId="0" borderId="25" xfId="0" applyFont="1" applyBorder="1" applyAlignment="1">
      <alignment horizontal="left" vertical="center"/>
    </xf>
    <xf numFmtId="0" fontId="0" fillId="0" borderId="0" xfId="0" quotePrefix="1" applyAlignment="1">
      <alignment horizontal="left" vertical="center"/>
    </xf>
    <xf numFmtId="0" fontId="0" fillId="0" borderId="24" xfId="0" applyBorder="1"/>
    <xf numFmtId="0" fontId="0" fillId="0" borderId="24" xfId="0" applyBorder="1" applyAlignment="1">
      <alignment wrapText="1"/>
    </xf>
    <xf numFmtId="0" fontId="0" fillId="0" borderId="25" xfId="0" applyBorder="1" applyAlignment="1">
      <alignment wrapText="1"/>
    </xf>
    <xf numFmtId="0" fontId="0" fillId="0" borderId="25" xfId="0" applyBorder="1"/>
    <xf numFmtId="0" fontId="2" fillId="7" borderId="4" xfId="0" applyFont="1" applyFill="1" applyBorder="1" applyAlignment="1">
      <alignment horizontal="center" vertical="top" wrapText="1"/>
    </xf>
    <xf numFmtId="0" fontId="2" fillId="7" borderId="19" xfId="0" applyFont="1" applyFill="1" applyBorder="1" applyAlignment="1">
      <alignment horizontal="center" vertical="top" wrapText="1"/>
    </xf>
    <xf numFmtId="0" fontId="0" fillId="7" borderId="10" xfId="0" applyFill="1" applyBorder="1" applyAlignment="1">
      <alignment horizontal="center" vertical="top" wrapText="1"/>
    </xf>
    <xf numFmtId="0" fontId="2" fillId="7" borderId="11" xfId="0" applyFont="1" applyFill="1" applyBorder="1" applyAlignment="1">
      <alignment horizontal="center" vertical="top" wrapText="1"/>
    </xf>
    <xf numFmtId="0" fontId="0" fillId="7" borderId="2" xfId="0" applyFill="1" applyBorder="1" applyAlignment="1">
      <alignment horizontal="center" vertical="top"/>
    </xf>
    <xf numFmtId="0" fontId="0" fillId="7" borderId="17" xfId="0" applyFill="1" applyBorder="1" applyAlignment="1">
      <alignment horizontal="center" vertical="top"/>
    </xf>
    <xf numFmtId="0" fontId="0" fillId="7" borderId="13" xfId="0" applyFill="1" applyBorder="1" applyAlignment="1">
      <alignment horizontal="center" vertical="top" wrapText="1"/>
    </xf>
    <xf numFmtId="0" fontId="2" fillId="7" borderId="12" xfId="0" applyFont="1" applyFill="1" applyBorder="1" applyAlignment="1">
      <alignment horizontal="center" vertical="top" wrapText="1"/>
    </xf>
    <xf numFmtId="0" fontId="0" fillId="7" borderId="5" xfId="0" applyFill="1" applyBorder="1" applyAlignment="1">
      <alignment horizontal="center" vertical="top" wrapText="1"/>
    </xf>
    <xf numFmtId="164" fontId="0" fillId="0" borderId="6" xfId="0" applyNumberFormat="1" applyBorder="1"/>
    <xf numFmtId="0" fontId="8" fillId="0" borderId="0" xfId="2" applyFont="1" applyAlignment="1">
      <alignment horizontal="lef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5" borderId="1" xfId="1" quotePrefix="1" applyFont="1" applyFill="1" applyBorder="1" applyAlignment="1">
      <alignment horizontal="left" vertical="top" wrapText="1"/>
    </xf>
    <xf numFmtId="0" fontId="5" fillId="0" borderId="1" xfId="1" quotePrefix="1" applyFont="1" applyBorder="1" applyAlignment="1">
      <alignment horizontal="left" vertical="top" wrapText="1"/>
    </xf>
    <xf numFmtId="164" fontId="0" fillId="0" borderId="8" xfId="0" applyNumberFormat="1" applyBorder="1"/>
    <xf numFmtId="164" fontId="0" fillId="0" borderId="27" xfId="0" applyNumberFormat="1" applyBorder="1"/>
    <xf numFmtId="164" fontId="0" fillId="0" borderId="28" xfId="0" applyNumberFormat="1" applyBorder="1"/>
    <xf numFmtId="0" fontId="0" fillId="7" borderId="0" xfId="0" applyFill="1"/>
    <xf numFmtId="0" fontId="0" fillId="0" borderId="29" xfId="0" applyBorder="1"/>
    <xf numFmtId="0" fontId="0" fillId="0" borderId="5" xfId="0" applyBorder="1" applyAlignment="1">
      <alignment horizontal="left" vertical="center"/>
    </xf>
    <xf numFmtId="0" fontId="0" fillId="0" borderId="3" xfId="0" applyBorder="1" applyAlignment="1">
      <alignment horizontal="left" vertical="center"/>
    </xf>
    <xf numFmtId="0" fontId="2" fillId="2" borderId="29" xfId="0" applyFont="1" applyFill="1" applyBorder="1"/>
    <xf numFmtId="0" fontId="2" fillId="2" borderId="29" xfId="0" applyFont="1" applyFill="1" applyBorder="1" applyAlignment="1">
      <alignment horizontal="left" vertical="center"/>
    </xf>
    <xf numFmtId="0" fontId="0" fillId="7" borderId="31" xfId="0" applyFill="1" applyBorder="1" applyAlignment="1">
      <alignment horizontal="center" vertical="top" wrapText="1"/>
    </xf>
    <xf numFmtId="0" fontId="2" fillId="8" borderId="4" xfId="0" applyFont="1" applyFill="1" applyBorder="1" applyAlignment="1">
      <alignment horizontal="center" vertical="top" wrapText="1"/>
    </xf>
    <xf numFmtId="0" fontId="2" fillId="8" borderId="19" xfId="0" applyFont="1" applyFill="1" applyBorder="1" applyAlignment="1">
      <alignment horizontal="center" vertical="top" wrapText="1"/>
    </xf>
    <xf numFmtId="0" fontId="2" fillId="8" borderId="2" xfId="0" applyFont="1" applyFill="1" applyBorder="1" applyAlignment="1">
      <alignment horizontal="center" vertical="top" wrapText="1"/>
    </xf>
    <xf numFmtId="0" fontId="11" fillId="0" borderId="32" xfId="0" applyFont="1" applyBorder="1" applyAlignment="1">
      <alignment horizontal="center" vertical="top" wrapText="1"/>
    </xf>
    <xf numFmtId="0" fontId="5" fillId="0" borderId="33" xfId="0" applyFont="1" applyBorder="1" applyAlignment="1">
      <alignment horizontal="left" vertical="top" wrapText="1"/>
    </xf>
    <xf numFmtId="0" fontId="5" fillId="0" borderId="8" xfId="1" applyFont="1" applyBorder="1" applyAlignment="1">
      <alignment horizontal="left" vertical="top" wrapText="1"/>
    </xf>
    <xf numFmtId="0" fontId="0" fillId="5" borderId="8" xfId="1" applyFont="1" applyFill="1" applyBorder="1" applyAlignment="1">
      <alignment horizontal="left" vertical="top" wrapText="1"/>
    </xf>
    <xf numFmtId="0" fontId="0" fillId="0" borderId="30" xfId="0" applyBorder="1" applyAlignment="1">
      <alignment horizontal="left" vertical="center"/>
    </xf>
    <xf numFmtId="0" fontId="10" fillId="0" borderId="0" xfId="0" applyFont="1"/>
    <xf numFmtId="0" fontId="5" fillId="0" borderId="10" xfId="0" applyFont="1" applyBorder="1" applyAlignment="1">
      <alignment horizontal="center" vertical="top" wrapText="1"/>
    </xf>
    <xf numFmtId="0" fontId="10" fillId="5" borderId="3" xfId="1" applyFont="1" applyFill="1" applyBorder="1" applyAlignment="1">
      <alignment horizontal="left" vertical="top" wrapText="1"/>
    </xf>
    <xf numFmtId="0" fontId="10" fillId="5" borderId="1" xfId="1" applyFont="1" applyFill="1" applyBorder="1" applyAlignment="1">
      <alignment horizontal="left" vertical="top" wrapText="1"/>
    </xf>
    <xf numFmtId="0" fontId="10" fillId="0" borderId="1" xfId="1" applyFont="1" applyBorder="1" applyAlignment="1">
      <alignment horizontal="left" vertical="top" wrapText="1"/>
    </xf>
    <xf numFmtId="0" fontId="0" fillId="3" borderId="9" xfId="1" applyFont="1" applyFill="1" applyBorder="1" applyAlignment="1">
      <alignment horizontal="left" vertical="top" wrapText="1"/>
    </xf>
    <xf numFmtId="0" fontId="0" fillId="4" borderId="9" xfId="1" applyFont="1" applyFill="1" applyBorder="1" applyAlignment="1">
      <alignment horizontal="left" vertical="top" wrapText="1"/>
    </xf>
    <xf numFmtId="0" fontId="0" fillId="5" borderId="9" xfId="1" applyFont="1" applyFill="1" applyBorder="1" applyAlignment="1">
      <alignment horizontal="left" vertical="top" wrapText="1"/>
    </xf>
    <xf numFmtId="0" fontId="0" fillId="0" borderId="9" xfId="1" applyFont="1" applyBorder="1" applyAlignment="1">
      <alignment horizontal="left" vertical="top" wrapText="1"/>
    </xf>
    <xf numFmtId="0" fontId="0" fillId="5" borderId="9" xfId="1" applyFont="1" applyFill="1" applyBorder="1" applyAlignment="1">
      <alignment horizontal="left" vertical="top"/>
    </xf>
    <xf numFmtId="0" fontId="0" fillId="0" borderId="9" xfId="1" applyFont="1" applyBorder="1" applyAlignment="1">
      <alignment horizontal="left" vertical="top"/>
    </xf>
    <xf numFmtId="0" fontId="0" fillId="5" borderId="9" xfId="0" applyFill="1" applyBorder="1" applyAlignment="1">
      <alignment horizontal="left" vertical="top" wrapText="1"/>
    </xf>
    <xf numFmtId="0" fontId="0" fillId="3" borderId="6" xfId="1" applyFont="1" applyFill="1" applyBorder="1" applyAlignment="1">
      <alignment horizontal="left" vertical="top" wrapText="1"/>
    </xf>
    <xf numFmtId="0" fontId="0" fillId="4" borderId="6" xfId="1" applyFont="1" applyFill="1" applyBorder="1" applyAlignment="1">
      <alignment horizontal="left" vertical="top" wrapText="1"/>
    </xf>
    <xf numFmtId="0" fontId="0" fillId="5" borderId="6" xfId="1" applyFont="1" applyFill="1" applyBorder="1" applyAlignment="1">
      <alignment horizontal="left" vertical="top" wrapText="1"/>
    </xf>
    <xf numFmtId="0" fontId="0" fillId="0" borderId="6" xfId="1" applyFont="1" applyBorder="1" applyAlignment="1">
      <alignment horizontal="left" vertical="top" wrapText="1"/>
    </xf>
    <xf numFmtId="0" fontId="0" fillId="5" borderId="6" xfId="1" applyFont="1" applyFill="1" applyBorder="1" applyAlignment="1">
      <alignment horizontal="left" vertical="top"/>
    </xf>
    <xf numFmtId="0" fontId="0" fillId="0" borderId="6" xfId="1" applyFont="1" applyBorder="1" applyAlignment="1">
      <alignment horizontal="left" vertical="top"/>
    </xf>
    <xf numFmtId="0" fontId="5" fillId="5" borderId="33" xfId="0" applyFont="1" applyFill="1" applyBorder="1" applyAlignment="1">
      <alignment horizontal="left" vertical="top" wrapText="1"/>
    </xf>
    <xf numFmtId="0" fontId="0" fillId="5" borderId="6" xfId="0" applyFill="1" applyBorder="1" applyAlignment="1">
      <alignment horizontal="left" vertical="top" wrapText="1"/>
    </xf>
    <xf numFmtId="0" fontId="0" fillId="3" borderId="8" xfId="1" applyFont="1" applyFill="1" applyBorder="1" applyAlignment="1">
      <alignment horizontal="left" vertical="top" wrapText="1"/>
    </xf>
    <xf numFmtId="0" fontId="0" fillId="4" borderId="8" xfId="1" applyFont="1" applyFill="1" applyBorder="1" applyAlignment="1">
      <alignment horizontal="left" vertical="top" wrapText="1"/>
    </xf>
    <xf numFmtId="0" fontId="0" fillId="0" borderId="8" xfId="1" applyFont="1" applyBorder="1" applyAlignment="1">
      <alignment horizontal="left" vertical="top" wrapText="1"/>
    </xf>
    <xf numFmtId="0" fontId="0" fillId="0" borderId="8" xfId="0" quotePrefix="1" applyBorder="1" applyAlignment="1">
      <alignment horizontal="left" vertical="top" wrapText="1"/>
    </xf>
    <xf numFmtId="0" fontId="0" fillId="5" borderId="8" xfId="0" quotePrefix="1" applyFill="1" applyBorder="1" applyAlignment="1">
      <alignment horizontal="left" vertical="top" wrapText="1"/>
    </xf>
    <xf numFmtId="0" fontId="0" fillId="4" borderId="8" xfId="0" applyFill="1" applyBorder="1" applyAlignment="1">
      <alignment horizontal="left" vertical="top" wrapText="1"/>
    </xf>
    <xf numFmtId="0" fontId="0" fillId="5" borderId="8" xfId="0" applyFill="1" applyBorder="1" applyAlignment="1">
      <alignment horizontal="left" vertical="top" wrapText="1"/>
    </xf>
    <xf numFmtId="0" fontId="0" fillId="0" borderId="9" xfId="0" applyBorder="1" applyAlignment="1">
      <alignment horizontal="left" vertical="top"/>
    </xf>
    <xf numFmtId="0" fontId="0" fillId="0" borderId="9" xfId="0" applyBorder="1" applyAlignment="1">
      <alignment horizontal="left" vertical="top" wrapText="1"/>
    </xf>
    <xf numFmtId="0" fontId="0" fillId="0" borderId="33" xfId="0" applyBorder="1" applyAlignment="1">
      <alignment horizontal="left" vertical="top" wrapText="1"/>
    </xf>
    <xf numFmtId="0" fontId="2" fillId="2" borderId="9" xfId="0" applyFont="1" applyFill="1" applyBorder="1" applyAlignment="1">
      <alignment horizontal="left"/>
    </xf>
    <xf numFmtId="0" fontId="0" fillId="7" borderId="9" xfId="0" applyFill="1" applyBorder="1" applyAlignment="1">
      <alignment horizontal="left" vertical="top"/>
    </xf>
    <xf numFmtId="0" fontId="0" fillId="8" borderId="9" xfId="0" applyFill="1" applyBorder="1" applyAlignment="1">
      <alignment horizontal="left" vertical="top"/>
    </xf>
    <xf numFmtId="0" fontId="0" fillId="5" borderId="2" xfId="1" applyFont="1" applyFill="1" applyBorder="1" applyAlignment="1">
      <alignment horizontal="left" vertical="top" wrapText="1"/>
    </xf>
    <xf numFmtId="0" fontId="0" fillId="0" borderId="3" xfId="1" applyFont="1" applyBorder="1" applyAlignment="1">
      <alignment vertical="top" wrapText="1"/>
    </xf>
    <xf numFmtId="0" fontId="0" fillId="0" borderId="3" xfId="1" applyFont="1" applyBorder="1" applyAlignment="1">
      <alignment horizontal="left" vertical="top" wrapText="1"/>
    </xf>
    <xf numFmtId="0" fontId="2" fillId="2" borderId="34" xfId="0" applyFont="1" applyFill="1" applyBorder="1" applyAlignment="1">
      <alignment horizontal="left"/>
    </xf>
    <xf numFmtId="0" fontId="0" fillId="7" borderId="9" xfId="0" applyFill="1" applyBorder="1" applyAlignment="1">
      <alignment horizontal="left" vertical="top" wrapText="1"/>
    </xf>
    <xf numFmtId="0" fontId="0" fillId="0" borderId="0" xfId="0" applyAlignment="1">
      <alignment horizontal="left" vertical="top" wrapText="1"/>
    </xf>
    <xf numFmtId="0" fontId="0" fillId="7" borderId="26" xfId="0" applyFill="1" applyBorder="1" applyAlignment="1">
      <alignment horizontal="left" vertical="top" wrapText="1"/>
    </xf>
    <xf numFmtId="0" fontId="2" fillId="2" borderId="9" xfId="0" applyFont="1" applyFill="1" applyBorder="1" applyAlignment="1">
      <alignment horizontal="center"/>
    </xf>
    <xf numFmtId="0" fontId="2" fillId="0" borderId="0" xfId="0" applyFont="1" applyAlignment="1">
      <alignment horizontal="left" vertical="top"/>
    </xf>
    <xf numFmtId="9" fontId="0" fillId="7" borderId="9" xfId="0" applyNumberFormat="1" applyFill="1" applyBorder="1" applyAlignment="1">
      <alignment horizontal="left" vertical="top" wrapText="1"/>
    </xf>
    <xf numFmtId="9" fontId="0" fillId="7" borderId="26" xfId="0" applyNumberFormat="1" applyFill="1" applyBorder="1" applyAlignment="1">
      <alignment horizontal="left" vertical="top" wrapText="1"/>
    </xf>
    <xf numFmtId="0" fontId="0" fillId="7" borderId="34" xfId="0" applyFill="1" applyBorder="1" applyAlignment="1">
      <alignment horizontal="left" vertical="top" wrapText="1"/>
    </xf>
    <xf numFmtId="9" fontId="0" fillId="7" borderId="33" xfId="0" applyNumberFormat="1" applyFill="1" applyBorder="1" applyAlignment="1">
      <alignment horizontal="left" vertical="top" wrapText="1"/>
    </xf>
    <xf numFmtId="164" fontId="0" fillId="0" borderId="53" xfId="0" applyNumberFormat="1" applyBorder="1"/>
    <xf numFmtId="0" fontId="2" fillId="2" borderId="36" xfId="0" applyFont="1" applyFill="1" applyBorder="1"/>
    <xf numFmtId="0" fontId="0" fillId="0" borderId="56" xfId="0" applyBorder="1"/>
    <xf numFmtId="9" fontId="0" fillId="0" borderId="57" xfId="0" applyNumberFormat="1" applyBorder="1"/>
    <xf numFmtId="1" fontId="0" fillId="0" borderId="57" xfId="0" applyNumberFormat="1" applyBorder="1"/>
    <xf numFmtId="0" fontId="0" fillId="0" borderId="57" xfId="0" applyBorder="1"/>
    <xf numFmtId="164" fontId="0" fillId="0" borderId="57" xfId="0" applyNumberFormat="1" applyBorder="1"/>
    <xf numFmtId="0" fontId="0" fillId="7" borderId="57" xfId="0" applyFill="1" applyBorder="1"/>
    <xf numFmtId="0" fontId="0" fillId="0" borderId="58" xfId="0" applyBorder="1"/>
    <xf numFmtId="166" fontId="0" fillId="0" borderId="57" xfId="0" applyNumberFormat="1" applyBorder="1"/>
    <xf numFmtId="0" fontId="0" fillId="7" borderId="59" xfId="0" applyFill="1" applyBorder="1"/>
    <xf numFmtId="0" fontId="2" fillId="2" borderId="35" xfId="0" applyFont="1" applyFill="1" applyBorder="1" applyAlignment="1">
      <alignment vertical="top"/>
    </xf>
    <xf numFmtId="0" fontId="0" fillId="2" borderId="0" xfId="0" applyFill="1" applyAlignment="1">
      <alignment horizontal="center"/>
    </xf>
    <xf numFmtId="0" fontId="0" fillId="0" borderId="29" xfId="0" applyBorder="1" applyAlignment="1">
      <alignment horizontal="center" vertical="center"/>
    </xf>
    <xf numFmtId="0" fontId="11" fillId="0" borderId="0" xfId="0" applyFont="1" applyAlignment="1">
      <alignment vertical="top"/>
    </xf>
    <xf numFmtId="0" fontId="5" fillId="5" borderId="1" xfId="0" applyFont="1" applyFill="1" applyBorder="1" applyAlignment="1">
      <alignment horizontal="left" vertical="top" wrapText="1"/>
    </xf>
    <xf numFmtId="0" fontId="0" fillId="0" borderId="29" xfId="0" applyBorder="1" applyAlignment="1">
      <alignment horizontal="center" vertical="top"/>
    </xf>
    <xf numFmtId="0" fontId="0" fillId="0" borderId="29" xfId="0" applyBorder="1" applyAlignment="1">
      <alignment horizontal="left" vertical="top" wrapText="1"/>
    </xf>
    <xf numFmtId="9" fontId="0" fillId="0" borderId="27" xfId="0" applyNumberFormat="1" applyBorder="1"/>
    <xf numFmtId="0" fontId="14" fillId="5" borderId="1" xfId="0" applyFont="1" applyFill="1" applyBorder="1" applyAlignment="1">
      <alignment horizontal="left" vertical="top" wrapText="1"/>
    </xf>
    <xf numFmtId="0" fontId="14" fillId="5" borderId="9" xfId="0" applyFont="1" applyFill="1" applyBorder="1" applyAlignment="1">
      <alignment horizontal="left" vertical="top" wrapText="1"/>
    </xf>
    <xf numFmtId="0" fontId="0" fillId="4" borderId="9" xfId="0" applyFill="1" applyBorder="1" applyAlignment="1">
      <alignment horizontal="left" vertical="top" wrapText="1"/>
    </xf>
    <xf numFmtId="0" fontId="0" fillId="0" borderId="6" xfId="0" applyBorder="1" applyAlignment="1">
      <alignment vertical="top"/>
    </xf>
    <xf numFmtId="0" fontId="0" fillId="5" borderId="6" xfId="0" applyFill="1" applyBorder="1" applyAlignment="1">
      <alignment vertical="top"/>
    </xf>
    <xf numFmtId="0" fontId="7" fillId="0" borderId="6" xfId="2" applyBorder="1" applyAlignment="1">
      <alignment horizontal="left" vertical="top"/>
    </xf>
    <xf numFmtId="0" fontId="0" fillId="4" borderId="6" xfId="0" applyFill="1" applyBorder="1" applyAlignment="1">
      <alignment horizontal="left" vertical="top" wrapText="1"/>
    </xf>
    <xf numFmtId="0" fontId="0" fillId="0" borderId="4" xfId="0" applyBorder="1" applyAlignment="1">
      <alignment vertical="top"/>
    </xf>
    <xf numFmtId="0" fontId="7" fillId="5" borderId="9" xfId="2" applyFill="1" applyBorder="1" applyAlignment="1">
      <alignment vertical="top" wrapText="1"/>
    </xf>
    <xf numFmtId="0" fontId="7" fillId="0" borderId="9" xfId="2" applyBorder="1" applyAlignment="1">
      <alignment vertical="top" wrapText="1"/>
    </xf>
    <xf numFmtId="0" fontId="0" fillId="0" borderId="9" xfId="0" applyBorder="1" applyAlignment="1">
      <alignment vertical="top" wrapText="1"/>
    </xf>
    <xf numFmtId="0" fontId="0" fillId="0" borderId="3" xfId="0" applyBorder="1" applyAlignment="1">
      <alignment vertical="top" wrapText="1"/>
    </xf>
    <xf numFmtId="0" fontId="7" fillId="0" borderId="1" xfId="2" applyFill="1" applyBorder="1" applyAlignment="1">
      <alignment horizontal="left" vertical="top" wrapText="1"/>
    </xf>
    <xf numFmtId="0" fontId="8" fillId="0" borderId="9" xfId="0" applyFont="1" applyBorder="1" applyAlignment="1">
      <alignment horizontal="left" vertical="top" wrapText="1"/>
    </xf>
    <xf numFmtId="0" fontId="7" fillId="5" borderId="1" xfId="2" applyFill="1" applyBorder="1" applyAlignment="1">
      <alignment vertical="top" wrapText="1"/>
    </xf>
    <xf numFmtId="0" fontId="7" fillId="8" borderId="1" xfId="2" applyFill="1" applyBorder="1" applyAlignment="1">
      <alignment horizontal="left" vertical="top" wrapText="1"/>
    </xf>
    <xf numFmtId="0" fontId="7" fillId="7" borderId="1" xfId="2" applyFill="1" applyBorder="1" applyAlignment="1">
      <alignment vertical="top" wrapText="1"/>
    </xf>
    <xf numFmtId="164" fontId="0" fillId="0" borderId="64" xfId="0" applyNumberFormat="1" applyBorder="1"/>
    <xf numFmtId="0" fontId="5" fillId="0" borderId="34" xfId="0" applyFont="1" applyBorder="1" applyAlignment="1">
      <alignment vertical="top" wrapText="1"/>
    </xf>
    <xf numFmtId="0" fontId="0" fillId="0" borderId="8" xfId="0" applyBorder="1" applyAlignment="1">
      <alignment vertical="top" wrapText="1"/>
    </xf>
    <xf numFmtId="0" fontId="0" fillId="5" borderId="8" xfId="0" applyFill="1" applyBorder="1" applyAlignment="1">
      <alignment vertical="top" wrapText="1"/>
    </xf>
    <xf numFmtId="0" fontId="5" fillId="6" borderId="34" xfId="0" applyFont="1" applyFill="1" applyBorder="1" applyAlignment="1">
      <alignment vertical="top" wrapText="1"/>
    </xf>
    <xf numFmtId="164" fontId="0" fillId="9" borderId="8" xfId="0" applyNumberFormat="1" applyFill="1" applyBorder="1"/>
    <xf numFmtId="164" fontId="0" fillId="9" borderId="60" xfId="0" applyNumberFormat="1" applyFill="1" applyBorder="1"/>
    <xf numFmtId="164" fontId="0" fillId="9" borderId="27" xfId="0" applyNumberFormat="1" applyFill="1" applyBorder="1"/>
    <xf numFmtId="164" fontId="0" fillId="9" borderId="52" xfId="0" applyNumberFormat="1" applyFill="1" applyBorder="1"/>
    <xf numFmtId="0" fontId="0" fillId="7" borderId="29" xfId="0" applyFill="1" applyBorder="1" applyAlignment="1">
      <alignment horizontal="left" vertical="top" wrapText="1"/>
    </xf>
    <xf numFmtId="0" fontId="5" fillId="5" borderId="3" xfId="1" applyFont="1" applyFill="1" applyBorder="1" applyAlignment="1">
      <alignment horizontal="left" vertical="top" wrapText="1"/>
    </xf>
    <xf numFmtId="9" fontId="0" fillId="0" borderId="8" xfId="3" applyFont="1" applyFill="1" applyBorder="1"/>
    <xf numFmtId="9" fontId="0" fillId="0" borderId="6" xfId="3" applyFont="1" applyFill="1" applyBorder="1"/>
    <xf numFmtId="9" fontId="0" fillId="0" borderId="27" xfId="3" applyFont="1" applyFill="1" applyBorder="1"/>
    <xf numFmtId="0" fontId="2" fillId="2" borderId="5" xfId="0" applyFont="1" applyFill="1" applyBorder="1"/>
    <xf numFmtId="0" fontId="2" fillId="2" borderId="30" xfId="0" applyFont="1" applyFill="1" applyBorder="1"/>
    <xf numFmtId="0" fontId="2" fillId="2" borderId="68" xfId="0" applyFont="1" applyFill="1" applyBorder="1"/>
    <xf numFmtId="0" fontId="2" fillId="2" borderId="69" xfId="0" applyFont="1" applyFill="1" applyBorder="1"/>
    <xf numFmtId="0" fontId="0" fillId="11" borderId="0" xfId="1" applyFont="1" applyFill="1" applyAlignment="1">
      <alignment horizontal="left" vertical="top"/>
    </xf>
    <xf numFmtId="0" fontId="2" fillId="11" borderId="4" xfId="0" applyFont="1" applyFill="1" applyBorder="1" applyAlignment="1">
      <alignment horizontal="center" vertical="top" wrapText="1"/>
    </xf>
    <xf numFmtId="0" fontId="0" fillId="11" borderId="16" xfId="0" applyFill="1" applyBorder="1" applyAlignment="1">
      <alignment horizontal="center" vertical="top" wrapText="1"/>
    </xf>
    <xf numFmtId="0" fontId="2" fillId="11" borderId="76" xfId="0" applyFont="1" applyFill="1" applyBorder="1" applyAlignment="1">
      <alignment horizontal="center" vertical="top" wrapText="1"/>
    </xf>
    <xf numFmtId="0" fontId="0" fillId="11" borderId="77" xfId="0" applyFill="1" applyBorder="1" applyAlignment="1">
      <alignment horizontal="center" vertical="top" wrapText="1"/>
    </xf>
    <xf numFmtId="0" fontId="0" fillId="8" borderId="78" xfId="0" applyFill="1" applyBorder="1" applyAlignment="1">
      <alignment horizontal="center" vertical="top" wrapText="1"/>
    </xf>
    <xf numFmtId="0" fontId="0" fillId="8" borderId="79" xfId="0" applyFill="1" applyBorder="1" applyAlignment="1">
      <alignment horizontal="center" vertical="top" wrapText="1"/>
    </xf>
    <xf numFmtId="0" fontId="0" fillId="8" borderId="80" xfId="0" applyFill="1" applyBorder="1" applyAlignment="1">
      <alignment horizontal="center" vertical="top" wrapText="1"/>
    </xf>
    <xf numFmtId="0" fontId="11" fillId="0" borderId="82" xfId="0" applyFont="1" applyBorder="1" applyAlignment="1">
      <alignment horizontal="center" vertical="top" wrapText="1"/>
    </xf>
    <xf numFmtId="0" fontId="0" fillId="0" borderId="84" xfId="0" applyBorder="1"/>
    <xf numFmtId="0" fontId="4" fillId="0" borderId="86" xfId="0" applyFont="1" applyBorder="1" applyAlignment="1">
      <alignment horizontal="center"/>
    </xf>
    <xf numFmtId="0" fontId="0" fillId="0" borderId="88" xfId="0" applyBorder="1"/>
    <xf numFmtId="0" fontId="0" fillId="0" borderId="89" xfId="0" applyBorder="1"/>
    <xf numFmtId="0" fontId="0" fillId="11" borderId="90" xfId="0" applyFill="1" applyBorder="1" applyAlignment="1">
      <alignment horizontal="center" vertical="top" wrapText="1"/>
    </xf>
    <xf numFmtId="0" fontId="0" fillId="11" borderId="91" xfId="0" applyFill="1" applyBorder="1" applyAlignment="1">
      <alignment horizontal="center" vertical="top" wrapText="1"/>
    </xf>
    <xf numFmtId="0" fontId="2" fillId="0" borderId="11" xfId="0" applyFont="1" applyBorder="1" applyAlignment="1">
      <alignment horizontal="center" vertical="top" wrapText="1"/>
    </xf>
    <xf numFmtId="0" fontId="2" fillId="7" borderId="14" xfId="0" applyFont="1" applyFill="1" applyBorder="1" applyAlignment="1">
      <alignment horizontal="center" vertical="top" wrapText="1"/>
    </xf>
    <xf numFmtId="0" fontId="11" fillId="0" borderId="9" xfId="0" applyFont="1" applyBorder="1" applyAlignment="1">
      <alignment wrapText="1"/>
    </xf>
    <xf numFmtId="0" fontId="5" fillId="5" borderId="23" xfId="1" applyFont="1" applyFill="1" applyBorder="1" applyAlignment="1">
      <alignment horizontal="left" vertical="top" wrapText="1"/>
    </xf>
    <xf numFmtId="0" fontId="5" fillId="5" borderId="2" xfId="1" applyFont="1" applyFill="1" applyBorder="1" applyAlignment="1">
      <alignment horizontal="left" vertical="top" wrapText="1"/>
    </xf>
    <xf numFmtId="0" fontId="3" fillId="0" borderId="93" xfId="0" applyFont="1" applyBorder="1" applyAlignment="1">
      <alignment horizontal="center"/>
    </xf>
    <xf numFmtId="0" fontId="0" fillId="12" borderId="1" xfId="0" applyFill="1" applyBorder="1" applyAlignment="1">
      <alignment horizontal="left" vertical="top" wrapText="1"/>
    </xf>
    <xf numFmtId="0" fontId="0" fillId="12" borderId="1" xfId="1" applyFont="1" applyFill="1" applyBorder="1" applyAlignment="1">
      <alignment horizontal="left" vertical="top"/>
    </xf>
    <xf numFmtId="0" fontId="6" fillId="12" borderId="1" xfId="1" applyFont="1" applyFill="1" applyBorder="1" applyAlignment="1">
      <alignment vertical="top" wrapText="1"/>
    </xf>
    <xf numFmtId="0" fontId="0" fillId="12" borderId="1" xfId="1" applyFont="1" applyFill="1" applyBorder="1" applyAlignment="1">
      <alignment horizontal="left" vertical="top" wrapText="1"/>
    </xf>
    <xf numFmtId="0" fontId="5" fillId="12" borderId="1" xfId="1" applyFont="1" applyFill="1" applyBorder="1" applyAlignment="1">
      <alignment horizontal="left" vertical="top" wrapText="1"/>
    </xf>
    <xf numFmtId="0" fontId="0" fillId="12" borderId="1" xfId="0" applyFill="1" applyBorder="1" applyAlignment="1">
      <alignment horizontal="left" vertical="top"/>
    </xf>
    <xf numFmtId="0" fontId="5" fillId="12" borderId="33" xfId="0" applyFont="1" applyFill="1" applyBorder="1" applyAlignment="1">
      <alignment horizontal="left" vertical="top" wrapText="1"/>
    </xf>
    <xf numFmtId="0" fontId="5" fillId="12" borderId="9" xfId="0" applyFont="1" applyFill="1" applyBorder="1" applyAlignment="1">
      <alignment horizontal="left" vertical="top" wrapText="1"/>
    </xf>
    <xf numFmtId="0" fontId="0" fillId="12" borderId="8" xfId="1" applyFont="1" applyFill="1" applyBorder="1" applyAlignment="1">
      <alignment horizontal="left" vertical="top" wrapText="1"/>
    </xf>
    <xf numFmtId="0" fontId="7" fillId="12" borderId="1" xfId="2" applyFill="1" applyBorder="1" applyAlignment="1">
      <alignment horizontal="left" vertical="top" wrapText="1"/>
    </xf>
    <xf numFmtId="0" fontId="0" fillId="12" borderId="1" xfId="0" applyFill="1" applyBorder="1" applyAlignment="1">
      <alignment vertical="top" wrapText="1"/>
    </xf>
    <xf numFmtId="0" fontId="0" fillId="12" borderId="0" xfId="0" applyFill="1"/>
    <xf numFmtId="0" fontId="11" fillId="12" borderId="9" xfId="0" applyFont="1" applyFill="1" applyBorder="1" applyAlignment="1">
      <alignment wrapText="1"/>
    </xf>
    <xf numFmtId="0" fontId="0" fillId="12" borderId="8" xfId="0" applyFill="1" applyBorder="1" applyAlignment="1">
      <alignment vertical="top" wrapText="1"/>
    </xf>
    <xf numFmtId="0" fontId="14" fillId="12" borderId="1" xfId="0" applyFont="1" applyFill="1" applyBorder="1" applyAlignment="1">
      <alignment horizontal="left" vertical="top" wrapText="1"/>
    </xf>
    <xf numFmtId="0" fontId="0" fillId="12" borderId="6" xfId="0" applyFill="1" applyBorder="1" applyAlignment="1">
      <alignment horizontal="left" vertical="top" wrapText="1"/>
    </xf>
    <xf numFmtId="0" fontId="0" fillId="5" borderId="2" xfId="0" applyFill="1" applyBorder="1" applyAlignment="1">
      <alignment horizontal="left" vertical="top" wrapText="1"/>
    </xf>
    <xf numFmtId="0" fontId="7" fillId="0" borderId="3" xfId="2" applyBorder="1" applyAlignment="1">
      <alignment horizontal="left" vertical="top" wrapText="1"/>
    </xf>
    <xf numFmtId="0" fontId="0" fillId="12" borderId="65" xfId="0" applyFill="1" applyBorder="1"/>
    <xf numFmtId="0" fontId="0" fillId="0" borderId="6" xfId="0" applyBorder="1" applyAlignment="1">
      <alignment vertical="top" wrapText="1"/>
    </xf>
    <xf numFmtId="0" fontId="7" fillId="0" borderId="4" xfId="2" applyBorder="1" applyAlignment="1">
      <alignment horizontal="left" vertical="top" wrapText="1"/>
    </xf>
    <xf numFmtId="0" fontId="7" fillId="12" borderId="3" xfId="2" applyFill="1" applyBorder="1" applyAlignment="1">
      <alignment horizontal="left" vertical="top" wrapText="1"/>
    </xf>
    <xf numFmtId="0" fontId="0" fillId="0" borderId="65" xfId="0" applyBorder="1"/>
    <xf numFmtId="0" fontId="0" fillId="12" borderId="3" xfId="0" applyFill="1" applyBorder="1" applyAlignment="1">
      <alignment vertical="top" wrapText="1"/>
    </xf>
    <xf numFmtId="0" fontId="0" fillId="12" borderId="65" xfId="0" applyFill="1" applyBorder="1" applyAlignment="1">
      <alignment wrapText="1"/>
    </xf>
    <xf numFmtId="0" fontId="7" fillId="0" borderId="2" xfId="2" applyBorder="1" applyAlignment="1">
      <alignment horizontal="left" vertical="top" wrapText="1"/>
    </xf>
    <xf numFmtId="0" fontId="0" fillId="0" borderId="2" xfId="0" applyBorder="1" applyAlignment="1">
      <alignment vertical="top" wrapText="1"/>
    </xf>
    <xf numFmtId="0" fontId="0" fillId="5" borderId="3" xfId="0" applyFill="1" applyBorder="1" applyAlignment="1">
      <alignment horizontal="left" vertical="top" wrapText="1"/>
    </xf>
    <xf numFmtId="0" fontId="0" fillId="5" borderId="3" xfId="1" applyFont="1" applyFill="1" applyBorder="1" applyAlignment="1">
      <alignment horizontal="left" vertical="top" wrapText="1"/>
    </xf>
    <xf numFmtId="0" fontId="0" fillId="5" borderId="30" xfId="1" applyFont="1" applyFill="1" applyBorder="1" applyAlignment="1">
      <alignment horizontal="left" vertical="top"/>
    </xf>
    <xf numFmtId="0" fontId="0" fillId="5" borderId="29" xfId="1" applyFont="1" applyFill="1" applyBorder="1" applyAlignment="1">
      <alignment horizontal="left" vertical="top"/>
    </xf>
    <xf numFmtId="0" fontId="0" fillId="5" borderId="5" xfId="1" applyFont="1" applyFill="1" applyBorder="1" applyAlignment="1">
      <alignment horizontal="left" vertical="top" wrapText="1"/>
    </xf>
    <xf numFmtId="0" fontId="7" fillId="5" borderId="3" xfId="2" applyFill="1" applyBorder="1" applyAlignment="1">
      <alignment horizontal="left" vertical="top" wrapText="1"/>
    </xf>
    <xf numFmtId="0" fontId="0" fillId="5" borderId="5" xfId="0" applyFill="1" applyBorder="1" applyAlignment="1">
      <alignment vertical="top"/>
    </xf>
    <xf numFmtId="0" fontId="0" fillId="5" borderId="5" xfId="0" applyFill="1" applyBorder="1" applyAlignment="1">
      <alignment vertical="top" wrapText="1"/>
    </xf>
    <xf numFmtId="0" fontId="0" fillId="5" borderId="3" xfId="0" applyFill="1" applyBorder="1" applyAlignment="1">
      <alignment vertical="top" wrapText="1"/>
    </xf>
    <xf numFmtId="0" fontId="0" fillId="12" borderId="1" xfId="1" applyFont="1" applyFill="1" applyBorder="1" applyAlignment="1">
      <alignment vertical="top" wrapText="1"/>
    </xf>
    <xf numFmtId="0" fontId="0" fillId="12" borderId="6" xfId="1" applyFont="1" applyFill="1" applyBorder="1" applyAlignment="1">
      <alignment horizontal="left" vertical="top" wrapText="1"/>
    </xf>
    <xf numFmtId="0" fontId="0" fillId="12" borderId="9" xfId="1" applyFont="1" applyFill="1" applyBorder="1" applyAlignment="1">
      <alignment horizontal="left" vertical="top" wrapText="1"/>
    </xf>
    <xf numFmtId="0" fontId="0" fillId="12" borderId="6" xfId="0" applyFill="1" applyBorder="1" applyAlignment="1">
      <alignment vertical="top" wrapText="1"/>
    </xf>
    <xf numFmtId="0" fontId="0" fillId="12" borderId="71" xfId="0" applyFill="1" applyBorder="1" applyAlignment="1">
      <alignment vertical="top" wrapText="1"/>
    </xf>
    <xf numFmtId="0" fontId="7" fillId="5" borderId="2" xfId="2" applyFill="1" applyBorder="1" applyAlignment="1">
      <alignment horizontal="left" vertical="top" wrapText="1"/>
    </xf>
    <xf numFmtId="0" fontId="6" fillId="12" borderId="1" xfId="1" applyFont="1" applyFill="1" applyBorder="1" applyAlignment="1">
      <alignment horizontal="left" vertical="top" wrapText="1"/>
    </xf>
    <xf numFmtId="0" fontId="5" fillId="12" borderId="34" xfId="0" applyFont="1" applyFill="1" applyBorder="1" applyAlignment="1">
      <alignment vertical="top" wrapText="1"/>
    </xf>
    <xf numFmtId="0" fontId="0" fillId="12" borderId="97" xfId="0" applyFill="1" applyBorder="1" applyAlignment="1">
      <alignment wrapText="1"/>
    </xf>
    <xf numFmtId="0" fontId="0" fillId="5" borderId="2" xfId="0" applyFill="1" applyBorder="1" applyAlignment="1">
      <alignment vertical="top" wrapText="1"/>
    </xf>
    <xf numFmtId="0" fontId="5" fillId="12" borderId="8" xfId="1" applyFont="1" applyFill="1" applyBorder="1" applyAlignment="1">
      <alignment horizontal="left" vertical="top" wrapText="1"/>
    </xf>
    <xf numFmtId="0" fontId="5" fillId="12" borderId="1" xfId="1" quotePrefix="1" applyFont="1" applyFill="1" applyBorder="1" applyAlignment="1">
      <alignment horizontal="left" vertical="top" wrapText="1"/>
    </xf>
    <xf numFmtId="0" fontId="0" fillId="12" borderId="1" xfId="1" quotePrefix="1" applyFont="1" applyFill="1" applyBorder="1" applyAlignment="1">
      <alignment horizontal="left" vertical="top" wrapText="1"/>
    </xf>
    <xf numFmtId="0" fontId="7" fillId="0" borderId="65" xfId="2" applyBorder="1" applyAlignment="1">
      <alignment horizontal="left" vertical="top" wrapText="1"/>
    </xf>
    <xf numFmtId="0" fontId="18" fillId="0" borderId="0" xfId="0" applyFont="1" applyAlignment="1">
      <alignment vertical="center"/>
    </xf>
    <xf numFmtId="0" fontId="2" fillId="2" borderId="1" xfId="0" applyFont="1" applyFill="1" applyBorder="1" applyAlignment="1">
      <alignment horizontal="center" vertical="top"/>
    </xf>
    <xf numFmtId="0" fontId="2" fillId="2" borderId="1" xfId="0" applyFont="1" applyFill="1" applyBorder="1" applyAlignment="1">
      <alignment vertical="top"/>
    </xf>
    <xf numFmtId="0" fontId="2" fillId="2" borderId="4" xfId="0" applyFont="1" applyFill="1" applyBorder="1" applyAlignment="1">
      <alignment vertical="top"/>
    </xf>
    <xf numFmtId="0" fontId="0" fillId="12" borderId="97" xfId="0" applyFill="1" applyBorder="1" applyAlignment="1">
      <alignment vertical="top" wrapText="1"/>
    </xf>
    <xf numFmtId="0" fontId="0" fillId="12" borderId="65" xfId="0" applyFill="1" applyBorder="1" applyAlignment="1">
      <alignment vertical="top"/>
    </xf>
    <xf numFmtId="0" fontId="11" fillId="0" borderId="9" xfId="0" applyFont="1" applyBorder="1" applyAlignment="1">
      <alignment vertical="top" wrapText="1"/>
    </xf>
    <xf numFmtId="0" fontId="0" fillId="12" borderId="0" xfId="0" applyFill="1" applyAlignment="1">
      <alignment vertical="top"/>
    </xf>
    <xf numFmtId="0" fontId="0" fillId="12" borderId="65" xfId="0" applyFill="1" applyBorder="1" applyAlignment="1">
      <alignment vertical="top" wrapText="1"/>
    </xf>
    <xf numFmtId="0" fontId="0" fillId="0" borderId="65" xfId="0" applyBorder="1" applyAlignment="1">
      <alignment vertical="top"/>
    </xf>
    <xf numFmtId="0" fontId="11" fillId="12" borderId="9" xfId="0" applyFont="1" applyFill="1" applyBorder="1" applyAlignment="1">
      <alignment vertical="top" wrapText="1"/>
    </xf>
    <xf numFmtId="49" fontId="2" fillId="2" borderId="1" xfId="0" applyNumberFormat="1" applyFont="1" applyFill="1" applyBorder="1" applyAlignment="1">
      <alignment vertical="top"/>
    </xf>
    <xf numFmtId="49" fontId="0" fillId="3" borderId="1" xfId="1" applyNumberFormat="1" applyFont="1" applyFill="1" applyBorder="1" applyAlignment="1">
      <alignment horizontal="left" vertical="top" wrapText="1"/>
    </xf>
    <xf numFmtId="49" fontId="0" fillId="4" borderId="1" xfId="1" applyNumberFormat="1" applyFont="1" applyFill="1" applyBorder="1" applyAlignment="1">
      <alignment horizontal="left" vertical="top" wrapText="1"/>
    </xf>
    <xf numFmtId="49" fontId="0" fillId="5" borderId="1" xfId="1" applyNumberFormat="1" applyFont="1" applyFill="1" applyBorder="1" applyAlignment="1">
      <alignment horizontal="left" vertical="top" wrapText="1"/>
    </xf>
    <xf numFmtId="49" fontId="0" fillId="12" borderId="1" xfId="1" applyNumberFormat="1" applyFont="1" applyFill="1" applyBorder="1" applyAlignment="1">
      <alignment horizontal="left" vertical="top" wrapText="1"/>
    </xf>
    <xf numFmtId="49" fontId="0" fillId="0" borderId="1" xfId="1" applyNumberFormat="1" applyFont="1" applyBorder="1" applyAlignment="1">
      <alignment horizontal="left" vertical="top" wrapText="1"/>
    </xf>
    <xf numFmtId="49" fontId="5" fillId="5" borderId="3" xfId="1" applyNumberFormat="1" applyFont="1" applyFill="1" applyBorder="1" applyAlignment="1">
      <alignment horizontal="left" vertical="top" wrapText="1"/>
    </xf>
    <xf numFmtId="49" fontId="5" fillId="5" borderId="1" xfId="0" applyNumberFormat="1" applyFont="1" applyFill="1" applyBorder="1" applyAlignment="1">
      <alignment horizontal="left" vertical="top" wrapText="1"/>
    </xf>
    <xf numFmtId="49" fontId="0" fillId="12" borderId="1" xfId="0" applyNumberFormat="1" applyFill="1" applyBorder="1" applyAlignment="1">
      <alignment horizontal="left" vertical="top" wrapText="1"/>
    </xf>
    <xf numFmtId="49" fontId="5" fillId="0" borderId="1" xfId="1" applyNumberFormat="1" applyFont="1" applyBorder="1" applyAlignment="1">
      <alignment horizontal="left" vertical="top" wrapText="1"/>
    </xf>
    <xf numFmtId="49" fontId="5" fillId="12" borderId="1" xfId="1" applyNumberFormat="1" applyFont="1" applyFill="1" applyBorder="1" applyAlignment="1">
      <alignment horizontal="left" vertical="top" wrapText="1"/>
    </xf>
    <xf numFmtId="49" fontId="5" fillId="5" borderId="1" xfId="1" applyNumberFormat="1" applyFont="1" applyFill="1" applyBorder="1" applyAlignment="1">
      <alignment horizontal="left" vertical="top" wrapText="1"/>
    </xf>
    <xf numFmtId="49" fontId="5" fillId="5" borderId="23" xfId="1" applyNumberFormat="1" applyFont="1" applyFill="1" applyBorder="1" applyAlignment="1">
      <alignment horizontal="left" vertical="top" wrapText="1"/>
    </xf>
    <xf numFmtId="49" fontId="5" fillId="5" borderId="2" xfId="1" applyNumberFormat="1" applyFont="1" applyFill="1" applyBorder="1" applyAlignment="1">
      <alignment horizontal="left" vertical="top" wrapText="1"/>
    </xf>
    <xf numFmtId="49" fontId="10" fillId="5" borderId="3" xfId="1" applyNumberFormat="1" applyFont="1" applyFill="1" applyBorder="1" applyAlignment="1">
      <alignment horizontal="left" vertical="top" wrapText="1"/>
    </xf>
    <xf numFmtId="49" fontId="10" fillId="5" borderId="1" xfId="1" applyNumberFormat="1" applyFont="1" applyFill="1" applyBorder="1" applyAlignment="1">
      <alignment horizontal="left" vertical="top" wrapText="1"/>
    </xf>
    <xf numFmtId="49" fontId="5" fillId="5" borderId="1" xfId="1" quotePrefix="1" applyNumberFormat="1" applyFont="1" applyFill="1" applyBorder="1" applyAlignment="1">
      <alignment horizontal="left" vertical="top" wrapText="1"/>
    </xf>
    <xf numFmtId="49" fontId="5" fillId="0" borderId="1" xfId="1" quotePrefix="1" applyNumberFormat="1" applyFont="1" applyBorder="1" applyAlignment="1">
      <alignment horizontal="left" vertical="top" wrapText="1"/>
    </xf>
    <xf numFmtId="49" fontId="10" fillId="0" borderId="1" xfId="1" applyNumberFormat="1" applyFont="1" applyBorder="1" applyAlignment="1">
      <alignment horizontal="left" vertical="top" wrapText="1"/>
    </xf>
    <xf numFmtId="49" fontId="0" fillId="5" borderId="1" xfId="1" applyNumberFormat="1" applyFont="1" applyFill="1" applyBorder="1" applyAlignment="1">
      <alignment horizontal="left" vertical="top"/>
    </xf>
    <xf numFmtId="49" fontId="0" fillId="0" borderId="1" xfId="1" applyNumberFormat="1" applyFont="1" applyBorder="1" applyAlignment="1">
      <alignment horizontal="left" vertical="top"/>
    </xf>
    <xf numFmtId="49" fontId="0" fillId="0" borderId="0" xfId="0" applyNumberFormat="1"/>
    <xf numFmtId="0" fontId="4" fillId="0" borderId="83" xfId="0" applyFont="1" applyBorder="1" applyAlignment="1">
      <alignment horizontal="center" vertical="center"/>
    </xf>
    <xf numFmtId="0" fontId="4" fillId="0" borderId="85" xfId="0" applyFont="1" applyBorder="1" applyAlignment="1">
      <alignment horizontal="center" vertical="center"/>
    </xf>
    <xf numFmtId="0" fontId="17" fillId="3" borderId="73" xfId="1" applyFont="1" applyFill="1" applyBorder="1" applyAlignment="1">
      <alignment horizontal="center" vertical="top"/>
    </xf>
    <xf numFmtId="0" fontId="17" fillId="3" borderId="74" xfId="1" applyFont="1" applyFill="1" applyBorder="1" applyAlignment="1">
      <alignment horizontal="center" vertical="top"/>
    </xf>
    <xf numFmtId="0" fontId="17" fillId="3" borderId="75" xfId="1" applyFont="1" applyFill="1" applyBorder="1" applyAlignment="1">
      <alignment horizontal="center" vertical="top"/>
    </xf>
    <xf numFmtId="0" fontId="17" fillId="10" borderId="73" xfId="1" applyFont="1" applyFill="1" applyBorder="1" applyAlignment="1">
      <alignment horizontal="center" vertical="top"/>
    </xf>
    <xf numFmtId="0" fontId="17" fillId="10" borderId="74" xfId="1" applyFont="1" applyFill="1" applyBorder="1" applyAlignment="1">
      <alignment horizontal="center" vertical="top"/>
    </xf>
    <xf numFmtId="0" fontId="17" fillId="10" borderId="75" xfId="1" applyFont="1" applyFill="1" applyBorder="1" applyAlignment="1">
      <alignment horizontal="center" vertical="top"/>
    </xf>
    <xf numFmtId="0" fontId="17" fillId="10" borderId="73" xfId="1" applyFont="1" applyFill="1" applyBorder="1" applyAlignment="1">
      <alignment horizontal="center" vertical="top" wrapText="1"/>
    </xf>
    <xf numFmtId="0" fontId="17" fillId="10" borderId="74" xfId="1" applyFont="1" applyFill="1" applyBorder="1" applyAlignment="1">
      <alignment horizontal="center" vertical="top" wrapText="1"/>
    </xf>
    <xf numFmtId="0" fontId="3" fillId="0" borderId="18"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6" xfId="0" applyFont="1" applyBorder="1" applyAlignment="1">
      <alignment horizontal="center" vertical="center" wrapText="1"/>
    </xf>
    <xf numFmtId="0" fontId="4" fillId="0" borderId="70" xfId="0" applyFont="1" applyBorder="1" applyAlignment="1">
      <alignment horizontal="center"/>
    </xf>
    <xf numFmtId="0" fontId="4" fillId="0" borderId="17" xfId="0" applyFont="1" applyBorder="1" applyAlignment="1">
      <alignment horizontal="center"/>
    </xf>
    <xf numFmtId="0" fontId="4" fillId="0" borderId="86" xfId="0" applyFont="1" applyBorder="1" applyAlignment="1">
      <alignment horizontal="center"/>
    </xf>
    <xf numFmtId="0" fontId="17" fillId="10" borderId="15" xfId="1" applyFont="1" applyFill="1" applyBorder="1" applyAlignment="1">
      <alignment horizontal="center" vertical="top"/>
    </xf>
    <xf numFmtId="0" fontId="17" fillId="10" borderId="0" xfId="1" applyFont="1" applyFill="1" applyAlignment="1">
      <alignment horizontal="center" vertical="top"/>
    </xf>
    <xf numFmtId="0" fontId="17" fillId="10" borderId="14" xfId="1" applyFont="1" applyFill="1" applyBorder="1" applyAlignment="1">
      <alignment horizontal="center" vertical="top"/>
    </xf>
    <xf numFmtId="0" fontId="17" fillId="10" borderId="15" xfId="1" applyFont="1" applyFill="1" applyBorder="1" applyAlignment="1">
      <alignment horizontal="center" vertical="top" wrapText="1"/>
    </xf>
    <xf numFmtId="0" fontId="17" fillId="10" borderId="0" xfId="1" applyFont="1" applyFill="1" applyAlignment="1">
      <alignment horizontal="center" vertical="top" wrapText="1"/>
    </xf>
    <xf numFmtId="0" fontId="17" fillId="3" borderId="15" xfId="1" applyFont="1" applyFill="1" applyBorder="1" applyAlignment="1">
      <alignment horizontal="center" vertical="top"/>
    </xf>
    <xf numFmtId="0" fontId="17" fillId="3" borderId="0" xfId="1" applyFont="1" applyFill="1" applyAlignment="1">
      <alignment horizontal="center" vertical="top"/>
    </xf>
    <xf numFmtId="0" fontId="17" fillId="3" borderId="14" xfId="1" applyFont="1" applyFill="1" applyBorder="1" applyAlignment="1">
      <alignment horizontal="center" vertical="top"/>
    </xf>
    <xf numFmtId="0" fontId="3" fillId="0" borderId="2" xfId="0" applyFont="1" applyBorder="1" applyAlignment="1">
      <alignment horizontal="center" vertical="center" wrapText="1"/>
    </xf>
    <xf numFmtId="0" fontId="3" fillId="0" borderId="87" xfId="0" applyFont="1" applyBorder="1" applyAlignment="1">
      <alignment horizontal="center" vertical="center" wrapText="1"/>
    </xf>
    <xf numFmtId="0" fontId="12" fillId="10" borderId="71" xfId="1" applyFont="1" applyFill="1" applyBorder="1" applyAlignment="1">
      <alignment horizontal="center" vertical="top"/>
    </xf>
    <xf numFmtId="0" fontId="12" fillId="10" borderId="92" xfId="1" applyFont="1" applyFill="1" applyBorder="1" applyAlignment="1">
      <alignment horizontal="center" vertical="top"/>
    </xf>
    <xf numFmtId="0" fontId="12" fillId="10" borderId="30" xfId="1" applyFont="1" applyFill="1" applyBorder="1" applyAlignment="1">
      <alignment horizontal="center" vertical="top" wrapText="1"/>
    </xf>
    <xf numFmtId="0" fontId="12" fillId="10" borderId="81" xfId="1" applyFont="1" applyFill="1" applyBorder="1" applyAlignment="1">
      <alignment horizontal="center" vertical="top" wrapText="1"/>
    </xf>
    <xf numFmtId="0" fontId="3" fillId="0" borderId="94" xfId="0" applyFont="1" applyBorder="1" applyAlignment="1">
      <alignment horizontal="center"/>
    </xf>
    <xf numFmtId="0" fontId="3" fillId="0" borderId="95" xfId="0" applyFont="1" applyBorder="1" applyAlignment="1">
      <alignment horizontal="center"/>
    </xf>
    <xf numFmtId="0" fontId="3" fillId="0" borderId="96" xfId="0" applyFont="1" applyBorder="1" applyAlignment="1">
      <alignment horizontal="center"/>
    </xf>
    <xf numFmtId="0" fontId="2" fillId="3" borderId="15" xfId="1" applyFont="1" applyFill="1" applyBorder="1" applyAlignment="1">
      <alignment horizontal="center" vertical="top"/>
    </xf>
    <xf numFmtId="0" fontId="2" fillId="3" borderId="0" xfId="1" applyFont="1" applyFill="1" applyAlignment="1">
      <alignment horizontal="center" vertical="top"/>
    </xf>
    <xf numFmtId="0" fontId="2" fillId="3" borderId="14" xfId="1" applyFont="1" applyFill="1" applyBorder="1" applyAlignment="1">
      <alignment horizontal="center" vertical="top"/>
    </xf>
    <xf numFmtId="0" fontId="3" fillId="3" borderId="30" xfId="1" applyFont="1" applyFill="1" applyBorder="1" applyAlignment="1">
      <alignment horizontal="center" vertical="top"/>
    </xf>
    <xf numFmtId="0" fontId="3" fillId="3" borderId="81" xfId="1" applyFont="1" applyFill="1" applyBorder="1" applyAlignment="1">
      <alignment horizontal="center" vertical="top"/>
    </xf>
    <xf numFmtId="0" fontId="3" fillId="3" borderId="5" xfId="1" applyFont="1" applyFill="1" applyBorder="1" applyAlignment="1">
      <alignment horizontal="center" vertical="top"/>
    </xf>
    <xf numFmtId="0" fontId="3" fillId="0" borderId="3" xfId="0" applyFont="1" applyBorder="1" applyAlignment="1">
      <alignment horizontal="center" vertical="center" wrapText="1"/>
    </xf>
    <xf numFmtId="0" fontId="12" fillId="10" borderId="15" xfId="1" applyFont="1" applyFill="1" applyBorder="1" applyAlignment="1">
      <alignment horizontal="center" vertical="top"/>
    </xf>
    <xf numFmtId="0" fontId="12" fillId="10" borderId="0" xfId="1" applyFont="1" applyFill="1" applyAlignment="1">
      <alignment horizontal="center" vertical="top"/>
    </xf>
    <xf numFmtId="0" fontId="12" fillId="10" borderId="14" xfId="1" applyFont="1" applyFill="1" applyBorder="1" applyAlignment="1">
      <alignment horizontal="center" vertical="top"/>
    </xf>
    <xf numFmtId="0" fontId="12" fillId="10" borderId="71" xfId="1" applyFont="1" applyFill="1" applyBorder="1" applyAlignment="1">
      <alignment horizontal="center" vertical="top" wrapText="1"/>
    </xf>
    <xf numFmtId="0" fontId="12" fillId="10" borderId="72" xfId="1" applyFont="1" applyFill="1" applyBorder="1" applyAlignment="1">
      <alignment horizontal="center" vertical="top" wrapText="1"/>
    </xf>
    <xf numFmtId="0" fontId="12" fillId="10" borderId="5" xfId="1" applyFont="1" applyFill="1" applyBorder="1" applyAlignment="1">
      <alignment horizontal="center" vertical="top" wrapText="1"/>
    </xf>
    <xf numFmtId="0" fontId="2" fillId="2" borderId="1" xfId="0" applyFont="1" applyFill="1" applyBorder="1" applyAlignment="1">
      <alignment horizontal="center" wrapText="1"/>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0" fontId="2" fillId="2" borderId="6" xfId="0" applyFont="1" applyFill="1" applyBorder="1" applyAlignment="1">
      <alignment horizontal="center" vertical="top"/>
    </xf>
    <xf numFmtId="0" fontId="2" fillId="2" borderId="8" xfId="0" applyFont="1" applyFill="1" applyBorder="1" applyAlignment="1">
      <alignment horizontal="center" vertical="top"/>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7" xfId="0" applyFont="1" applyFill="1" applyBorder="1" applyAlignment="1">
      <alignment horizontal="center" vertical="top"/>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center"/>
    </xf>
    <xf numFmtId="0" fontId="5" fillId="0" borderId="0" xfId="0" applyFont="1" applyAlignment="1">
      <alignment horizontal="left" vertical="top" wrapText="1"/>
    </xf>
    <xf numFmtId="0" fontId="10" fillId="0" borderId="0" xfId="0" applyFont="1" applyAlignment="1">
      <alignment horizontal="left" vertical="center"/>
    </xf>
    <xf numFmtId="0" fontId="8" fillId="0" borderId="0" xfId="2" applyFont="1" applyAlignment="1">
      <alignment horizontal="left" vertical="center"/>
    </xf>
    <xf numFmtId="0" fontId="2" fillId="2" borderId="36" xfId="0" applyFont="1" applyFill="1" applyBorder="1" applyAlignment="1">
      <alignment horizontal="left"/>
    </xf>
    <xf numFmtId="0" fontId="2" fillId="2" borderId="63" xfId="0" applyFont="1" applyFill="1" applyBorder="1" applyAlignment="1">
      <alignment horizontal="left"/>
    </xf>
    <xf numFmtId="0" fontId="0" fillId="0" borderId="25" xfId="0" applyBorder="1" applyAlignment="1">
      <alignment horizontal="left"/>
    </xf>
    <xf numFmtId="0" fontId="0" fillId="0" borderId="63" xfId="0" applyBorder="1" applyAlignment="1">
      <alignment horizontal="left"/>
    </xf>
    <xf numFmtId="0" fontId="2" fillId="2" borderId="62" xfId="0" applyFont="1" applyFill="1" applyBorder="1" applyAlignment="1">
      <alignment horizontal="left" vertical="top"/>
    </xf>
    <xf numFmtId="0" fontId="2" fillId="2" borderId="0" xfId="0" applyFont="1" applyFill="1" applyAlignment="1">
      <alignment horizontal="left" vertical="top"/>
    </xf>
    <xf numFmtId="0" fontId="2" fillId="2" borderId="63" xfId="0" applyFont="1" applyFill="1" applyBorder="1" applyAlignment="1">
      <alignment horizontal="left" vertical="top"/>
    </xf>
    <xf numFmtId="0" fontId="12" fillId="0" borderId="9" xfId="0" applyFont="1" applyBorder="1" applyAlignment="1">
      <alignment horizontal="left"/>
    </xf>
    <xf numFmtId="0" fontId="2" fillId="0" borderId="38"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10" fillId="0" borderId="37" xfId="0" applyFont="1" applyBorder="1" applyAlignment="1">
      <alignment vertical="center"/>
    </xf>
    <xf numFmtId="0" fontId="10" fillId="0" borderId="0" xfId="0" applyFont="1" applyAlignment="1">
      <alignment vertical="center"/>
    </xf>
    <xf numFmtId="0" fontId="10" fillId="0" borderId="41" xfId="0" applyFont="1" applyBorder="1" applyAlignment="1">
      <alignment vertical="center"/>
    </xf>
    <xf numFmtId="0" fontId="5" fillId="0" borderId="37" xfId="0" applyFont="1" applyBorder="1" applyAlignment="1">
      <alignment vertical="center"/>
    </xf>
    <xf numFmtId="0" fontId="5" fillId="0" borderId="0" xfId="0" applyFont="1" applyAlignment="1">
      <alignment vertical="center"/>
    </xf>
    <xf numFmtId="0" fontId="5" fillId="0" borderId="41" xfId="0" applyFont="1" applyBorder="1" applyAlignment="1">
      <alignment vertical="center"/>
    </xf>
    <xf numFmtId="0" fontId="5" fillId="0" borderId="42" xfId="0" applyFont="1" applyBorder="1" applyAlignment="1">
      <alignment vertical="center"/>
    </xf>
    <xf numFmtId="0" fontId="5" fillId="0" borderId="24" xfId="0" applyFont="1" applyBorder="1" applyAlignment="1">
      <alignment vertical="center"/>
    </xf>
    <xf numFmtId="0" fontId="5" fillId="0" borderId="43" xfId="0" applyFont="1" applyBorder="1" applyAlignment="1">
      <alignment vertical="center"/>
    </xf>
    <xf numFmtId="0" fontId="2" fillId="0" borderId="44" xfId="0" applyFont="1" applyBorder="1" applyAlignment="1">
      <alignment horizontal="left" vertical="center"/>
    </xf>
    <xf numFmtId="0" fontId="2" fillId="0" borderId="45" xfId="0" applyFont="1" applyBorder="1" applyAlignment="1">
      <alignment horizontal="left" vertical="center"/>
    </xf>
    <xf numFmtId="0" fontId="2" fillId="0" borderId="46" xfId="0" applyFont="1" applyBorder="1" applyAlignment="1">
      <alignment horizontal="left" vertical="center"/>
    </xf>
    <xf numFmtId="0" fontId="2" fillId="0" borderId="47" xfId="0" applyFont="1" applyBorder="1" applyAlignment="1">
      <alignment horizontal="left" vertical="center"/>
    </xf>
    <xf numFmtId="0" fontId="2" fillId="0" borderId="9" xfId="0" applyFont="1" applyBorder="1" applyAlignment="1">
      <alignment horizontal="left" vertical="center"/>
    </xf>
    <xf numFmtId="0" fontId="2" fillId="0" borderId="48" xfId="0" applyFont="1" applyBorder="1" applyAlignment="1">
      <alignment horizontal="left" vertical="center"/>
    </xf>
    <xf numFmtId="0" fontId="10" fillId="0" borderId="47" xfId="0" applyFont="1" applyBorder="1" applyAlignment="1">
      <alignment horizontal="left" vertical="center"/>
    </xf>
    <xf numFmtId="0" fontId="10" fillId="0" borderId="9" xfId="0" applyFont="1" applyBorder="1" applyAlignment="1">
      <alignment horizontal="left" vertical="center"/>
    </xf>
    <xf numFmtId="0" fontId="10" fillId="0" borderId="48" xfId="0" applyFont="1" applyBorder="1" applyAlignment="1">
      <alignment horizontal="left" vertical="center"/>
    </xf>
    <xf numFmtId="0" fontId="5" fillId="0" borderId="47" xfId="0" applyFont="1" applyBorder="1" applyAlignment="1">
      <alignment horizontal="left" vertical="center"/>
    </xf>
    <xf numFmtId="0" fontId="5" fillId="0" borderId="9" xfId="0" applyFont="1" applyBorder="1" applyAlignment="1">
      <alignment horizontal="left" vertical="center"/>
    </xf>
    <xf numFmtId="0" fontId="5" fillId="0" borderId="48" xfId="0" applyFont="1" applyBorder="1" applyAlignment="1">
      <alignment horizontal="left" vertical="center"/>
    </xf>
    <xf numFmtId="0" fontId="8" fillId="0" borderId="47" xfId="2" applyFont="1" applyBorder="1" applyAlignment="1">
      <alignment horizontal="left" vertical="center"/>
    </xf>
    <xf numFmtId="0" fontId="8" fillId="0" borderId="9" xfId="2" applyFont="1" applyBorder="1" applyAlignment="1">
      <alignment horizontal="left" vertical="center"/>
    </xf>
    <xf numFmtId="0" fontId="8" fillId="0" borderId="48" xfId="2" applyFont="1" applyBorder="1" applyAlignment="1">
      <alignment horizontal="left" vertical="center"/>
    </xf>
    <xf numFmtId="0" fontId="5" fillId="0" borderId="49" xfId="0" applyFont="1" applyBorder="1" applyAlignment="1">
      <alignment horizontal="left" vertical="center"/>
    </xf>
    <xf numFmtId="0" fontId="5" fillId="0" borderId="50" xfId="0" applyFont="1" applyBorder="1" applyAlignment="1">
      <alignment horizontal="left" vertical="center"/>
    </xf>
    <xf numFmtId="0" fontId="5" fillId="0" borderId="51" xfId="0" applyFont="1" applyBorder="1" applyAlignment="1">
      <alignment horizontal="left" vertical="center"/>
    </xf>
    <xf numFmtId="165" fontId="2" fillId="2" borderId="65" xfId="0" applyNumberFormat="1" applyFont="1" applyFill="1" applyBorder="1" applyAlignment="1">
      <alignment horizontal="center" vertical="center"/>
    </xf>
    <xf numFmtId="0" fontId="10" fillId="2" borderId="33"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61" xfId="0" applyFont="1" applyFill="1" applyBorder="1" applyAlignment="1">
      <alignment horizontal="center"/>
    </xf>
    <xf numFmtId="0" fontId="2" fillId="2" borderId="66" xfId="0" applyFont="1" applyFill="1" applyBorder="1" applyAlignment="1">
      <alignment horizontal="center"/>
    </xf>
    <xf numFmtId="0" fontId="2" fillId="2" borderId="67" xfId="0" applyFont="1" applyFill="1" applyBorder="1" applyAlignment="1">
      <alignment horizontal="center"/>
    </xf>
    <xf numFmtId="0" fontId="2" fillId="2" borderId="35" xfId="0" applyFont="1" applyFill="1" applyBorder="1" applyAlignment="1">
      <alignment horizontal="center" wrapText="1"/>
    </xf>
    <xf numFmtId="0" fontId="2" fillId="2" borderId="55" xfId="0" applyFont="1" applyFill="1" applyBorder="1" applyAlignment="1">
      <alignment horizontal="center" wrapText="1"/>
    </xf>
    <xf numFmtId="0" fontId="2" fillId="2" borderId="9" xfId="0" applyFont="1" applyFill="1" applyBorder="1" applyAlignment="1">
      <alignment horizontal="center"/>
    </xf>
    <xf numFmtId="0" fontId="2" fillId="2" borderId="48" xfId="0" applyFont="1" applyFill="1" applyBorder="1" applyAlignment="1">
      <alignment horizontal="center"/>
    </xf>
    <xf numFmtId="0" fontId="5" fillId="0" borderId="9" xfId="0" applyFont="1" applyBorder="1" applyAlignment="1"/>
    <xf numFmtId="0" fontId="0" fillId="0" borderId="9" xfId="0" applyBorder="1" applyAlignment="1"/>
    <xf numFmtId="0" fontId="5" fillId="8" borderId="9" xfId="0" applyFont="1" applyFill="1" applyBorder="1" applyAlignment="1"/>
    <xf numFmtId="0" fontId="0" fillId="8" borderId="9" xfId="0" applyFill="1" applyBorder="1" applyAlignment="1"/>
    <xf numFmtId="0" fontId="5" fillId="0" borderId="37" xfId="0" applyFont="1" applyBorder="1" applyAlignment="1"/>
    <xf numFmtId="0" fontId="5" fillId="0" borderId="0" xfId="0" applyFont="1" applyAlignment="1"/>
    <xf numFmtId="0" fontId="5" fillId="0" borderId="41" xfId="0" applyFont="1" applyBorder="1" applyAlignment="1"/>
  </cellXfs>
  <cellStyles count="4">
    <cellStyle name="Hyperlink" xfId="2" builtinId="8"/>
    <cellStyle name="Normal" xfId="0" builtinId="0"/>
    <cellStyle name="Normal 2" xfId="1" xr:uid="{65BB4650-5ABD-46F4-B2F4-F668AADA1BB1}"/>
    <cellStyle name="Percent" xfId="3" builtinId="5"/>
  </cellStyles>
  <dxfs count="0"/>
  <tableStyles count="0" defaultTableStyle="TableStyleMedium2" defaultPivotStyle="PivotStyleLight16"/>
  <colors>
    <mruColors>
      <color rgb="FFEBEEF1"/>
      <color rgb="FFCBD3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ian Jensen" id="{965B7E8D-ACF8-CB40-AC16-BBA9BC3C7FA0}" userId="1cbec91c7cf34f5e" providerId="Windows Live"/>
  <person displayName="Alex Pedro BONHOMME" id="{E8138FA0-0E04-4F22-90D6-0509B80D4718}" userId="S::apbonhomme@uhelp.net::dfa6d44c-3b60-4ee6-9e28-08f3d67184d3" providerId="AD"/>
  <person displayName="Brian Jensen" id="{E905DCE4-5CD5-4CD5-83E2-FED6E197B5BF}" userId="S::brian.jensen@hanwash.org::7eaf84ac-8117-4029-86ef-15f807ee2774" providerId="AD"/>
  <person displayName="Alex Bonhomme" id="{C77C3A09-010B-41A9-8F17-A321D7218A0A}" userId="S::alex.bonhomme@hanwash.org::a713af9e-544c-48b3-87a5-ac7c47c2c71e" providerId="AD"/>
  <person displayName="Guest User" id="{35F75D4D-09BF-4C2E-AAC0-C7CC36AC9B18}" userId="S::urn:spo:anon#21316b7d58da1346870b69386c12b3c7426cbeb487d5aa7f00d94ff8a0ecb8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1" dT="2023-08-14T17:57:26.32" personId="{E905DCE4-5CD5-4CD5-83E2-FED6E197B5BF}" id="{B2E475DF-C36A-4A85-837F-F8FF5AB60869}">
    <text>Uniquely identifies each Indicator. The numerical part specifies the objective that it is measuring, and the alphabetical part allows there to be multiple indicators for a single objective.</text>
  </threadedComment>
  <threadedComment ref="F11" dT="2023-08-14T17:55:59.14" personId="{E905DCE4-5CD5-4CD5-83E2-FED6E197B5BF}" id="{987FFBF6-C617-4F12-9BBF-FF35BEA213F6}">
    <text>This column contains definitions of any key terms in the description.</text>
  </threadedComment>
  <threadedComment ref="G11" dT="2023-08-14T17:54:59.68" personId="{E905DCE4-5CD5-4CD5-83E2-FED6E197B5BF}" id="{7E14A926-16DF-4FC5-9910-A35FD43FC6F8}">
    <text>The unit used to provide context to the indicator value. For indicators measured as a percent, the Units specifies the denominator of the percent calculation e.g. % of intervention water points = (numerical indicator value)/(number of intervention water points)</text>
  </threadedComment>
  <threadedComment ref="H11" dT="2023-08-14T17:51:25.49" personId="{E905DCE4-5CD5-4CD5-83E2-FED6E197B5BF}" id="{5D4BB958-875F-42AD-9A2E-940E4CCD0BE6}">
    <text xml:space="preserve">In service: The data form has already been created and used previously. 
Needs mods: Some modification to the current data form may be necessary.
Needs training: All of the appropriate stakeholders have not been trained on its usage.
</text>
  </threadedComment>
  <threadedComment ref="J11" dT="2023-08-14T17:49:33.91" personId="{E905DCE4-5CD5-4CD5-83E2-FED6E197B5BF}" id="{CEF76ABD-44CD-4FA3-BD26-62146A303527}">
    <text>These are the factors by which an indicator can be grouped (aggregation) or split into (disaggregation).</text>
  </threadedComment>
  <threadedComment ref="Q11" dT="2023-08-10T18:53:46.88" personId="{E905DCE4-5CD5-4CD5-83E2-FED6E197B5BF}" id="{5A79EB18-6BF6-4352-8EC1-F4ADD66C1D31}">
    <text>The symbol "-", indicators that no new data collection is needed to validate this information.</text>
  </threadedComment>
  <threadedComment ref="E14" dT="2023-08-10T15:05:22.96" personId="{965B7E8D-ACF8-CB40-AC16-BBA9BC3C7FA0}" id="{86C952B3-D3FC-8149-AA9C-C13A820AD296}">
    <text>"Rotarian" includes:_x000D_
-Ambassador club members (within Haiti)_x000D_
-Champion club members (outside of Haiti)_x000D_
-HANWASH staff and volunteers_x000D_
M&amp;E team, is this correct?</text>
  </threadedComment>
  <threadedComment ref="E15" dT="2023-08-10T15:05:22.96" personId="{965B7E8D-ACF8-CB40-AC16-BBA9BC3C7FA0}" id="{34CB827F-F8E8-4DD0-86E2-A7DA7A6CC1EF}">
    <text>"Rotarian" includes:_x000D_
-Ambassador club members (within Haiti)_x000D_
-Champion club members (outside of Haiti)_x000D_
-HANWASH staff and volunteers_x000D_
M&amp;E team, is this correct?</text>
  </threadedComment>
  <threadedComment ref="E15" dT="2024-02-23T15:42:27.21" personId="{C77C3A09-010B-41A9-8F17-A321D7218A0A}" id="{99C27CC7-0231-4DBB-BC43-0013D0B93EF9}" parentId="{34CB827F-F8E8-4DD0-86E2-A7DA7A6CC1EF}">
    <text>Set as row 14</text>
  </threadedComment>
  <threadedComment ref="E15" dT="2024-03-06T03:34:36.83" personId="{C77C3A09-010B-41A9-8F17-A321D7218A0A}" id="{E4D6AB5A-551F-4856-AD2D-20BB3F16430B}" parentId="{34CB827F-F8E8-4DD0-86E2-A7DA7A6CC1EF}">
    <text xml:space="preserve">I think this indicator is relevant since it assess, not only the participation but the extent to which Rotarians take the leadership of WASH events. </text>
  </threadedComment>
  <threadedComment ref="E17" dT="2024-03-06T03:53:52.63" personId="{C77C3A09-010B-41A9-8F17-A321D7218A0A}" id="{D1FDF359-3B7D-49E8-8578-D35740DE73CF}">
    <text>I think it's important to track the number of people reached by Rotarians in the commune events led by them. This can give us insights on the intensity of the advocacy efforts.</text>
  </threadedComment>
  <threadedComment ref="E22" dT="2024-03-22T03:16:05.31" personId="{C77C3A09-010B-41A9-8F17-A321D7218A0A}" id="{F0AD05F4-DD40-4853-9CED-45F01250A228}">
    <text>We replaced "implemented activities" with "approved interventions" to emphasize the fact that here we cannot talk about activities but interventions since in the CAP, intervention is used to described the different WASH products that need to be delivered at the commune level. "Approved" means that  the interventions on which HANWASH or partners are working on should be assigned by local authorities to reinforce local leadership.</text>
  </threadedComment>
  <threadedComment ref="E25" dT="2024-03-22T03:18:33.48" personId="{C77C3A09-010B-41A9-8F17-A321D7218A0A}" id="{69B11551-AA0F-4BE6-865F-815D10A1E62B}">
    <text>For more specificity, we added "...under HANWASH initiative…"</text>
  </threadedComment>
  <threadedComment ref="F30" dT="2024-03-06T05:04:49.53" personId="{C77C3A09-010B-41A9-8F17-A321D7218A0A}" id="{BD5BBAB0-BF16-46CF-BA6A-F2567D36C3D2}">
    <text xml:space="preserve">I believe it's important to measure this indicator to foster Service Providers' efficiency. </text>
  </threadedComment>
  <threadedComment ref="E33" dT="2023-09-26T19:30:22.65" personId="{E905DCE4-5CD5-4CD5-83E2-FED6E197B5BF}" id="{FE71002E-CDF4-4719-8171-12965BD4ECB4}">
    <text>Do we need to have this only after 2 yrs?</text>
  </threadedComment>
  <threadedComment ref="E37" dT="2024-02-29T16:13:04.80" personId="{E8138FA0-0E04-4F22-90D6-0509B80D4718}" id="{13816A36-5ECB-429A-9CB3-52443A9A5931}">
    <text xml:space="preserve">For more specificity in the indicator wording, I would suggest: "# of people in intervention communes with access to basic drinking water service through community managed water points" </text>
  </threadedComment>
  <threadedComment ref="K39" dT="2024-03-22T03:02:03.17" personId="{C77C3A09-010B-41A9-8F17-A321D7218A0A}" id="{353D8DB7-7E18-4BED-8364-77241285F5C0}">
    <text>We need to check if the Implementation Event Tracking form is suitable to register the CPE monthly reports. Otherwise, we'll need to create a specific form for those reports.</text>
  </threadedComment>
  <threadedComment ref="E40" dT="2024-02-29T16:18:53.02" personId="{C77C3A09-010B-41A9-8F17-A321D7218A0A}" id="{A9A383F8-0BF9-4BA0-ABCE-9B918F93CD8F}">
    <text xml:space="preserve">For more specificity in the indicator wording, I would suggest: "# of people in intervention communes with access to safely managed drinking water service through professionally operated piped water systems" </text>
  </threadedComment>
  <threadedComment ref="E42" dT="2024-02-29T16:23:49.40" personId="{C77C3A09-010B-41A9-8F17-A321D7218A0A}" id="{5B2886C1-180D-441A-BC63-FF134239F1EA}">
    <text xml:space="preserve">I added "...in the intervention communes" for more specificity. </text>
  </threadedComment>
  <threadedComment ref="E46" dT="2024-02-29T16:49:52.82" personId="{C77C3A09-010B-41A9-8F17-A321D7218A0A}" id="{37C2145F-4DEF-4575-8DFC-1EB5ADF5D029}">
    <text xml:space="preserve"> added "...in the intervention communities" for more specificity. </text>
  </threadedComment>
  <threadedComment ref="E47" dT="2024-07-01T16:10:57.70" personId="{C77C3A09-010B-41A9-8F17-A321D7218A0A}" id="{F7FEEF52-8898-4C18-8B21-9F810127E502}">
    <text xml:space="preserve">It would be less time consuming and more manageable to assess this for the communal sections. There are too many villages in the communes. </text>
  </threadedComment>
  <threadedComment ref="E50" dT="2024-02-29T17:28:09.95" personId="{C77C3A09-010B-41A9-8F17-A321D7218A0A}" id="{0DDB24FF-041A-460D-A784-D62C675EFE95}">
    <text>I replaced "people" by "population"</text>
  </threadedComment>
  <threadedComment ref="E57" dT="2024-02-29T17:38:16.55" personId="{C77C3A09-010B-41A9-8F17-A321D7218A0A}" id="{5F10EC84-BA7A-4FAF-9F4F-FF549E3D340A}">
    <text>To make the indicator SMARTer, I would suggest this wording instead: "# of schools provided with access to basic drinking water services in the intervention communes"</text>
  </threadedComment>
  <threadedComment ref="E58" dT="2024-02-29T17:40:23.05" personId="{C77C3A09-010B-41A9-8F17-A321D7218A0A}" id="{BF51C403-E360-4534-A32D-38290E6A0A82}">
    <text>To make the indicator SMARTer, I would suggest this wording instead: "# of healthcare facilities provided with access to basic drinking water services in the intervention communes"</text>
  </threadedComment>
  <threadedComment ref="E59" dT="2024-02-29T17:41:02.00" personId="{C77C3A09-010B-41A9-8F17-A321D7218A0A}" id="{D8B7934A-3026-4E5A-A812-180F90C19443}">
    <text>To make the indicator SMARTer, I would suggest this wording instead: "# of schools provided with access to basic sanitation services in the intervention communes"</text>
  </threadedComment>
  <threadedComment ref="E60" dT="2024-02-29T17:42:40.53" personId="{C77C3A09-010B-41A9-8F17-A321D7218A0A}" id="{1E5505A4-100E-4E2F-9297-D6E48CA2DDD1}">
    <text>To make the indicator SMARTer, I would suggest this wording instead: "# of healthcare facilities provided with access to basic sanitation services in the intervention communes"</text>
  </threadedComment>
  <threadedComment ref="E61" dT="2024-02-29T17:43:18.60" personId="{C77C3A09-010B-41A9-8F17-A321D7218A0A}" id="{6CF26BFD-F919-4B6C-A5BC-2C659D5891EB}">
    <text>To make the indicator SMARTer, I would suggest this wording instead: "# of schools provided with access to basic hygiene services in the intervention communes"</text>
  </threadedComment>
  <threadedComment ref="E62" dT="2024-02-29T17:44:04.76" personId="{C77C3A09-010B-41A9-8F17-A321D7218A0A}" id="{8BF6E5A9-4FBA-44EC-87B1-75A81A87CAC6}">
    <text>To make the indicator SMARTer, I would suggest this wording instead: "# of healthcare facilities provided with access to basic hygiene services in the intervention communes"</text>
  </threadedComment>
  <threadedComment ref="F64" dT="2023-08-14T17:25:28.42" personId="{E905DCE4-5CD5-4CD5-83E2-FED6E197B5BF}" id="{9D6BDB77-D995-46CA-9B3E-64E744707628}">
    <text>Need a definition for "Aligned with HANWASH Core Values" here</text>
  </threadedComment>
  <threadedComment ref="E65" dT="2024-02-29T18:07:11.08" personId="{C77C3A09-010B-41A9-8F17-A321D7218A0A}" id="{4276713D-6E62-4F19-AE35-1FD6A3D5B8D8}">
    <text>I would add "...in alignment with HANWASH goal, outcomes and Commune Action Plan"</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08-14T17:57:26.32" personId="{E905DCE4-5CD5-4CD5-83E2-FED6E197B5BF}" id="{6A44D848-B788-4845-B379-08DF19CE8667}">
    <text>Uniquely identifies each Indicator. The numerical part specifies the objective that it is measuring, and the alphabetical part allows there to be multiple indicators for a single objective.</text>
  </threadedComment>
  <threadedComment ref="F1" dT="2023-08-14T17:55:59.14" personId="{E905DCE4-5CD5-4CD5-83E2-FED6E197B5BF}" id="{5A3A69C7-4F76-4CF9-85FD-A8C8555A70DA}">
    <text>This column contains definitions of any key terms in the description.</text>
  </threadedComment>
  <threadedComment ref="G1" dT="2023-08-14T17:54:59.68" personId="{E905DCE4-5CD5-4CD5-83E2-FED6E197B5BF}" id="{D179A872-01B4-4CC5-A61E-BDFFBF95319B}">
    <text>The unit used to provide context to the indicator value. For indicators measured as a percent, the Units specifies the denominator of the percent calculation e.g. % of intervention water points = (numerical indicator value)/(number of intervention water points)</text>
  </threadedComment>
  <threadedComment ref="H1" dT="2023-08-14T17:51:25.49" personId="{E905DCE4-5CD5-4CD5-83E2-FED6E197B5BF}" id="{7C115C09-926A-4CAD-B992-A20E97110AF4}">
    <text xml:space="preserve">In service: The data form has already been created and used previously. 
Needs mods: Some modification to the current data form may be necessary.
Needs training: All of the appropriate stakeholders have not been trained on its usage.
</text>
  </threadedComment>
  <threadedComment ref="J1" dT="2023-08-14T17:49:33.91" personId="{E905DCE4-5CD5-4CD5-83E2-FED6E197B5BF}" id="{CCB43C0E-CDD5-4FBD-B3ED-C13681255051}">
    <text>These are the factors by which an indicator can be grouped (aggregation) or split into (disaggregation).</text>
  </threadedComment>
  <threadedComment ref="O1" dT="2023-08-10T18:53:46.88" personId="{E905DCE4-5CD5-4CD5-83E2-FED6E197B5BF}" id="{5D8D1B9D-1FAD-4E80-B24A-9B69D305516C}">
    <text>The symbol "-", indicators that no new data collection is needed to validate this information.</text>
  </threadedComment>
  <threadedComment ref="E4" dT="2023-08-10T15:05:22.96" personId="{965B7E8D-ACF8-CB40-AC16-BBA9BC3C7FA0}" id="{F289ADAC-CB2D-473E-8C85-B4D0E2A999EA}">
    <text>"Rotarian" includes:_x000D_
-Ambassador club members (within Haiti)_x000D_
-Champion club members (outside of Haiti)_x000D_
-HANWASH staff and volunteers_x000D_
M&amp;E team, is this correct?</text>
  </threadedComment>
  <threadedComment ref="E5" dT="2023-08-10T15:05:22.96" personId="{965B7E8D-ACF8-CB40-AC16-BBA9BC3C7FA0}" id="{767D750C-7320-4539-A699-C90F0672F1EB}">
    <text>"Rotarian" includes:_x000D_
-Ambassador club members (within Haiti)_x000D_
-Champion club members (outside of Haiti)_x000D_
-HANWASH staff and volunteers_x000D_
M&amp;E team, is this correct?</text>
  </threadedComment>
  <threadedComment ref="E5" dT="2024-02-23T15:42:27.21" personId="{C77C3A09-010B-41A9-8F17-A321D7218A0A}" id="{47C018D6-5BA9-4422-81F7-D1A1B3C61067}" parentId="{767D750C-7320-4539-A699-C90F0672F1EB}">
    <text>Set as row 14</text>
  </threadedComment>
  <threadedComment ref="E5" dT="2024-03-06T03:34:36.83" personId="{C77C3A09-010B-41A9-8F17-A321D7218A0A}" id="{43E23C95-DFA1-4837-AE11-4E1145AC5C93}" parentId="{767D750C-7320-4539-A699-C90F0672F1EB}">
    <text xml:space="preserve">I think this indicator is relevant since it assess, not only the participation but the extent to which Rotarians take the leadership of WASH events. </text>
  </threadedComment>
  <threadedComment ref="E7" dT="2024-03-06T03:53:52.63" personId="{C77C3A09-010B-41A9-8F17-A321D7218A0A}" id="{54C02788-107A-46DB-8F3A-68792CA56983}">
    <text>I think it's important to track the number of people reached by Rotarians in the commune events led by them. This can give us insights on the intensity of the advocacy efforts.</text>
  </threadedComment>
  <threadedComment ref="E12" dT="2024-03-22T03:16:05.31" personId="{C77C3A09-010B-41A9-8F17-A321D7218A0A}" id="{4F1F61C2-DA9A-45E3-A603-4C3D53CC024C}">
    <text>We replaced "implemented activities" with "approved interventions" to emphasize the fact that here we cannot talk about activities but interventions since in the CAP, intervention is used to described the different WASH products that need to be delivered at the commune level. "Approved" means that  the interventions on which HANWASH or partners are working on should be assigned by local authorities to reinforce local leadership.</text>
  </threadedComment>
  <threadedComment ref="E15" dT="2024-03-22T03:18:33.48" personId="{C77C3A09-010B-41A9-8F17-A321D7218A0A}" id="{8469EF8B-800C-4270-9E6B-DE477BEB535D}">
    <text>For more specificity, we added "...under HANWASH initiative…"</text>
  </threadedComment>
  <threadedComment ref="F20" dT="2024-03-06T05:04:49.53" personId="{C77C3A09-010B-41A9-8F17-A321D7218A0A}" id="{F1C11B59-48F2-4BCB-A8EF-05C0F9E021E0}">
    <text xml:space="preserve">I believe it's important to measure this indicator to foster Service Providers' efficiency. </text>
  </threadedComment>
  <threadedComment ref="E22" dT="2023-09-26T19:30:22.65" personId="{E905DCE4-5CD5-4CD5-83E2-FED6E197B5BF}" id="{6076127C-90CF-4B92-AC50-EC20A6BEC147}">
    <text>Do we need to have this only after 2 yrs?</text>
  </threadedComment>
  <threadedComment ref="E26" dT="2024-02-29T16:13:04.80" personId="{E8138FA0-0E04-4F22-90D6-0509B80D4718}" id="{728CDADA-5F36-43F9-9F56-AAC59D3086F5}">
    <text xml:space="preserve">For more specificity in the indicator wording, I would suggest: "# of people in intervention communes with access to basic drinking water service through community managed water points" </text>
  </threadedComment>
  <threadedComment ref="K28" dT="2024-03-22T03:02:03.17" personId="{C77C3A09-010B-41A9-8F17-A321D7218A0A}" id="{2F152F2C-854E-46EC-836E-A56FE60A776F}">
    <text>We need to check if the Implementation Event Tracking form is suitable to register the CPE monthly reports. Otherwise, we'll need to create a specific form for those reports.</text>
  </threadedComment>
  <threadedComment ref="E29" dT="2024-02-29T16:18:53.02" personId="{C77C3A09-010B-41A9-8F17-A321D7218A0A}" id="{942A346D-3899-4E2E-A456-E1B7A568990F}">
    <text xml:space="preserve">For more specificity in the indicator wording, I would suggest: "# of people in intervention communes with access to safely managed drinking water service through professionally operated piped water systems" </text>
  </threadedComment>
  <threadedComment ref="E31" dT="2024-02-29T16:23:49.40" personId="{C77C3A09-010B-41A9-8F17-A321D7218A0A}" id="{9A6672C1-AD55-4E18-BB2A-21E56D34F743}">
    <text xml:space="preserve">I added "...in the intervention communes" for more specificity. </text>
  </threadedComment>
  <threadedComment ref="E35" dT="2024-02-29T16:49:52.82" personId="{C77C3A09-010B-41A9-8F17-A321D7218A0A}" id="{8B542B0D-74AD-4EC0-817A-FEEBA28EB152}">
    <text xml:space="preserve"> added "...in the intervention communities" for more specificity. </text>
  </threadedComment>
  <threadedComment ref="E36" dT="2024-07-01T16:10:57.70" personId="{C77C3A09-010B-41A9-8F17-A321D7218A0A}" id="{7BDECC22-F684-467C-96B0-155E145584CB}">
    <text xml:space="preserve">It would be less time consuming and more manageable to assess this for the communal sections. There are too many villages in the communes. </text>
  </threadedComment>
  <threadedComment ref="E39" dT="2024-02-29T17:28:09.95" personId="{C77C3A09-010B-41A9-8F17-A321D7218A0A}" id="{FD771E50-5A75-4C41-99F2-74F34C83E722}">
    <text>I replaced "people" by "population"</text>
  </threadedComment>
  <threadedComment ref="E46" dT="2024-02-29T17:38:16.55" personId="{C77C3A09-010B-41A9-8F17-A321D7218A0A}" id="{CE207887-7142-4319-8F3B-4C94D10EB20F}">
    <text>To make the indicator SMARTer, I would suggest this wording instead: "# of schools provided with access to basic drinking water services in the intervention communes"</text>
  </threadedComment>
  <threadedComment ref="E47" dT="2024-02-29T17:40:23.05" personId="{C77C3A09-010B-41A9-8F17-A321D7218A0A}" id="{C4885F21-9C1B-42E1-AF72-01AD78890E76}">
    <text>To make the indicator SMARTer, I would suggest this wording instead: "# of healthcare facilities provided with access to basic drinking water services in the intervention communes"</text>
  </threadedComment>
  <threadedComment ref="E48" dT="2024-02-29T17:41:02.00" personId="{C77C3A09-010B-41A9-8F17-A321D7218A0A}" id="{72773989-3E9E-42B4-AED5-872EAE9D14D3}">
    <text>To make the indicator SMARTer, I would suggest this wording instead: "# of schools provided with access to basic sanitation services in the intervention communes"</text>
  </threadedComment>
  <threadedComment ref="E49" dT="2024-02-29T17:42:40.53" personId="{C77C3A09-010B-41A9-8F17-A321D7218A0A}" id="{0504A7A6-05BB-4407-BFF1-BF8DA3782452}">
    <text>To make the indicator SMARTer, I would suggest this wording instead: "# of healthcare facilities provided with access to basic sanitation services in the intervention communes"</text>
  </threadedComment>
  <threadedComment ref="E50" dT="2024-02-29T17:43:18.60" personId="{C77C3A09-010B-41A9-8F17-A321D7218A0A}" id="{980AF694-C6EF-40C8-9EA2-BDDE008AF71F}">
    <text>To make the indicator SMARTer, I would suggest this wording instead: "# of schools provided with access to basic hygiene services in the intervention communes"</text>
  </threadedComment>
  <threadedComment ref="E51" dT="2024-02-29T17:44:04.76" personId="{C77C3A09-010B-41A9-8F17-A321D7218A0A}" id="{4FDF8608-7E33-43FD-AE98-23F7FC521FD3}">
    <text>To make the indicator SMARTer, I would suggest this wording instead: "# of healthcare facilities provided with access to basic hygiene services in the intervention communes"</text>
  </threadedComment>
  <threadedComment ref="F53" dT="2023-08-14T17:25:28.42" personId="{E905DCE4-5CD5-4CD5-83E2-FED6E197B5BF}" id="{1824486F-13B1-4073-BAA2-69F6941C2A12}">
    <text>Need a definition for "Aligned with HANWASH Core Values" here</text>
  </threadedComment>
  <threadedComment ref="E54" dT="2024-02-29T18:07:11.08" personId="{C77C3A09-010B-41A9-8F17-A321D7218A0A}" id="{F8476FDD-5140-4A96-B8A8-B0181EACB128}">
    <text>I would add "...in alignment with HANWASH goal, outcomes and Commune Action Plan"</text>
  </threadedComment>
</ThreadedComments>
</file>

<file path=xl/threadedComments/threadedComment3.xml><?xml version="1.0" encoding="utf-8"?>
<ThreadedComments xmlns="http://schemas.microsoft.com/office/spreadsheetml/2018/threadedcomments" xmlns:x="http://schemas.openxmlformats.org/spreadsheetml/2006/main">
  <threadedComment ref="E15" dT="2023-08-22T19:52:01.99" personId="{E905DCE4-5CD5-4CD5-83E2-FED6E197B5BF}" id="{1D82C050-4FEE-4519-A073-DA4B42E22224}">
    <text>This is difficult because there will be a vast number of meetings held by implementing partners in communities. Should we limit the denominator here to "commune level events"?</text>
  </threadedComment>
  <threadedComment ref="E16" dT="2023-08-23T19:58:47.76" personId="{E905DCE4-5CD5-4CD5-83E2-FED6E197B5BF}" id="{73AE7F21-EED6-4404-9292-B21879F392E0}">
    <text>5-7 hrs per week per club</text>
  </threadedComment>
  <threadedComment ref="E16" dT="2023-08-23T20:00:49.81" personId="{E905DCE4-5CD5-4CD5-83E2-FED6E197B5BF}" id="{C094972A-4601-451F-875E-F332DB6E1B91}" parentId="{73AE7F21-EED6-4404-9292-B21879F392E0}">
    <text>Paid staff don't count towards volunteer hours.</text>
  </threadedComment>
  <threadedComment ref="E17" dT="2023-08-22T19:21:14.78" personId="{E905DCE4-5CD5-4CD5-83E2-FED6E197B5BF}" id="{FB7740A2-841F-4CF3-8D26-68A7FFACBB92}">
    <text>(from Mattson Proposal)</text>
  </threadedComment>
  <threadedComment ref="F17" dT="2023-08-23T17:31:42.78" personId="{E905DCE4-5CD5-4CD5-83E2-FED6E197B5BF}" id="{A578732C-E498-4594-87F8-EF9E415C67F5}">
    <text>How many are in the first cohort?</text>
  </threadedComment>
  <threadedComment ref="E18" dT="2023-08-23T20:02:03.94" personId="{E905DCE4-5CD5-4CD5-83E2-FED6E197B5BF}" id="{029EF659-7DD5-4D69-B21E-65BCD2747F77}">
    <text>Carribean countries?</text>
  </threadedComment>
  <threadedComment ref="F18" dT="2023-08-23T17:31:48.59" personId="{E905DCE4-5CD5-4CD5-83E2-FED6E197B5BF}" id="{753F2848-D89D-48FB-8E1C-454E29B15AF6}">
    <text>How many are in the first cohort?</text>
  </threadedComment>
  <threadedComment ref="E19" dT="2023-08-22T19:34:51.30" personId="{E905DCE4-5CD5-4CD5-83E2-FED6E197B5BF}" id="{CF8F093C-A0AC-40E0-99AA-998D4F73CDFC}">
    <text>It isn't feasible that the Commune Action Plan perfectly align with the Mattson Proposal plan, but a majority of activities should be aligned.</text>
  </threadedComment>
  <threadedComment ref="E21" dT="2023-10-03T18:56:22.51" personId="{E905DCE4-5CD5-4CD5-83E2-FED6E197B5BF}" id="{4FF960BB-F058-4553-8A77-C1B8FF21E157}">
    <text>One event per intervention commune per month</text>
  </threadedComment>
  <threadedComment ref="E28" dT="2023-08-22T19:22:17.67" personId="{E905DCE4-5CD5-4CD5-83E2-FED6E197B5BF}" id="{C245A08D-D096-43BF-A35B-8D40549185E7}">
    <text>Estimation based on functionality rate for Haiti Outreach (2005-2020)</text>
  </threadedComment>
  <threadedComment ref="E31" dT="2023-08-22T19:04:08.02" personId="{E905DCE4-5CD5-4CD5-83E2-FED6E197B5BF}" id="{61348F74-A08B-4449-8BBC-2E7F95A82C39}">
    <text>400 communities x 250 people per community</text>
  </threadedComment>
  <threadedComment ref="F31" dT="2023-08-23T17:19:13.72" personId="{E905DCE4-5CD5-4CD5-83E2-FED6E197B5BF}" id="{5E2E8C30-B8F6-4EB0-BEE4-C454670E1693}">
    <text>From "Performance objectives" document (10000 people)</text>
  </threadedComment>
  <threadedComment ref="N31" dT="2023-08-23T17:37:17.19" personId="{E905DCE4-5CD5-4CD5-83E2-FED6E197B5BF}" id="{1ABFB38B-6374-43E3-85CB-E010B1916D14}">
    <text>From performance objectives (50,000 people)</text>
  </threadedComment>
  <threadedComment ref="E32" dT="2023-08-22T19:22:48.55" personId="{E905DCE4-5CD5-4CD5-83E2-FED6E197B5BF}" id="{E7763A3C-94B0-43EF-8661-485C85B0BE4A}">
    <text>400 communities (from Mattson Proposal)</text>
  </threadedComment>
  <threadedComment ref="F32" dT="2023-08-23T17:36:16.57" personId="{E905DCE4-5CD5-4CD5-83E2-FED6E197B5BF}" id="{D2C23485-0E04-464C-BE41-3C729116DAC9}">
    <text>10,000 people / 250 people per community</text>
  </threadedComment>
  <threadedComment ref="N32" dT="2023-08-23T17:36:45.72" personId="{E905DCE4-5CD5-4CD5-83E2-FED6E197B5BF}" id="{E32216E5-0D38-4777-ADEC-BE14314A7BF6}">
    <text>50,000 people / 250 people per community</text>
  </threadedComment>
  <threadedComment ref="E33" dT="2023-08-22T19:26:03.54" personId="{E905DCE4-5CD5-4CD5-83E2-FED6E197B5BF}" id="{4542AF61-A270-4565-B8F6-4406FF971842}">
    <text>Maybe 1,000 HH/water system (highly dependent on feasibility studies)</text>
  </threadedComment>
  <threadedComment ref="E34" dT="2023-08-22T19:23:21.50" personId="{E905DCE4-5CD5-4CD5-83E2-FED6E197B5BF}" id="{DF1BC067-B4DB-499D-AE20-66EFE10C3300}">
    <text>5 systems (from Mattson Proposal)</text>
  </threadedComment>
  <threadedComment ref="E35" dT="2023-09-05T18:20:00.74" personId="{35F75D4D-09BF-4C2E-AAC0-C7CC36AC9B18}" id="{26853B9B-A8CB-4E89-877C-1279ECC94C3A}">
    <text>75% of completed communities. Need to estimate this from HO and UNICEF projects.</text>
  </threadedComment>
  <threadedComment ref="E37" dT="2023-08-22T19:28:08.71" personId="{E905DCE4-5CD5-4CD5-83E2-FED6E197B5BF}" id="{3C1056BF-B91B-4D19-89BB-EC7C5E1E5B6C}">
    <text>Need to discuss % treated in-situ and % offsite treatment. The latter can be either SOIL or STEB (Station de traitement d'eaus usées et boues).</text>
  </threadedComment>
  <threadedComment ref="E38" dT="2023-08-22T19:04:08.02" personId="{E905DCE4-5CD5-4CD5-83E2-FED6E197B5BF}" id="{028F94FE-C4C0-48E0-88FA-6F58C2E0E1FE}">
    <text>400 communities x 250 people per community</text>
  </threadedComment>
  <threadedComment ref="F38" dT="2023-08-23T17:19:19.24" personId="{E905DCE4-5CD5-4CD5-83E2-FED6E197B5BF}" id="{AD158F34-ED0B-41D1-93AA-8B4F0DDCE4B7}">
    <text>From "Performance objectives" document (10000 people)</text>
  </threadedComment>
  <threadedComment ref="E39" dT="2023-09-05T18:21:13.39" personId="{35F75D4D-09BF-4C2E-AAC0-C7CC36AC9B18}" id="{50F92C37-FB9E-4D94-9B2A-127AADE198E4}">
    <text>75% of completed communities x 400 completed communities</text>
  </threadedComment>
  <threadedComment ref="F39" dT="2023-08-23T17:26:23.88" personId="{E905DCE4-5CD5-4CD5-83E2-FED6E197B5BF}" id="{5DAB6ACB-DB5B-45AD-A78C-A9DEE0684E9D}">
    <text>2000 households / 5.5. people per household * 250 people per community</text>
  </threadedComment>
  <threadedComment ref="E40" dT="2023-08-29T21:31:14.47" personId="{35F75D4D-09BF-4C2E-AAC0-C7CC36AC9B18}" id="{8BAC1C53-D71C-4747-8F1F-8329D7008B29}">
    <text>75% x # verified ODF will maintain this status for at least 1 year.</text>
  </threadedComment>
  <threadedComment ref="E41" dT="2023-08-22T19:05:41.87" personId="{E905DCE4-5CD5-4CD5-83E2-FED6E197B5BF}" id="{7A195020-901C-4C6E-A261-252F8BC7258F}">
    <text>400 communities x 75% monitored for ODF</text>
  </threadedComment>
  <threadedComment ref="F41" dT="2023-08-23T17:27:28.99" personId="{E905DCE4-5CD5-4CD5-83E2-FED6E197B5BF}" id="{FBA50DDD-A433-42CA-BAD1-D0F087523EC6}">
    <text>75% of communities verified ODF</text>
  </threadedComment>
  <threadedComment ref="E42" dT="2023-09-05T18:22:47.47" personId="{35F75D4D-09BF-4C2E-AAC0-C7CC36AC9B18}" id="{CFCCC3E2-870A-4DDD-9723-DC473E078706}">
    <text>75% of people in completed communities x 400 completed communities x 250 people per community</text>
  </threadedComment>
  <threadedComment ref="E43" dT="2023-08-22T19:04:08.02" personId="{E905DCE4-5CD5-4CD5-83E2-FED6E197B5BF}" id="{3E37A3DB-E53B-4267-B24B-97E219E4653F}">
    <text>400 communities x 250 people per community</text>
  </threadedComment>
  <threadedComment ref="F43" dT="2023-08-23T17:19:25.57" personId="{E905DCE4-5CD5-4CD5-83E2-FED6E197B5BF}" id="{7CFDE204-BFCE-4949-B179-CBAAEA06B02B}">
    <text>From "Performance objectives" document (10000 people)</text>
  </threadedComment>
  <threadedComment ref="E44" dT="2023-08-29T19:57:01.35" personId="{35F75D4D-09BF-4C2E-AAC0-C7CC36AC9B18}" id="{7BCD3916-7882-4211-B9DF-4FD505377189}">
    <text>2 / commune x 5 communes</text>
  </threadedComment>
  <threadedComment ref="F44" dT="2023-08-23T17:31:55.50" personId="{E905DCE4-5CD5-4CD5-83E2-FED6E197B5BF}" id="{5FD52F25-34BB-4614-8B96-7C4EA02D4A8C}">
    <text>How many are in the first cohort?</text>
  </threadedComment>
  <threadedComment ref="E45" dT="2023-08-22T19:07:17.25" personId="{E905DCE4-5CD5-4CD5-83E2-FED6E197B5BF}" id="{08FFA051-3E1D-4B50-B13D-131DFC28E5F9}">
    <text>5 of the 7 communes (from Mattson Proposal)</text>
  </threadedComment>
  <threadedComment ref="F45" dT="2023-08-23T17:31:55.50" personId="{E905DCE4-5CD5-4CD5-83E2-FED6E197B5BF}" id="{FAFF8F24-1AF2-4BD2-A33A-980B650C305C}">
    <text>How many are in the first cohort?</text>
  </threadedComment>
  <threadedComment ref="E60" dT="2023-08-22T19:33:38.36" personId="{E905DCE4-5CD5-4CD5-83E2-FED6E197B5BF}" id="{B85F2671-FB25-473D-8E55-AC494C9DF47F}">
    <text>To be discussed</text>
  </threadedComment>
  <threadedComment ref="F60" dT="2023-08-23T17:31:55.50" personId="{E905DCE4-5CD5-4CD5-83E2-FED6E197B5BF}" id="{31CD4E84-BC0D-4802-8539-BFE7B0AA8C88}">
    <text>How many are in the first cohort?</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p:/s/MattsonProposal/EVtQM_BzdaVPvkaO39r1hcoBf8bMqmxIf35QW_Yb8CCzbw?e=yh1c9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p:/s/MattsonProposal/EVtQM_BzdaVPvkaO39r1hcoBf8bMqmxIf35QW_Yb8CCzbw?e=yh1c9K"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portal.mwater.co/" TargetMode="External"/><Relationship Id="rId21" Type="http://schemas.openxmlformats.org/officeDocument/2006/relationships/hyperlink" Target="https://portal.mwater.co/" TargetMode="External"/><Relationship Id="rId42" Type="http://schemas.openxmlformats.org/officeDocument/2006/relationships/hyperlink" Target="https://portal.mwater.co/" TargetMode="External"/><Relationship Id="rId63" Type="http://schemas.openxmlformats.org/officeDocument/2006/relationships/hyperlink" Target="https://portal.mwater.co/" TargetMode="External"/><Relationship Id="rId84" Type="http://schemas.openxmlformats.org/officeDocument/2006/relationships/hyperlink" Target="https://portal.mwater.co/" TargetMode="External"/><Relationship Id="rId138" Type="http://schemas.openxmlformats.org/officeDocument/2006/relationships/hyperlink" Target="https://portal.mwater.co/" TargetMode="External"/><Relationship Id="rId159" Type="http://schemas.openxmlformats.org/officeDocument/2006/relationships/comments" Target="../comments1.xml"/><Relationship Id="rId107" Type="http://schemas.openxmlformats.org/officeDocument/2006/relationships/hyperlink" Target="https://portal.mwater.co/" TargetMode="External"/><Relationship Id="rId11" Type="http://schemas.openxmlformats.org/officeDocument/2006/relationships/hyperlink" Target="https://portal.mwater.co/" TargetMode="External"/><Relationship Id="rId32" Type="http://schemas.openxmlformats.org/officeDocument/2006/relationships/hyperlink" Target="https://portal.mwater.co/" TargetMode="External"/><Relationship Id="rId53" Type="http://schemas.openxmlformats.org/officeDocument/2006/relationships/hyperlink" Target="https://portal.mwater.co/" TargetMode="External"/><Relationship Id="rId74" Type="http://schemas.openxmlformats.org/officeDocument/2006/relationships/hyperlink" Target="https://portal.mwater.co/" TargetMode="External"/><Relationship Id="rId128" Type="http://schemas.openxmlformats.org/officeDocument/2006/relationships/hyperlink" Target="https://portal.mwater.co/" TargetMode="External"/><Relationship Id="rId149" Type="http://schemas.openxmlformats.org/officeDocument/2006/relationships/hyperlink" Target="https://portal.mwater.co/" TargetMode="External"/><Relationship Id="rId5" Type="http://schemas.openxmlformats.org/officeDocument/2006/relationships/hyperlink" Target="https://portal.mwater.co/" TargetMode="External"/><Relationship Id="rId95" Type="http://schemas.openxmlformats.org/officeDocument/2006/relationships/hyperlink" Target="https://portal.mwater.co/" TargetMode="External"/><Relationship Id="rId160" Type="http://schemas.microsoft.com/office/2017/10/relationships/threadedComment" Target="../threadedComments/threadedComment1.xml"/><Relationship Id="rId22" Type="http://schemas.openxmlformats.org/officeDocument/2006/relationships/hyperlink" Target="https://portal.mwater.co/" TargetMode="External"/><Relationship Id="rId43" Type="http://schemas.openxmlformats.org/officeDocument/2006/relationships/hyperlink" Target="https://portal.mwater.co/" TargetMode="External"/><Relationship Id="rId64" Type="http://schemas.openxmlformats.org/officeDocument/2006/relationships/hyperlink" Target="https://portal.mwater.co/" TargetMode="External"/><Relationship Id="rId118" Type="http://schemas.openxmlformats.org/officeDocument/2006/relationships/hyperlink" Target="https://portal.mwater.co/" TargetMode="External"/><Relationship Id="rId139" Type="http://schemas.openxmlformats.org/officeDocument/2006/relationships/hyperlink" Target="https://portal.mwater.co/" TargetMode="External"/><Relationship Id="rId80" Type="http://schemas.openxmlformats.org/officeDocument/2006/relationships/hyperlink" Target="https://portal.mwater.co/" TargetMode="External"/><Relationship Id="rId85" Type="http://schemas.openxmlformats.org/officeDocument/2006/relationships/hyperlink" Target="https://portal.mwater.co/" TargetMode="External"/><Relationship Id="rId150" Type="http://schemas.openxmlformats.org/officeDocument/2006/relationships/hyperlink" Target="https://portal.mwater.co/" TargetMode="External"/><Relationship Id="rId155" Type="http://schemas.openxmlformats.org/officeDocument/2006/relationships/hyperlink" Target="https://portal.mwater.co/" TargetMode="External"/><Relationship Id="rId12" Type="http://schemas.openxmlformats.org/officeDocument/2006/relationships/hyperlink" Target="https://portal.mwater.co/" TargetMode="External"/><Relationship Id="rId17" Type="http://schemas.openxmlformats.org/officeDocument/2006/relationships/hyperlink" Target="https://portal.mwater.co/" TargetMode="External"/><Relationship Id="rId33" Type="http://schemas.openxmlformats.org/officeDocument/2006/relationships/hyperlink" Target="https://portal.mwater.co/" TargetMode="External"/><Relationship Id="rId38" Type="http://schemas.openxmlformats.org/officeDocument/2006/relationships/hyperlink" Target="https://portal.mwater.co/" TargetMode="External"/><Relationship Id="rId59" Type="http://schemas.openxmlformats.org/officeDocument/2006/relationships/hyperlink" Target="https://portal.mwater.co/" TargetMode="External"/><Relationship Id="rId103" Type="http://schemas.openxmlformats.org/officeDocument/2006/relationships/hyperlink" Target="https://portal.mwater.co/" TargetMode="External"/><Relationship Id="rId108" Type="http://schemas.openxmlformats.org/officeDocument/2006/relationships/hyperlink" Target="https://portal.mwater.co/" TargetMode="External"/><Relationship Id="rId124" Type="http://schemas.openxmlformats.org/officeDocument/2006/relationships/hyperlink" Target="https://portal.mwater.co/" TargetMode="External"/><Relationship Id="rId129" Type="http://schemas.openxmlformats.org/officeDocument/2006/relationships/hyperlink" Target="https://portal.mwater.co/" TargetMode="External"/><Relationship Id="rId54" Type="http://schemas.openxmlformats.org/officeDocument/2006/relationships/hyperlink" Target="https://portal.mwater.co/" TargetMode="External"/><Relationship Id="rId70" Type="http://schemas.openxmlformats.org/officeDocument/2006/relationships/hyperlink" Target="https://portal.mwater.co/" TargetMode="External"/><Relationship Id="rId75" Type="http://schemas.openxmlformats.org/officeDocument/2006/relationships/hyperlink" Target="https://portal.mwater.co/" TargetMode="External"/><Relationship Id="rId91" Type="http://schemas.openxmlformats.org/officeDocument/2006/relationships/hyperlink" Target="https://portal.mwater.co/" TargetMode="External"/><Relationship Id="rId96" Type="http://schemas.openxmlformats.org/officeDocument/2006/relationships/hyperlink" Target="https://portal.mwater.co/" TargetMode="External"/><Relationship Id="rId140" Type="http://schemas.openxmlformats.org/officeDocument/2006/relationships/hyperlink" Target="https://portal.mwater.co/" TargetMode="External"/><Relationship Id="rId145" Type="http://schemas.openxmlformats.org/officeDocument/2006/relationships/hyperlink" Target="https://portal.mwater.co/" TargetMode="External"/><Relationship Id="rId1" Type="http://schemas.openxmlformats.org/officeDocument/2006/relationships/hyperlink" Target="https://portal.mwater.co/" TargetMode="External"/><Relationship Id="rId6" Type="http://schemas.openxmlformats.org/officeDocument/2006/relationships/hyperlink" Target="https://portal.mwater.co/" TargetMode="External"/><Relationship Id="rId23" Type="http://schemas.openxmlformats.org/officeDocument/2006/relationships/hyperlink" Target="https://portal.mwater.co/" TargetMode="External"/><Relationship Id="rId28" Type="http://schemas.openxmlformats.org/officeDocument/2006/relationships/hyperlink" Target="https://portal.mwater.co/" TargetMode="External"/><Relationship Id="rId49" Type="http://schemas.openxmlformats.org/officeDocument/2006/relationships/hyperlink" Target="https://portal.mwater.co/" TargetMode="External"/><Relationship Id="rId114" Type="http://schemas.openxmlformats.org/officeDocument/2006/relationships/hyperlink" Target="https://portal.mwater.co/" TargetMode="External"/><Relationship Id="rId119" Type="http://schemas.openxmlformats.org/officeDocument/2006/relationships/hyperlink" Target="https://portal.mwater.co/" TargetMode="External"/><Relationship Id="rId44" Type="http://schemas.openxmlformats.org/officeDocument/2006/relationships/hyperlink" Target="https://portal.mwater.co/" TargetMode="External"/><Relationship Id="rId60" Type="http://schemas.openxmlformats.org/officeDocument/2006/relationships/hyperlink" Target="https://portal.mwater.co/" TargetMode="External"/><Relationship Id="rId65" Type="http://schemas.openxmlformats.org/officeDocument/2006/relationships/hyperlink" Target="https://portal.mwater.co/" TargetMode="External"/><Relationship Id="rId81" Type="http://schemas.openxmlformats.org/officeDocument/2006/relationships/hyperlink" Target="https://portal.mwater.co/" TargetMode="External"/><Relationship Id="rId86" Type="http://schemas.openxmlformats.org/officeDocument/2006/relationships/hyperlink" Target="https://portal.mwater.co/" TargetMode="External"/><Relationship Id="rId130" Type="http://schemas.openxmlformats.org/officeDocument/2006/relationships/hyperlink" Target="../../../../../Downloads/HANWASH%20project%20monitoring" TargetMode="External"/><Relationship Id="rId135" Type="http://schemas.openxmlformats.org/officeDocument/2006/relationships/hyperlink" Target="https://portal.mwater.co/" TargetMode="External"/><Relationship Id="rId151" Type="http://schemas.openxmlformats.org/officeDocument/2006/relationships/hyperlink" Target="https://portal.mwater.co/" TargetMode="External"/><Relationship Id="rId156" Type="http://schemas.openxmlformats.org/officeDocument/2006/relationships/hyperlink" Target="https://portal.mwater.co/" TargetMode="External"/><Relationship Id="rId13" Type="http://schemas.openxmlformats.org/officeDocument/2006/relationships/hyperlink" Target="https://portal.mwater.co/" TargetMode="External"/><Relationship Id="rId18" Type="http://schemas.openxmlformats.org/officeDocument/2006/relationships/hyperlink" Target="https://portal.mwater.co/" TargetMode="External"/><Relationship Id="rId39" Type="http://schemas.openxmlformats.org/officeDocument/2006/relationships/hyperlink" Target="https://portal.mwater.co/" TargetMode="External"/><Relationship Id="rId109" Type="http://schemas.openxmlformats.org/officeDocument/2006/relationships/hyperlink" Target="https://portal.mwater.co/" TargetMode="External"/><Relationship Id="rId34" Type="http://schemas.openxmlformats.org/officeDocument/2006/relationships/hyperlink" Target="https://portal.mwater.co/" TargetMode="External"/><Relationship Id="rId50" Type="http://schemas.openxmlformats.org/officeDocument/2006/relationships/hyperlink" Target="https://portal.mwater.co/" TargetMode="External"/><Relationship Id="rId55" Type="http://schemas.openxmlformats.org/officeDocument/2006/relationships/hyperlink" Target="https://portal.mwater.co/" TargetMode="External"/><Relationship Id="rId76" Type="http://schemas.openxmlformats.org/officeDocument/2006/relationships/hyperlink" Target="https://portal.mwater.co/" TargetMode="External"/><Relationship Id="rId97" Type="http://schemas.openxmlformats.org/officeDocument/2006/relationships/hyperlink" Target="https://portal.mwater.co/" TargetMode="External"/><Relationship Id="rId104" Type="http://schemas.openxmlformats.org/officeDocument/2006/relationships/hyperlink" Target="../../../../../../../../../../../../:x:/s/MattsonProposal/ERploELozoBFkp9hbosD98cBcY3i4KXpNxx4spbxWAs0rg" TargetMode="External"/><Relationship Id="rId120" Type="http://schemas.openxmlformats.org/officeDocument/2006/relationships/hyperlink" Target="https://portal.mwater.co/" TargetMode="External"/><Relationship Id="rId125" Type="http://schemas.openxmlformats.org/officeDocument/2006/relationships/hyperlink" Target="https://portal.mwater.co/" TargetMode="External"/><Relationship Id="rId141" Type="http://schemas.openxmlformats.org/officeDocument/2006/relationships/hyperlink" Target="https://portal.mwater.co/" TargetMode="External"/><Relationship Id="rId146" Type="http://schemas.openxmlformats.org/officeDocument/2006/relationships/hyperlink" Target="https://portal.mwater.co/" TargetMode="External"/><Relationship Id="rId7" Type="http://schemas.openxmlformats.org/officeDocument/2006/relationships/hyperlink" Target="https://portal.mwater.co/" TargetMode="External"/><Relationship Id="rId71" Type="http://schemas.openxmlformats.org/officeDocument/2006/relationships/hyperlink" Target="https://portal.mwater.co/" TargetMode="External"/><Relationship Id="rId92" Type="http://schemas.openxmlformats.org/officeDocument/2006/relationships/hyperlink" Target="https://portal.mwater.co/" TargetMode="External"/><Relationship Id="rId2" Type="http://schemas.openxmlformats.org/officeDocument/2006/relationships/hyperlink" Target="https://portal.mwater.co/" TargetMode="External"/><Relationship Id="rId29" Type="http://schemas.openxmlformats.org/officeDocument/2006/relationships/hyperlink" Target="https://portal.mwater.co/" TargetMode="External"/><Relationship Id="rId24" Type="http://schemas.openxmlformats.org/officeDocument/2006/relationships/hyperlink" Target="https://portal.mwater.co/" TargetMode="External"/><Relationship Id="rId40" Type="http://schemas.openxmlformats.org/officeDocument/2006/relationships/hyperlink" Target="https://portal.mwater.co/" TargetMode="External"/><Relationship Id="rId45" Type="http://schemas.openxmlformats.org/officeDocument/2006/relationships/hyperlink" Target="https://portal.mwater.co/" TargetMode="External"/><Relationship Id="rId66" Type="http://schemas.openxmlformats.org/officeDocument/2006/relationships/hyperlink" Target="https://portal.mwater.co/" TargetMode="External"/><Relationship Id="rId87" Type="http://schemas.openxmlformats.org/officeDocument/2006/relationships/hyperlink" Target="https://portal.mwater.co/" TargetMode="External"/><Relationship Id="rId110" Type="http://schemas.openxmlformats.org/officeDocument/2006/relationships/hyperlink" Target="https://portal.mwater.co/" TargetMode="External"/><Relationship Id="rId115" Type="http://schemas.openxmlformats.org/officeDocument/2006/relationships/hyperlink" Target="https://portal.mwater.co/" TargetMode="External"/><Relationship Id="rId131" Type="http://schemas.openxmlformats.org/officeDocument/2006/relationships/hyperlink" Target="https://portal.mwater.co/" TargetMode="External"/><Relationship Id="rId136" Type="http://schemas.openxmlformats.org/officeDocument/2006/relationships/hyperlink" Target="https://portal.mwater.co/" TargetMode="External"/><Relationship Id="rId157" Type="http://schemas.openxmlformats.org/officeDocument/2006/relationships/hyperlink" Target="https://portal.mwater.co/" TargetMode="External"/><Relationship Id="rId61" Type="http://schemas.openxmlformats.org/officeDocument/2006/relationships/hyperlink" Target="https://portal.mwater.co/" TargetMode="External"/><Relationship Id="rId82" Type="http://schemas.openxmlformats.org/officeDocument/2006/relationships/hyperlink" Target="https://portal.mwater.co/" TargetMode="External"/><Relationship Id="rId152" Type="http://schemas.openxmlformats.org/officeDocument/2006/relationships/hyperlink" Target="https://portal.mwater.co/" TargetMode="External"/><Relationship Id="rId19" Type="http://schemas.openxmlformats.org/officeDocument/2006/relationships/hyperlink" Target="https://portal.mwater.co/" TargetMode="External"/><Relationship Id="rId14" Type="http://schemas.openxmlformats.org/officeDocument/2006/relationships/hyperlink" Target="https://portal.mwater.co/" TargetMode="External"/><Relationship Id="rId30" Type="http://schemas.openxmlformats.org/officeDocument/2006/relationships/hyperlink" Target="https://portal.mwater.co/" TargetMode="External"/><Relationship Id="rId35" Type="http://schemas.openxmlformats.org/officeDocument/2006/relationships/hyperlink" Target="https://portal.mwater.co/" TargetMode="External"/><Relationship Id="rId56" Type="http://schemas.openxmlformats.org/officeDocument/2006/relationships/hyperlink" Target="https://portal.mwater.co/" TargetMode="External"/><Relationship Id="rId77" Type="http://schemas.openxmlformats.org/officeDocument/2006/relationships/hyperlink" Target="https://portal.mwater.co/" TargetMode="External"/><Relationship Id="rId100" Type="http://schemas.openxmlformats.org/officeDocument/2006/relationships/hyperlink" Target="https://portal.mwater.co/" TargetMode="External"/><Relationship Id="rId105" Type="http://schemas.openxmlformats.org/officeDocument/2006/relationships/hyperlink" Target="https://portal.mwater.co/" TargetMode="External"/><Relationship Id="rId126" Type="http://schemas.openxmlformats.org/officeDocument/2006/relationships/hyperlink" Target="https://portal.mwater.co/" TargetMode="External"/><Relationship Id="rId147" Type="http://schemas.openxmlformats.org/officeDocument/2006/relationships/hyperlink" Target="https://portal.mwater.co/" TargetMode="External"/><Relationship Id="rId8" Type="http://schemas.openxmlformats.org/officeDocument/2006/relationships/hyperlink" Target="https://portal.mwater.co/" TargetMode="External"/><Relationship Id="rId51" Type="http://schemas.openxmlformats.org/officeDocument/2006/relationships/hyperlink" Target="https://portal.mwater.co/" TargetMode="External"/><Relationship Id="rId72" Type="http://schemas.openxmlformats.org/officeDocument/2006/relationships/hyperlink" Target="https://portal.mwater.co/" TargetMode="External"/><Relationship Id="rId93" Type="http://schemas.openxmlformats.org/officeDocument/2006/relationships/hyperlink" Target="https://portal.mwater.co/" TargetMode="External"/><Relationship Id="rId98" Type="http://schemas.openxmlformats.org/officeDocument/2006/relationships/hyperlink" Target="https://portal.mwater.co/" TargetMode="External"/><Relationship Id="rId121" Type="http://schemas.openxmlformats.org/officeDocument/2006/relationships/hyperlink" Target="https://portal.mwater.co/" TargetMode="External"/><Relationship Id="rId142" Type="http://schemas.openxmlformats.org/officeDocument/2006/relationships/hyperlink" Target="https://portal.mwater.co/" TargetMode="External"/><Relationship Id="rId3" Type="http://schemas.openxmlformats.org/officeDocument/2006/relationships/hyperlink" Target="https://portal.mwater.co/" TargetMode="External"/><Relationship Id="rId25" Type="http://schemas.openxmlformats.org/officeDocument/2006/relationships/hyperlink" Target="https://portal.mwater.co/" TargetMode="External"/><Relationship Id="rId46" Type="http://schemas.openxmlformats.org/officeDocument/2006/relationships/hyperlink" Target="https://portal.mwater.co/" TargetMode="External"/><Relationship Id="rId67" Type="http://schemas.openxmlformats.org/officeDocument/2006/relationships/hyperlink" Target="https://portal.mwater.co/" TargetMode="External"/><Relationship Id="rId116" Type="http://schemas.openxmlformats.org/officeDocument/2006/relationships/hyperlink" Target="https://portal.mwater.co/" TargetMode="External"/><Relationship Id="rId137" Type="http://schemas.openxmlformats.org/officeDocument/2006/relationships/hyperlink" Target="https://portal.mwater.co/" TargetMode="External"/><Relationship Id="rId158" Type="http://schemas.openxmlformats.org/officeDocument/2006/relationships/vmlDrawing" Target="../drawings/vmlDrawing1.vml"/><Relationship Id="rId20" Type="http://schemas.openxmlformats.org/officeDocument/2006/relationships/hyperlink" Target="https://portal.mwater.co/" TargetMode="External"/><Relationship Id="rId41" Type="http://schemas.openxmlformats.org/officeDocument/2006/relationships/hyperlink" Target="https://portal.mwater.co/" TargetMode="External"/><Relationship Id="rId62" Type="http://schemas.openxmlformats.org/officeDocument/2006/relationships/hyperlink" Target="https://portal.mwater.co/" TargetMode="External"/><Relationship Id="rId83" Type="http://schemas.openxmlformats.org/officeDocument/2006/relationships/hyperlink" Target="https://portal.mwater.co/" TargetMode="External"/><Relationship Id="rId88" Type="http://schemas.openxmlformats.org/officeDocument/2006/relationships/hyperlink" Target="https://portal.mwater.co/" TargetMode="External"/><Relationship Id="rId111" Type="http://schemas.openxmlformats.org/officeDocument/2006/relationships/hyperlink" Target="https://portal.mwater.co/" TargetMode="External"/><Relationship Id="rId132" Type="http://schemas.openxmlformats.org/officeDocument/2006/relationships/hyperlink" Target="https://portal.mwater.co/" TargetMode="External"/><Relationship Id="rId153" Type="http://schemas.openxmlformats.org/officeDocument/2006/relationships/hyperlink" Target="https://portal.mwater.co/" TargetMode="External"/><Relationship Id="rId15" Type="http://schemas.openxmlformats.org/officeDocument/2006/relationships/hyperlink" Target="https://portal.mwater.co/" TargetMode="External"/><Relationship Id="rId36" Type="http://schemas.openxmlformats.org/officeDocument/2006/relationships/hyperlink" Target="https://portal.mwater.co/" TargetMode="External"/><Relationship Id="rId57" Type="http://schemas.openxmlformats.org/officeDocument/2006/relationships/hyperlink" Target="https://portal.mwater.co/" TargetMode="External"/><Relationship Id="rId106" Type="http://schemas.openxmlformats.org/officeDocument/2006/relationships/hyperlink" Target="https://portal.mwater.co/" TargetMode="External"/><Relationship Id="rId127" Type="http://schemas.openxmlformats.org/officeDocument/2006/relationships/hyperlink" Target="https://portal.mwater.co/" TargetMode="External"/><Relationship Id="rId10" Type="http://schemas.openxmlformats.org/officeDocument/2006/relationships/hyperlink" Target="https://portal.mwater.co/" TargetMode="External"/><Relationship Id="rId31" Type="http://schemas.openxmlformats.org/officeDocument/2006/relationships/hyperlink" Target="https://portal.mwater.co/" TargetMode="External"/><Relationship Id="rId52" Type="http://schemas.openxmlformats.org/officeDocument/2006/relationships/hyperlink" Target="https://portal.mwater.co/" TargetMode="External"/><Relationship Id="rId73" Type="http://schemas.openxmlformats.org/officeDocument/2006/relationships/hyperlink" Target="https://portal.mwater.co/" TargetMode="External"/><Relationship Id="rId78" Type="http://schemas.openxmlformats.org/officeDocument/2006/relationships/hyperlink" Target="https://portal.mwater.co/" TargetMode="External"/><Relationship Id="rId94" Type="http://schemas.openxmlformats.org/officeDocument/2006/relationships/hyperlink" Target="https://portal.mwater.co/" TargetMode="External"/><Relationship Id="rId99" Type="http://schemas.openxmlformats.org/officeDocument/2006/relationships/hyperlink" Target="https://portal.mwater.co/" TargetMode="External"/><Relationship Id="rId101" Type="http://schemas.openxmlformats.org/officeDocument/2006/relationships/hyperlink" Target="https://portal.mwater.co/" TargetMode="External"/><Relationship Id="rId122" Type="http://schemas.openxmlformats.org/officeDocument/2006/relationships/hyperlink" Target="https://portal.mwater.co/" TargetMode="External"/><Relationship Id="rId143" Type="http://schemas.openxmlformats.org/officeDocument/2006/relationships/hyperlink" Target="https://portal.mwater.co/" TargetMode="External"/><Relationship Id="rId148" Type="http://schemas.openxmlformats.org/officeDocument/2006/relationships/hyperlink" Target="https://portal.mwater.co/" TargetMode="External"/><Relationship Id="rId4" Type="http://schemas.openxmlformats.org/officeDocument/2006/relationships/hyperlink" Target="https://portal.mwater.co/" TargetMode="External"/><Relationship Id="rId9" Type="http://schemas.openxmlformats.org/officeDocument/2006/relationships/hyperlink" Target="https://portal.mwater.co/" TargetMode="External"/><Relationship Id="rId26" Type="http://schemas.openxmlformats.org/officeDocument/2006/relationships/hyperlink" Target="https://portal.mwater.co/" TargetMode="External"/><Relationship Id="rId47" Type="http://schemas.openxmlformats.org/officeDocument/2006/relationships/hyperlink" Target="https://portal.mwater.co/" TargetMode="External"/><Relationship Id="rId68" Type="http://schemas.openxmlformats.org/officeDocument/2006/relationships/hyperlink" Target="https://portal.mwater.co/" TargetMode="External"/><Relationship Id="rId89" Type="http://schemas.openxmlformats.org/officeDocument/2006/relationships/hyperlink" Target="https://portal.mwater.co/" TargetMode="External"/><Relationship Id="rId112" Type="http://schemas.openxmlformats.org/officeDocument/2006/relationships/hyperlink" Target="https://portal.mwater.co/" TargetMode="External"/><Relationship Id="rId133" Type="http://schemas.openxmlformats.org/officeDocument/2006/relationships/hyperlink" Target="https://portal.mwater.co/" TargetMode="External"/><Relationship Id="rId154" Type="http://schemas.openxmlformats.org/officeDocument/2006/relationships/hyperlink" Target="https://portal.mwater.co/" TargetMode="External"/><Relationship Id="rId16" Type="http://schemas.openxmlformats.org/officeDocument/2006/relationships/hyperlink" Target="https://portal.mwater.co/" TargetMode="External"/><Relationship Id="rId37" Type="http://schemas.openxmlformats.org/officeDocument/2006/relationships/hyperlink" Target="https://portal.mwater.co/" TargetMode="External"/><Relationship Id="rId58" Type="http://schemas.openxmlformats.org/officeDocument/2006/relationships/hyperlink" Target="https://portal.mwater.co/" TargetMode="External"/><Relationship Id="rId79" Type="http://schemas.openxmlformats.org/officeDocument/2006/relationships/hyperlink" Target="https://portal.mwater.co/" TargetMode="External"/><Relationship Id="rId102" Type="http://schemas.openxmlformats.org/officeDocument/2006/relationships/hyperlink" Target="https://portal.mwater.co/" TargetMode="External"/><Relationship Id="rId123" Type="http://schemas.openxmlformats.org/officeDocument/2006/relationships/hyperlink" Target="https://portal.mwater.co/" TargetMode="External"/><Relationship Id="rId144" Type="http://schemas.openxmlformats.org/officeDocument/2006/relationships/hyperlink" Target="https://portal.mwater.co/" TargetMode="External"/><Relationship Id="rId90" Type="http://schemas.openxmlformats.org/officeDocument/2006/relationships/hyperlink" Target="https://portal.mwater.co/" TargetMode="External"/><Relationship Id="rId27" Type="http://schemas.openxmlformats.org/officeDocument/2006/relationships/hyperlink" Target="https://portal.mwater.co/" TargetMode="External"/><Relationship Id="rId48" Type="http://schemas.openxmlformats.org/officeDocument/2006/relationships/hyperlink" Target="https://portal.mwater.co/" TargetMode="External"/><Relationship Id="rId69" Type="http://schemas.openxmlformats.org/officeDocument/2006/relationships/hyperlink" Target="https://portal.mwater.co/" TargetMode="External"/><Relationship Id="rId113" Type="http://schemas.openxmlformats.org/officeDocument/2006/relationships/hyperlink" Target="https://portal.mwater.co/" TargetMode="External"/><Relationship Id="rId134" Type="http://schemas.openxmlformats.org/officeDocument/2006/relationships/hyperlink" Target="https://portal.mwater.co/"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x:/s/MattsonProposal/ERploELozoBFkp9hbosD98cBcY3i4KXpNxx4spbxWAs0rg?e=hi0pzw"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893C-9320-034F-AFDD-9A361E506A57}">
  <sheetPr>
    <pageSetUpPr fitToPage="1"/>
  </sheetPr>
  <dimension ref="A1:K36"/>
  <sheetViews>
    <sheetView zoomScale="109" zoomScaleNormal="120" workbookViewId="0">
      <selection activeCell="A12" sqref="A12"/>
    </sheetView>
  </sheetViews>
  <sheetFormatPr defaultColWidth="11" defaultRowHeight="15.6"/>
  <cols>
    <col min="1" max="1" width="16.625" customWidth="1"/>
    <col min="2" max="7" width="25.625" customWidth="1"/>
    <col min="8" max="8" width="29.5" customWidth="1"/>
    <col min="9" max="9" width="33.375" customWidth="1"/>
    <col min="10" max="10" width="28.625" customWidth="1"/>
  </cols>
  <sheetData>
    <row r="1" spans="1:11">
      <c r="A1" s="6" t="s">
        <v>0</v>
      </c>
      <c r="E1" s="115" t="s">
        <v>1</v>
      </c>
    </row>
    <row r="2" spans="1:11">
      <c r="A2" s="69" t="s">
        <v>2</v>
      </c>
      <c r="E2" s="435" t="s">
        <v>3</v>
      </c>
      <c r="F2" s="436"/>
    </row>
    <row r="3" spans="1:11" ht="15.75" customHeight="1">
      <c r="A3" s="69" t="s">
        <v>4</v>
      </c>
      <c r="E3" s="437" t="s">
        <v>5</v>
      </c>
      <c r="F3" s="438"/>
    </row>
    <row r="4" spans="1:11">
      <c r="A4" s="7" t="s">
        <v>6</v>
      </c>
    </row>
    <row r="5" spans="1:11">
      <c r="A5" s="92" t="s">
        <v>7</v>
      </c>
    </row>
    <row r="6" spans="1:11">
      <c r="A6" s="93" t="s">
        <v>8</v>
      </c>
    </row>
    <row r="7" spans="1:11">
      <c r="A7" s="93" t="s">
        <v>9</v>
      </c>
    </row>
    <row r="8" spans="1:11">
      <c r="A8" s="93" t="s">
        <v>10</v>
      </c>
    </row>
    <row r="9" spans="1:11">
      <c r="B9" s="1"/>
    </row>
    <row r="10" spans="1:11" ht="30" customHeight="1">
      <c r="A10" s="319" t="s">
        <v>11</v>
      </c>
      <c r="B10" s="319"/>
      <c r="C10" s="319"/>
      <c r="D10" s="319"/>
      <c r="E10" s="319"/>
      <c r="F10" s="319"/>
      <c r="G10" s="319"/>
      <c r="H10" s="319"/>
      <c r="I10" s="319"/>
      <c r="J10" s="320"/>
      <c r="K10" s="224"/>
    </row>
    <row r="11" spans="1:11" ht="24" thickBot="1">
      <c r="A11" s="225" t="s">
        <v>12</v>
      </c>
      <c r="B11" s="334" t="s">
        <v>13</v>
      </c>
      <c r="C11" s="335"/>
      <c r="D11" s="335"/>
      <c r="E11" s="335"/>
      <c r="F11" s="335"/>
      <c r="G11" s="335"/>
      <c r="H11" s="335"/>
      <c r="I11" s="335"/>
      <c r="J11" s="336"/>
    </row>
    <row r="12" spans="1:11">
      <c r="A12" s="332" t="s">
        <v>14</v>
      </c>
      <c r="B12" s="342">
        <v>1</v>
      </c>
      <c r="C12" s="343"/>
      <c r="D12" s="343"/>
      <c r="E12" s="343"/>
      <c r="F12" s="343"/>
      <c r="G12" s="343"/>
      <c r="H12" s="343"/>
      <c r="I12" s="343"/>
      <c r="J12" s="344"/>
    </row>
    <row r="13" spans="1:11" ht="27" customHeight="1" thickBot="1">
      <c r="A13" s="333"/>
      <c r="B13" s="321" t="s">
        <v>15</v>
      </c>
      <c r="C13" s="322"/>
      <c r="D13" s="322"/>
      <c r="E13" s="322"/>
      <c r="F13" s="322"/>
      <c r="G13" s="322"/>
      <c r="H13" s="322"/>
      <c r="I13" s="322"/>
      <c r="J13" s="323"/>
      <c r="K13" s="2"/>
    </row>
    <row r="14" spans="1:11">
      <c r="A14" s="332" t="s">
        <v>16</v>
      </c>
      <c r="B14" s="337">
        <v>1000</v>
      </c>
      <c r="C14" s="338"/>
      <c r="D14" s="339"/>
      <c r="E14" s="337">
        <v>2000</v>
      </c>
      <c r="F14" s="338"/>
      <c r="G14" s="338"/>
      <c r="H14" s="339"/>
      <c r="I14" s="340">
        <v>3000</v>
      </c>
      <c r="J14" s="341"/>
      <c r="K14" s="2"/>
    </row>
    <row r="15" spans="1:11" ht="38.1" customHeight="1" thickBot="1">
      <c r="A15" s="333"/>
      <c r="B15" s="324" t="s">
        <v>17</v>
      </c>
      <c r="C15" s="325"/>
      <c r="D15" s="326"/>
      <c r="E15" s="324" t="s">
        <v>18</v>
      </c>
      <c r="F15" s="325"/>
      <c r="G15" s="325"/>
      <c r="H15" s="326"/>
      <c r="I15" s="327" t="s">
        <v>19</v>
      </c>
      <c r="J15" s="328"/>
      <c r="K15" s="3"/>
    </row>
    <row r="16" spans="1:11">
      <c r="A16" s="332" t="s">
        <v>20</v>
      </c>
      <c r="B16" s="218">
        <v>1100</v>
      </c>
      <c r="C16" s="216">
        <v>1200</v>
      </c>
      <c r="D16" s="216">
        <v>1300</v>
      </c>
      <c r="E16" s="218">
        <v>2100</v>
      </c>
      <c r="F16" s="216">
        <v>2200</v>
      </c>
      <c r="G16" s="216">
        <v>2300</v>
      </c>
      <c r="H16" s="108">
        <v>2400</v>
      </c>
      <c r="I16" s="216">
        <v>3100</v>
      </c>
      <c r="J16" s="216">
        <v>3200</v>
      </c>
      <c r="K16" s="3"/>
    </row>
    <row r="17" spans="1:11" ht="89.25" customHeight="1" thickBot="1">
      <c r="A17" s="333"/>
      <c r="B17" s="217" t="s">
        <v>21</v>
      </c>
      <c r="C17" s="219" t="s">
        <v>22</v>
      </c>
      <c r="D17" s="219" t="s">
        <v>23</v>
      </c>
      <c r="E17" s="217" t="s">
        <v>24</v>
      </c>
      <c r="F17" s="219" t="s">
        <v>25</v>
      </c>
      <c r="G17" s="219" t="s">
        <v>26</v>
      </c>
      <c r="H17" s="220" t="s">
        <v>27</v>
      </c>
      <c r="I17" s="219" t="s">
        <v>28</v>
      </c>
      <c r="J17" s="219" t="s">
        <v>29</v>
      </c>
      <c r="K17" s="4"/>
    </row>
    <row r="18" spans="1:11" ht="18" customHeight="1">
      <c r="A18" s="329" t="s">
        <v>30</v>
      </c>
      <c r="B18" s="37">
        <v>1110</v>
      </c>
      <c r="C18" s="38">
        <v>1210</v>
      </c>
      <c r="D18" s="38" t="s">
        <v>31</v>
      </c>
      <c r="E18" s="39">
        <v>2110</v>
      </c>
      <c r="F18" s="38">
        <v>2210</v>
      </c>
      <c r="G18" s="39">
        <v>2310</v>
      </c>
      <c r="H18" s="108">
        <v>2410</v>
      </c>
      <c r="I18" s="38">
        <v>3110</v>
      </c>
      <c r="J18" s="83">
        <v>3210</v>
      </c>
      <c r="K18" s="4"/>
    </row>
    <row r="19" spans="1:11" ht="93.75" customHeight="1">
      <c r="A19" s="330"/>
      <c r="B19" s="30" t="s">
        <v>32</v>
      </c>
      <c r="C19" s="26" t="s">
        <v>33</v>
      </c>
      <c r="D19" s="26" t="s">
        <v>34</v>
      </c>
      <c r="E19" s="27" t="s">
        <v>35</v>
      </c>
      <c r="F19" s="116" t="s">
        <v>36</v>
      </c>
      <c r="G19" s="27" t="s">
        <v>37</v>
      </c>
      <c r="H19" s="220" t="s">
        <v>38</v>
      </c>
      <c r="I19" s="26" t="s">
        <v>39</v>
      </c>
      <c r="J19" s="84" t="s">
        <v>40</v>
      </c>
      <c r="K19" s="4"/>
    </row>
    <row r="20" spans="1:11" ht="15.95" customHeight="1">
      <c r="A20" s="330"/>
      <c r="B20" s="31">
        <v>1120</v>
      </c>
      <c r="C20" s="29">
        <v>1220</v>
      </c>
      <c r="D20" s="29">
        <v>1320</v>
      </c>
      <c r="E20" s="29">
        <v>2120</v>
      </c>
      <c r="F20" s="85">
        <v>2220</v>
      </c>
      <c r="G20" s="29">
        <v>2320</v>
      </c>
      <c r="H20" s="107">
        <v>2420</v>
      </c>
      <c r="I20" s="29">
        <v>3120</v>
      </c>
      <c r="J20" s="85">
        <v>3220</v>
      </c>
      <c r="K20" s="4"/>
    </row>
    <row r="21" spans="1:11" ht="87.95" customHeight="1">
      <c r="A21" s="330"/>
      <c r="B21" s="32" t="s">
        <v>41</v>
      </c>
      <c r="C21" s="26" t="s">
        <v>42</v>
      </c>
      <c r="D21" s="26" t="s">
        <v>43</v>
      </c>
      <c r="E21" s="26" t="s">
        <v>44</v>
      </c>
      <c r="F21" s="106" t="s">
        <v>45</v>
      </c>
      <c r="G21" s="26" t="s">
        <v>46</v>
      </c>
      <c r="H21" s="220" t="s">
        <v>47</v>
      </c>
      <c r="I21" s="26" t="s">
        <v>48</v>
      </c>
      <c r="J21" s="110" t="s">
        <v>49</v>
      </c>
      <c r="K21" s="4"/>
    </row>
    <row r="22" spans="1:11" ht="15.95" customHeight="1">
      <c r="A22" s="330"/>
      <c r="B22" s="34"/>
      <c r="C22" s="28"/>
      <c r="D22" s="28"/>
      <c r="E22" s="28"/>
      <c r="F22" s="107">
        <v>2230</v>
      </c>
      <c r="G22" s="35"/>
      <c r="H22" s="109">
        <v>2430</v>
      </c>
      <c r="I22" s="36"/>
      <c r="J22" s="86"/>
    </row>
    <row r="23" spans="1:11" ht="74.25" customHeight="1">
      <c r="A23" s="331"/>
      <c r="B23" s="40"/>
      <c r="C23" s="41"/>
      <c r="D23" s="41"/>
      <c r="E23" s="41"/>
      <c r="F23" s="222" t="s">
        <v>50</v>
      </c>
      <c r="G23" s="42"/>
      <c r="H23" s="221" t="s">
        <v>51</v>
      </c>
      <c r="I23" s="40"/>
      <c r="J23" s="87"/>
      <c r="K23" s="33"/>
    </row>
    <row r="24" spans="1:11">
      <c r="A24" s="5"/>
    </row>
    <row r="25" spans="1:11">
      <c r="A25" s="5"/>
    </row>
    <row r="26" spans="1:11">
      <c r="A26" s="5"/>
    </row>
    <row r="27" spans="1:11">
      <c r="A27" s="5"/>
    </row>
    <row r="28" spans="1:11">
      <c r="A28" s="5"/>
    </row>
    <row r="29" spans="1:11">
      <c r="A29" s="5"/>
    </row>
    <row r="30" spans="1:11">
      <c r="A30" s="5"/>
    </row>
    <row r="31" spans="1:11">
      <c r="A31" s="5"/>
    </row>
    <row r="32" spans="1:11">
      <c r="A32" s="5"/>
    </row>
    <row r="33" spans="1:1">
      <c r="A33" s="5"/>
    </row>
    <row r="34" spans="1:1">
      <c r="A34" s="5"/>
    </row>
    <row r="35" spans="1:1">
      <c r="A35" s="5"/>
    </row>
    <row r="36" spans="1:1">
      <c r="A36" s="5"/>
    </row>
  </sheetData>
  <mergeCells count="16">
    <mergeCell ref="A18:A23"/>
    <mergeCell ref="A14:A15"/>
    <mergeCell ref="B11:J11"/>
    <mergeCell ref="E15:H15"/>
    <mergeCell ref="A16:A17"/>
    <mergeCell ref="B14:D14"/>
    <mergeCell ref="E14:H14"/>
    <mergeCell ref="I14:J14"/>
    <mergeCell ref="B12:J12"/>
    <mergeCell ref="A12:A13"/>
    <mergeCell ref="E2:F2"/>
    <mergeCell ref="E3:F3"/>
    <mergeCell ref="A10:J10"/>
    <mergeCell ref="B13:J13"/>
    <mergeCell ref="B15:D15"/>
    <mergeCell ref="I15:J15"/>
  </mergeCells>
  <hyperlinks>
    <hyperlink ref="A5" r:id="rId1" xr:uid="{7DE18021-7506-5240-9B15-B27FC906B843}"/>
  </hyperlinks>
  <pageMargins left="0.7" right="0.7" top="0.75" bottom="0.75" header="0.3" footer="0.3"/>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1729-45E0-CA40-BDBC-8BA6B4FB22E8}">
  <sheetPr>
    <pageSetUpPr fitToPage="1"/>
  </sheetPr>
  <dimension ref="A1:K34"/>
  <sheetViews>
    <sheetView topLeftCell="B11" zoomScale="113" zoomScaleNormal="120" workbookViewId="0">
      <selection activeCell="B11" sqref="B11"/>
    </sheetView>
  </sheetViews>
  <sheetFormatPr defaultColWidth="11" defaultRowHeight="15.6"/>
  <cols>
    <col min="2" max="2" width="16.625" customWidth="1"/>
    <col min="3" max="10" width="20" customWidth="1"/>
  </cols>
  <sheetData>
    <row r="1" spans="1:11">
      <c r="A1" s="69" t="s">
        <v>52</v>
      </c>
    </row>
    <row r="2" spans="1:11">
      <c r="A2" s="69" t="s">
        <v>53</v>
      </c>
    </row>
    <row r="3" spans="1:11">
      <c r="A3" s="69" t="s">
        <v>4</v>
      </c>
    </row>
    <row r="4" spans="1:11">
      <c r="A4" s="69" t="s">
        <v>54</v>
      </c>
    </row>
    <row r="5" spans="1:11">
      <c r="A5" s="92" t="s">
        <v>7</v>
      </c>
    </row>
    <row r="6" spans="1:11">
      <c r="A6" s="93" t="s">
        <v>55</v>
      </c>
    </row>
    <row r="7" spans="1:11">
      <c r="A7" s="69" t="s">
        <v>56</v>
      </c>
    </row>
    <row r="8" spans="1:11">
      <c r="A8" s="93" t="s">
        <v>57</v>
      </c>
    </row>
    <row r="10" spans="1:11" ht="35.1" customHeight="1"/>
    <row r="11" spans="1:11" ht="21.6" thickBot="1">
      <c r="A11" s="224"/>
      <c r="B11" s="235" t="s">
        <v>12</v>
      </c>
      <c r="C11" s="351" t="s">
        <v>13</v>
      </c>
      <c r="D11" s="352"/>
      <c r="E11" s="352"/>
      <c r="F11" s="352"/>
      <c r="G11" s="352"/>
      <c r="H11" s="352"/>
      <c r="I11" s="352"/>
      <c r="J11" s="353"/>
      <c r="K11" s="224"/>
    </row>
    <row r="12" spans="1:11">
      <c r="A12" s="226"/>
      <c r="B12" s="332" t="s">
        <v>14</v>
      </c>
      <c r="C12" s="354">
        <v>1</v>
      </c>
      <c r="D12" s="355"/>
      <c r="E12" s="355"/>
      <c r="F12" s="355"/>
      <c r="G12" s="355"/>
      <c r="H12" s="355"/>
      <c r="I12" s="355"/>
      <c r="J12" s="356"/>
      <c r="K12" s="226"/>
    </row>
    <row r="13" spans="1:11" ht="27" customHeight="1">
      <c r="A13" s="226"/>
      <c r="B13" s="332"/>
      <c r="C13" s="357" t="str">
        <f>'Master LM'!B13</f>
        <v>Increased access to safe, sustainable and affordable water, sanitation and hygiene (WASH) services in Haiti​.</v>
      </c>
      <c r="D13" s="358"/>
      <c r="E13" s="358"/>
      <c r="F13" s="358"/>
      <c r="G13" s="358"/>
      <c r="H13" s="358"/>
      <c r="I13" s="358"/>
      <c r="J13" s="359"/>
      <c r="K13" s="226"/>
    </row>
    <row r="14" spans="1:11" ht="18.95" customHeight="1">
      <c r="A14" s="226"/>
      <c r="B14" s="345" t="s">
        <v>16</v>
      </c>
      <c r="C14" s="361">
        <v>1000</v>
      </c>
      <c r="D14" s="362"/>
      <c r="E14" s="363"/>
      <c r="F14" s="347">
        <v>2000</v>
      </c>
      <c r="G14" s="348"/>
      <c r="H14" s="348"/>
      <c r="I14" s="364">
        <v>3000</v>
      </c>
      <c r="J14" s="365"/>
      <c r="K14" s="226"/>
    </row>
    <row r="15" spans="1:11" ht="57.6" customHeight="1">
      <c r="A15" s="226"/>
      <c r="B15" s="360"/>
      <c r="C15" s="349" t="str">
        <f>'Master LM'!B15</f>
        <v>Strengthened demand for and management of WASH services in communes.</v>
      </c>
      <c r="D15" s="350"/>
      <c r="E15" s="366"/>
      <c r="F15" s="349" t="str">
        <f>'Master LM'!E15</f>
        <v>Enhanced household access to and use of sustainable, affordable, and safe water, sanitation and hygiene services.​</v>
      </c>
      <c r="G15" s="350"/>
      <c r="H15" s="350"/>
      <c r="I15" s="349" t="s">
        <v>19</v>
      </c>
      <c r="J15" s="366"/>
      <c r="K15" s="227"/>
    </row>
    <row r="16" spans="1:11">
      <c r="A16" s="226"/>
      <c r="B16" s="332" t="s">
        <v>20</v>
      </c>
      <c r="C16" s="216">
        <v>1100</v>
      </c>
      <c r="D16" s="216">
        <v>1200</v>
      </c>
      <c r="E16" s="216">
        <v>1300</v>
      </c>
      <c r="F16" s="216">
        <v>2100</v>
      </c>
      <c r="G16" s="216">
        <v>2200</v>
      </c>
      <c r="H16" s="216">
        <v>2300</v>
      </c>
      <c r="I16" s="216">
        <v>3100</v>
      </c>
      <c r="J16" s="216">
        <v>3200</v>
      </c>
      <c r="K16" s="226"/>
    </row>
    <row r="17" spans="1:11" ht="77.45">
      <c r="A17" s="226"/>
      <c r="B17" s="332"/>
      <c r="C17" s="229" t="str">
        <f>'Master LM'!B17</f>
        <v>Increased civil society engagement in decision making and implementation of WASH services.</v>
      </c>
      <c r="D17" s="229" t="str">
        <f>'Master LM'!C17</f>
        <v>Improved commune WASH planning and coordination by local authorities.​</v>
      </c>
      <c r="E17" s="228" t="str">
        <f>'Master LM'!D17</f>
        <v>Improved accountability of service providers to users of WASH services.​</v>
      </c>
      <c r="F17" s="228" t="str">
        <f>'Master LM'!E17</f>
        <v>Increased household access to sustainable, affordable, and safe drinking water services.​</v>
      </c>
      <c r="G17" s="228" t="str">
        <f>'Master LM'!F17</f>
        <v>Increased household access to sustainable, affordable, and safe sanitation services.​</v>
      </c>
      <c r="H17" s="228" t="str">
        <f>'Master LM'!G17</f>
        <v>Increased household access to hygiene services.</v>
      </c>
      <c r="I17" s="229" t="s">
        <v>28</v>
      </c>
      <c r="J17" s="228" t="s">
        <v>29</v>
      </c>
      <c r="K17" s="226"/>
    </row>
    <row r="18" spans="1:11" ht="18" customHeight="1">
      <c r="A18" s="226"/>
      <c r="B18" s="345" t="s">
        <v>30</v>
      </c>
      <c r="C18" s="231">
        <v>1110</v>
      </c>
      <c r="D18" s="82">
        <v>1210</v>
      </c>
      <c r="E18" s="230" t="s">
        <v>31</v>
      </c>
      <c r="F18" s="230">
        <v>2110</v>
      </c>
      <c r="G18" s="230">
        <v>2210</v>
      </c>
      <c r="H18" s="230">
        <v>2310</v>
      </c>
      <c r="I18" s="29">
        <v>3110</v>
      </c>
      <c r="J18" s="85">
        <v>3210</v>
      </c>
      <c r="K18" s="226"/>
    </row>
    <row r="19" spans="1:11" ht="147" customHeight="1">
      <c r="A19" s="226"/>
      <c r="B19" s="332"/>
      <c r="C19" s="88" t="str">
        <f>'Master LM'!B19</f>
        <v>Support civil society engagement in the WASH sector.​</v>
      </c>
      <c r="D19" s="84" t="str">
        <f>'Master LM'!C19</f>
        <v>Create or improve commune action plans that focus on water, sanitation and hygiene, and water resource management.​</v>
      </c>
      <c r="E19" s="26" t="str">
        <f>'Master LM'!D19</f>
        <v>Monitor WASH service performance and satisfaction.</v>
      </c>
      <c r="F19" s="27" t="str">
        <f>'Master LM'!E19</f>
        <v xml:space="preserve">Develop community managed water points. </v>
      </c>
      <c r="G19" s="26" t="str">
        <f>'Master LM'!F19</f>
        <v>Mobilize communities to achieve Open Defecation Free status</v>
      </c>
      <c r="H19" s="27" t="str">
        <f>'Master LM'!G19</f>
        <v>Train skilled community animators to deliver hygiene trainings and community mobilization.​</v>
      </c>
      <c r="I19" s="26" t="s">
        <v>39</v>
      </c>
      <c r="J19" s="84" t="s">
        <v>40</v>
      </c>
      <c r="K19" s="226"/>
    </row>
    <row r="20" spans="1:11" ht="15.95" customHeight="1">
      <c r="A20" s="226"/>
      <c r="B20" s="332"/>
      <c r="C20" s="89">
        <v>1120</v>
      </c>
      <c r="D20" s="82">
        <v>1220</v>
      </c>
      <c r="E20" s="82">
        <v>1320</v>
      </c>
      <c r="F20" s="82">
        <v>2120</v>
      </c>
      <c r="G20" s="85">
        <v>2220</v>
      </c>
      <c r="H20" s="82">
        <v>2320</v>
      </c>
      <c r="I20" s="29">
        <v>3120</v>
      </c>
      <c r="J20" s="85">
        <v>3220</v>
      </c>
      <c r="K20" s="226"/>
    </row>
    <row r="21" spans="1:11" ht="147" customHeight="1">
      <c r="A21" s="226"/>
      <c r="B21" s="346"/>
      <c r="C21" s="90" t="str">
        <f>'Master LM'!B21</f>
        <v>Train HANWASH Ambassadors &amp; Coordinators and their committees throughout the Caribbean.​</v>
      </c>
      <c r="D21" s="84" t="str">
        <f>'Master LM'!C21</f>
        <v>Facilitate coordination meetings between commune WASH stakeholders.</v>
      </c>
      <c r="E21" s="27" t="str">
        <f>'Master LM'!D21</f>
        <v>Review service provider performance with stakeholders.</v>
      </c>
      <c r="F21" s="84" t="str">
        <f>'Master LM'!E21</f>
        <v>Rehabilitate and expand professionally operated piped water systems.</v>
      </c>
      <c r="G21" s="106" t="str">
        <f>'Master LM'!F21</f>
        <v>Certify the sustained usage of sanitation services.</v>
      </c>
      <c r="H21" s="84" t="s">
        <v>46</v>
      </c>
      <c r="I21" s="26" t="s">
        <v>48</v>
      </c>
      <c r="J21" s="223" t="s">
        <v>49</v>
      </c>
      <c r="K21" s="226"/>
    </row>
    <row r="22" spans="1:11">
      <c r="A22" s="226"/>
      <c r="B22" s="226"/>
      <c r="C22" s="226"/>
      <c r="D22" s="226"/>
      <c r="E22" s="226"/>
      <c r="F22" s="226"/>
      <c r="G22" s="226"/>
      <c r="H22" s="226"/>
      <c r="I22" s="226"/>
      <c r="J22" s="226"/>
      <c r="K22" s="226"/>
    </row>
    <row r="23" spans="1:11">
      <c r="B23" s="5"/>
    </row>
    <row r="24" spans="1:11">
      <c r="B24" s="5"/>
    </row>
    <row r="25" spans="1:11">
      <c r="B25" s="5"/>
    </row>
    <row r="26" spans="1:11">
      <c r="B26" s="5"/>
    </row>
    <row r="27" spans="1:11">
      <c r="B27" s="5"/>
    </row>
    <row r="28" spans="1:11">
      <c r="B28" s="5"/>
    </row>
    <row r="29" spans="1:11">
      <c r="B29" s="5"/>
    </row>
    <row r="30" spans="1:11">
      <c r="B30" s="5"/>
    </row>
    <row r="31" spans="1:11">
      <c r="B31" s="5"/>
    </row>
    <row r="32" spans="1:11">
      <c r="B32" s="5"/>
    </row>
    <row r="33" spans="2:2">
      <c r="B33" s="5"/>
    </row>
    <row r="34" spans="2:2">
      <c r="B34" s="5"/>
    </row>
  </sheetData>
  <mergeCells count="13">
    <mergeCell ref="B16:B17"/>
    <mergeCell ref="B18:B21"/>
    <mergeCell ref="F14:H14"/>
    <mergeCell ref="F15:H15"/>
    <mergeCell ref="C11:J11"/>
    <mergeCell ref="B12:B13"/>
    <mergeCell ref="C12:J12"/>
    <mergeCell ref="C13:J13"/>
    <mergeCell ref="B14:B15"/>
    <mergeCell ref="C14:E14"/>
    <mergeCell ref="I14:J14"/>
    <mergeCell ref="C15:E15"/>
    <mergeCell ref="I15:J15"/>
  </mergeCells>
  <hyperlinks>
    <hyperlink ref="A5" r:id="rId1" xr:uid="{F303E380-FDC1-1E40-B796-6BE5223505F2}"/>
  </hyperlinks>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B9DD6-C48E-49B4-B8BB-6D4871740D80}">
  <sheetPr filterMode="1">
    <pageSetUpPr fitToPage="1"/>
  </sheetPr>
  <dimension ref="A1:XFB70"/>
  <sheetViews>
    <sheetView topLeftCell="A43" zoomScale="99" zoomScaleNormal="99" workbookViewId="0">
      <selection activeCell="G63" sqref="G63"/>
    </sheetView>
  </sheetViews>
  <sheetFormatPr defaultColWidth="11" defaultRowHeight="15.75" customHeight="1"/>
  <cols>
    <col min="1" max="1" width="19.375" style="20" customWidth="1"/>
    <col min="2" max="2" width="7.375" style="7" customWidth="1"/>
    <col min="3" max="3" width="52.125" style="43" customWidth="1"/>
    <col min="4" max="4" width="12.75" style="8" bestFit="1" customWidth="1"/>
    <col min="5" max="5" width="71.125" style="7" customWidth="1"/>
    <col min="6" max="6" width="28.625" style="7" customWidth="1"/>
    <col min="7" max="7" width="17.625" customWidth="1"/>
    <col min="8" max="9" width="11.875" style="7" customWidth="1"/>
    <col min="10" max="10" width="18.625" style="20" customWidth="1"/>
    <col min="11" max="11" width="15" style="20" customWidth="1"/>
    <col min="12" max="12" width="12.625" style="20" customWidth="1"/>
    <col min="13" max="13" width="18.625" style="20" customWidth="1"/>
    <col min="14" max="14" width="15.5" style="20" customWidth="1"/>
    <col min="15" max="16" width="26.625" hidden="1" customWidth="1"/>
    <col min="17" max="17" width="18.125" style="20" customWidth="1"/>
    <col min="18" max="18" width="21.125" style="20" customWidth="1"/>
    <col min="19" max="19" width="10" style="20" bestFit="1" customWidth="1"/>
    <col min="20" max="20" width="20" style="20" customWidth="1"/>
    <col min="21" max="21" width="87" style="20" customWidth="1"/>
  </cols>
  <sheetData>
    <row r="1" spans="1:21" ht="15.6">
      <c r="A1" s="376" t="s">
        <v>0</v>
      </c>
      <c r="B1" s="376"/>
      <c r="C1" s="376"/>
      <c r="E1" s="74" t="s">
        <v>1</v>
      </c>
      <c r="F1" s="75"/>
      <c r="G1" s="75"/>
      <c r="H1" s="75"/>
      <c r="I1" s="75"/>
      <c r="J1" s="80"/>
      <c r="K1" s="80"/>
      <c r="L1" s="80"/>
      <c r="M1" s="80"/>
      <c r="N1" s="80"/>
      <c r="O1" s="81"/>
      <c r="P1" s="81"/>
      <c r="Q1" s="80"/>
    </row>
    <row r="2" spans="1:21" ht="15.6">
      <c r="A2" s="384" t="s">
        <v>58</v>
      </c>
      <c r="B2" s="384"/>
      <c r="C2" s="384"/>
      <c r="E2" s="94" t="s">
        <v>59</v>
      </c>
      <c r="F2" s="77" t="str">
        <f>"'-' Not applicable"</f>
        <v>'-' Not applicable</v>
      </c>
    </row>
    <row r="3" spans="1:21" ht="15.6">
      <c r="A3" s="376" t="s">
        <v>60</v>
      </c>
      <c r="B3" s="376"/>
      <c r="C3" s="376"/>
      <c r="E3" s="72"/>
      <c r="F3" s="73"/>
      <c r="G3" s="78"/>
      <c r="H3" s="73"/>
      <c r="I3" s="73"/>
      <c r="J3" s="79"/>
      <c r="K3" s="79"/>
      <c r="L3" s="79"/>
      <c r="M3" s="79"/>
      <c r="N3" s="79"/>
      <c r="O3" s="78"/>
      <c r="P3" s="78"/>
      <c r="Q3" s="79"/>
      <c r="R3" s="79"/>
      <c r="S3" s="79"/>
    </row>
    <row r="4" spans="1:21" ht="15.6">
      <c r="A4" s="378" t="s">
        <v>61</v>
      </c>
      <c r="B4" s="378"/>
      <c r="C4" s="378"/>
      <c r="E4" s="76" t="s">
        <v>62</v>
      </c>
      <c r="F4" s="376" t="s">
        <v>13</v>
      </c>
      <c r="G4" s="376"/>
      <c r="H4" s="376"/>
      <c r="I4" s="376"/>
      <c r="J4" s="376"/>
      <c r="K4" s="377"/>
      <c r="L4" s="377"/>
      <c r="M4" s="376"/>
      <c r="N4" s="377"/>
      <c r="O4" s="376"/>
      <c r="P4" s="376"/>
      <c r="Q4" s="377"/>
      <c r="R4" s="377"/>
      <c r="S4" s="377"/>
    </row>
    <row r="5" spans="1:21" ht="15.6">
      <c r="A5" s="385" t="s">
        <v>63</v>
      </c>
      <c r="B5" s="385"/>
      <c r="C5" s="385"/>
      <c r="E5" s="70" t="s">
        <v>14</v>
      </c>
      <c r="F5" s="378" t="s">
        <v>64</v>
      </c>
      <c r="G5" s="378"/>
      <c r="H5" s="378"/>
      <c r="I5" s="378"/>
      <c r="J5" s="378"/>
      <c r="K5" s="378"/>
      <c r="L5" s="378"/>
      <c r="M5" s="378"/>
      <c r="N5" s="378"/>
      <c r="O5" s="378"/>
      <c r="P5" s="378"/>
      <c r="Q5" s="378"/>
      <c r="R5" s="378"/>
      <c r="S5" s="378"/>
    </row>
    <row r="6" spans="1:21" ht="15.6">
      <c r="A6" s="382" t="s">
        <v>65</v>
      </c>
      <c r="B6" s="378"/>
      <c r="C6" s="378"/>
      <c r="E6" s="71" t="s">
        <v>66</v>
      </c>
      <c r="F6" s="378" t="s">
        <v>67</v>
      </c>
      <c r="G6" s="378"/>
      <c r="H6" s="378"/>
      <c r="I6" s="378"/>
      <c r="J6" s="378"/>
      <c r="K6" s="379"/>
      <c r="L6" s="379"/>
      <c r="M6" s="378"/>
      <c r="N6" s="379"/>
      <c r="O6" s="378"/>
      <c r="P6" s="378"/>
      <c r="Q6" s="379"/>
      <c r="R6" s="379"/>
      <c r="S6" s="379"/>
    </row>
    <row r="7" spans="1:21" ht="15.6">
      <c r="A7" s="382" t="s">
        <v>68</v>
      </c>
      <c r="B7" s="378"/>
      <c r="C7" s="378"/>
      <c r="E7" s="215" t="s">
        <v>69</v>
      </c>
      <c r="F7" s="378" t="s">
        <v>70</v>
      </c>
      <c r="G7" s="378"/>
      <c r="H7" s="378"/>
      <c r="I7" s="378"/>
      <c r="J7" s="378"/>
      <c r="K7" s="379"/>
      <c r="L7" s="379"/>
      <c r="M7" s="378"/>
      <c r="N7" s="379"/>
      <c r="O7" s="378"/>
      <c r="P7" s="378"/>
      <c r="Q7" s="379"/>
      <c r="R7" s="379"/>
      <c r="S7" s="379"/>
    </row>
    <row r="8" spans="1:21" ht="38.25" customHeight="1">
      <c r="A8" s="383" t="s">
        <v>71</v>
      </c>
      <c r="B8" s="383"/>
      <c r="C8" s="383"/>
      <c r="E8" s="4" t="s">
        <v>72</v>
      </c>
      <c r="F8" s="380" t="s">
        <v>73</v>
      </c>
      <c r="G8" s="380"/>
      <c r="H8" s="380"/>
      <c r="I8" s="380"/>
      <c r="J8" s="380"/>
      <c r="K8" s="381"/>
      <c r="L8" s="381"/>
      <c r="M8" s="380"/>
      <c r="N8" s="381"/>
      <c r="O8" s="380"/>
      <c r="P8" s="380"/>
      <c r="Q8" s="381"/>
      <c r="R8" s="381"/>
      <c r="S8" s="381"/>
    </row>
    <row r="10" spans="1:21" ht="15.95" customHeight="1">
      <c r="A10" s="367" t="s">
        <v>74</v>
      </c>
      <c r="B10" s="367"/>
      <c r="C10" s="367"/>
      <c r="D10" s="372" t="s">
        <v>75</v>
      </c>
      <c r="E10" s="373"/>
      <c r="F10" s="373"/>
      <c r="G10" s="373"/>
      <c r="H10" s="373"/>
      <c r="I10" s="373"/>
      <c r="J10" s="373"/>
      <c r="K10" s="372" t="s">
        <v>76</v>
      </c>
      <c r="L10" s="373"/>
      <c r="M10" s="375"/>
      <c r="N10" s="374"/>
      <c r="O10" s="370" t="s">
        <v>77</v>
      </c>
      <c r="P10" s="371"/>
      <c r="Q10" s="372" t="s">
        <v>78</v>
      </c>
      <c r="R10" s="373"/>
      <c r="S10" s="373"/>
      <c r="T10" s="374"/>
      <c r="U10" s="368" t="s">
        <v>79</v>
      </c>
    </row>
    <row r="11" spans="1:21">
      <c r="A11" s="16" t="s">
        <v>12</v>
      </c>
      <c r="B11" s="16" t="s">
        <v>80</v>
      </c>
      <c r="C11" s="16" t="s">
        <v>13</v>
      </c>
      <c r="D11" s="287" t="s">
        <v>81</v>
      </c>
      <c r="E11" s="288" t="s">
        <v>13</v>
      </c>
      <c r="F11" s="288" t="s">
        <v>82</v>
      </c>
      <c r="G11" s="287" t="s">
        <v>83</v>
      </c>
      <c r="H11" s="288" t="s">
        <v>84</v>
      </c>
      <c r="I11" s="289" t="s">
        <v>85</v>
      </c>
      <c r="J11" s="289" t="s">
        <v>86</v>
      </c>
      <c r="K11" s="287" t="s">
        <v>87</v>
      </c>
      <c r="L11" s="287" t="s">
        <v>88</v>
      </c>
      <c r="M11" s="287" t="s">
        <v>89</v>
      </c>
      <c r="N11" s="287" t="s">
        <v>90</v>
      </c>
      <c r="O11" s="63" t="s">
        <v>91</v>
      </c>
      <c r="P11" s="63" t="s">
        <v>92</v>
      </c>
      <c r="Q11" s="287" t="s">
        <v>87</v>
      </c>
      <c r="R11" s="287" t="s">
        <v>93</v>
      </c>
      <c r="S11" s="287" t="s">
        <v>89</v>
      </c>
      <c r="T11" s="287" t="s">
        <v>90</v>
      </c>
      <c r="U11" s="369"/>
    </row>
    <row r="12" spans="1:21" ht="34.5" customHeight="1">
      <c r="A12" s="45" t="s">
        <v>14</v>
      </c>
      <c r="B12" s="46">
        <v>1</v>
      </c>
      <c r="C12" s="47" t="str">
        <f>'Master LM'!B13</f>
        <v>Increased access to safe, sustainable and affordable water, sanitation and hygiene (WASH) services in Haiti​.</v>
      </c>
      <c r="D12" s="47" t="s">
        <v>94</v>
      </c>
      <c r="E12" s="47" t="s">
        <v>94</v>
      </c>
      <c r="F12" s="47" t="s">
        <v>94</v>
      </c>
      <c r="G12" s="47" t="s">
        <v>94</v>
      </c>
      <c r="H12" s="127" t="s">
        <v>94</v>
      </c>
      <c r="I12" s="120" t="str">
        <f>"Mattson"</f>
        <v>Mattson</v>
      </c>
      <c r="J12" s="135" t="s">
        <v>94</v>
      </c>
      <c r="K12" s="47" t="s">
        <v>94</v>
      </c>
      <c r="L12" s="47" t="s">
        <v>94</v>
      </c>
      <c r="M12" s="47" t="s">
        <v>94</v>
      </c>
      <c r="N12" s="47" t="s">
        <v>94</v>
      </c>
      <c r="O12" s="47" t="s">
        <v>94</v>
      </c>
      <c r="P12" s="47" t="s">
        <v>94</v>
      </c>
      <c r="Q12" s="47" t="s">
        <v>94</v>
      </c>
      <c r="R12" s="47" t="s">
        <v>94</v>
      </c>
      <c r="S12" s="47" t="s">
        <v>94</v>
      </c>
      <c r="T12" s="47" t="s">
        <v>94</v>
      </c>
      <c r="U12" s="47" t="s">
        <v>95</v>
      </c>
    </row>
    <row r="13" spans="1:21" ht="34.5" customHeight="1">
      <c r="A13" s="48" t="s">
        <v>66</v>
      </c>
      <c r="B13" s="49">
        <v>1000</v>
      </c>
      <c r="C13" s="50" t="str">
        <f>'Master LM'!B15</f>
        <v>Strengthened demand for and management of WASH services in communes.</v>
      </c>
      <c r="D13" s="50" t="s">
        <v>94</v>
      </c>
      <c r="E13" s="50" t="s">
        <v>94</v>
      </c>
      <c r="F13" s="50" t="s">
        <v>94</v>
      </c>
      <c r="G13" s="50" t="s">
        <v>94</v>
      </c>
      <c r="H13" s="128" t="s">
        <v>94</v>
      </c>
      <c r="I13" s="121" t="str">
        <f t="shared" ref="I13:I70" si="0">"Mattson"</f>
        <v>Mattson</v>
      </c>
      <c r="J13" s="136" t="s">
        <v>94</v>
      </c>
      <c r="K13" s="50" t="s">
        <v>94</v>
      </c>
      <c r="L13" s="50" t="s">
        <v>94</v>
      </c>
      <c r="M13" s="50" t="s">
        <v>94</v>
      </c>
      <c r="N13" s="50" t="s">
        <v>94</v>
      </c>
      <c r="O13" s="50" t="s">
        <v>94</v>
      </c>
      <c r="P13" s="50" t="s">
        <v>94</v>
      </c>
      <c r="Q13" s="50" t="s">
        <v>94</v>
      </c>
      <c r="R13" s="50" t="s">
        <v>94</v>
      </c>
      <c r="S13" s="50" t="s">
        <v>94</v>
      </c>
      <c r="T13" s="50" t="s">
        <v>94</v>
      </c>
      <c r="U13" s="50" t="s">
        <v>95</v>
      </c>
    </row>
    <row r="14" spans="1:21" ht="34.5" customHeight="1">
      <c r="A14" s="51" t="s">
        <v>69</v>
      </c>
      <c r="B14" s="52">
        <v>1100</v>
      </c>
      <c r="C14" s="53" t="str">
        <f>'Master LM'!B17</f>
        <v>Increased civil society engagement in decision making and implementation of WASH services.</v>
      </c>
      <c r="D14" s="53" t="s">
        <v>96</v>
      </c>
      <c r="E14" s="53" t="s">
        <v>97</v>
      </c>
      <c r="F14" s="53" t="s">
        <v>94</v>
      </c>
      <c r="G14" s="53" t="s">
        <v>98</v>
      </c>
      <c r="H14" s="129" t="s">
        <v>99</v>
      </c>
      <c r="I14" s="122" t="str">
        <f t="shared" si="0"/>
        <v>Mattson</v>
      </c>
      <c r="J14" s="113" t="s">
        <v>100</v>
      </c>
      <c r="K14" s="55" t="s">
        <v>101</v>
      </c>
      <c r="L14" s="65" t="s">
        <v>102</v>
      </c>
      <c r="M14" s="51" t="s">
        <v>103</v>
      </c>
      <c r="N14" s="55" t="s">
        <v>104</v>
      </c>
      <c r="O14" s="64"/>
      <c r="P14" s="64"/>
      <c r="Q14" s="65" t="s">
        <v>105</v>
      </c>
      <c r="R14" s="65" t="s">
        <v>106</v>
      </c>
      <c r="S14" s="65" t="s">
        <v>107</v>
      </c>
      <c r="T14" s="277" t="s">
        <v>104</v>
      </c>
      <c r="U14" s="281" t="s">
        <v>108</v>
      </c>
    </row>
    <row r="15" spans="1:21" s="247" customFormat="1" ht="34.5" customHeight="1">
      <c r="A15" s="236" t="s">
        <v>69</v>
      </c>
      <c r="B15" s="237">
        <v>1100</v>
      </c>
      <c r="C15" s="239" t="s">
        <v>21</v>
      </c>
      <c r="D15" s="239" t="s">
        <v>109</v>
      </c>
      <c r="E15" s="239" t="s">
        <v>110</v>
      </c>
      <c r="F15" s="239" t="s">
        <v>111</v>
      </c>
      <c r="G15" s="239" t="s">
        <v>112</v>
      </c>
      <c r="H15" s="273" t="s">
        <v>113</v>
      </c>
      <c r="I15" s="274" t="s">
        <v>114</v>
      </c>
      <c r="J15" s="244" t="s">
        <v>100</v>
      </c>
      <c r="K15" s="245" t="s">
        <v>101</v>
      </c>
      <c r="L15" s="246" t="s">
        <v>102</v>
      </c>
      <c r="M15" s="236" t="s">
        <v>103</v>
      </c>
      <c r="N15" s="245" t="s">
        <v>104</v>
      </c>
      <c r="O15" s="65" t="s">
        <v>105</v>
      </c>
      <c r="P15" s="65" t="s">
        <v>106</v>
      </c>
      <c r="Q15" s="246" t="s">
        <v>105</v>
      </c>
      <c r="R15" s="246" t="s">
        <v>106</v>
      </c>
      <c r="S15" s="276" t="s">
        <v>107</v>
      </c>
      <c r="T15" s="280" t="s">
        <v>104</v>
      </c>
      <c r="U15" s="254"/>
    </row>
    <row r="16" spans="1:21" ht="34.5" customHeight="1">
      <c r="A16" s="14" t="s">
        <v>30</v>
      </c>
      <c r="B16" s="10">
        <v>1110</v>
      </c>
      <c r="C16" s="12" t="str">
        <f>'Master LM'!B19</f>
        <v>Support civil society engagement in the WASH sector.​</v>
      </c>
      <c r="D16" s="12" t="s">
        <v>115</v>
      </c>
      <c r="E16" s="9" t="s">
        <v>116</v>
      </c>
      <c r="F16" s="9"/>
      <c r="G16" s="14" t="s">
        <v>117</v>
      </c>
      <c r="H16" s="130" t="s">
        <v>99</v>
      </c>
      <c r="I16" s="123" t="str">
        <f t="shared" si="0"/>
        <v>Mattson</v>
      </c>
      <c r="J16" s="137" t="s">
        <v>100</v>
      </c>
      <c r="K16" s="22" t="s">
        <v>101</v>
      </c>
      <c r="L16" s="198" t="s">
        <v>102</v>
      </c>
      <c r="M16" s="14" t="s">
        <v>103</v>
      </c>
      <c r="N16" s="22" t="s">
        <v>104</v>
      </c>
      <c r="O16" s="17"/>
      <c r="P16" s="183"/>
      <c r="Q16" s="232" t="s">
        <v>105</v>
      </c>
      <c r="R16" s="199" t="s">
        <v>106</v>
      </c>
      <c r="S16" s="191" t="s">
        <v>107</v>
      </c>
      <c r="T16" s="253" t="s">
        <v>104</v>
      </c>
      <c r="U16" s="67" t="s">
        <v>108</v>
      </c>
    </row>
    <row r="17" spans="1:16382" s="247" customFormat="1" ht="34.5" customHeight="1">
      <c r="A17" s="236" t="s">
        <v>30</v>
      </c>
      <c r="B17" s="237">
        <v>1110</v>
      </c>
      <c r="C17" s="278" t="s">
        <v>32</v>
      </c>
      <c r="D17" s="278" t="s">
        <v>118</v>
      </c>
      <c r="E17" s="239" t="s">
        <v>119</v>
      </c>
      <c r="F17" s="239" t="s">
        <v>120</v>
      </c>
      <c r="G17" s="236" t="s">
        <v>121</v>
      </c>
      <c r="H17" s="273" t="s">
        <v>99</v>
      </c>
      <c r="I17" s="274" t="s">
        <v>114</v>
      </c>
      <c r="J17" s="244" t="s">
        <v>100</v>
      </c>
      <c r="K17" s="245" t="s">
        <v>101</v>
      </c>
      <c r="L17" s="279" t="s">
        <v>102</v>
      </c>
      <c r="M17" s="236" t="s">
        <v>103</v>
      </c>
      <c r="N17" s="245" t="s">
        <v>104</v>
      </c>
      <c r="O17" s="232" t="s">
        <v>105</v>
      </c>
      <c r="P17" s="199" t="s">
        <v>106</v>
      </c>
      <c r="Q17" s="246" t="s">
        <v>107</v>
      </c>
      <c r="R17" s="246" t="s">
        <v>106</v>
      </c>
      <c r="S17" s="246" t="s">
        <v>107</v>
      </c>
      <c r="U17" s="254"/>
    </row>
    <row r="18" spans="1:16382" ht="34.5" customHeight="1">
      <c r="A18" s="14" t="s">
        <v>30</v>
      </c>
      <c r="B18" s="10">
        <v>1120</v>
      </c>
      <c r="C18" s="15" t="str">
        <f>'Master LM'!B21</f>
        <v>Train HANWASH Ambassadors &amp; Coordinators and their committees throughout the Caribbean.​</v>
      </c>
      <c r="D18" s="9" t="s">
        <v>122</v>
      </c>
      <c r="E18" s="9" t="s">
        <v>123</v>
      </c>
      <c r="F18" s="9" t="s">
        <v>94</v>
      </c>
      <c r="G18" s="14" t="s">
        <v>121</v>
      </c>
      <c r="H18" s="130" t="s">
        <v>99</v>
      </c>
      <c r="I18" s="123" t="str">
        <f t="shared" si="0"/>
        <v>Mattson</v>
      </c>
      <c r="J18" s="137" t="s">
        <v>124</v>
      </c>
      <c r="K18" s="22" t="s">
        <v>101</v>
      </c>
      <c r="L18" s="14" t="s">
        <v>125</v>
      </c>
      <c r="M18" s="14" t="s">
        <v>126</v>
      </c>
      <c r="N18" s="22" t="s">
        <v>104</v>
      </c>
      <c r="O18" s="17"/>
      <c r="P18" s="183"/>
      <c r="Q18" s="232" t="s">
        <v>105</v>
      </c>
      <c r="R18" s="199" t="s">
        <v>106</v>
      </c>
      <c r="S18" s="13" t="s">
        <v>107</v>
      </c>
      <c r="T18" s="22" t="s">
        <v>104</v>
      </c>
      <c r="U18" s="191" t="s">
        <v>127</v>
      </c>
    </row>
    <row r="19" spans="1:16382" ht="34.5" customHeight="1">
      <c r="A19" s="14" t="s">
        <v>30</v>
      </c>
      <c r="B19" s="10">
        <v>1120</v>
      </c>
      <c r="C19" s="15" t="str">
        <f>'Master LM'!B21</f>
        <v>Train HANWASH Ambassadors &amp; Coordinators and their committees throughout the Caribbean.​</v>
      </c>
      <c r="D19" s="9" t="s">
        <v>128</v>
      </c>
      <c r="E19" s="9" t="s">
        <v>129</v>
      </c>
      <c r="F19" s="9" t="s">
        <v>94</v>
      </c>
      <c r="G19" s="14" t="s">
        <v>121</v>
      </c>
      <c r="H19" s="130" t="s">
        <v>99</v>
      </c>
      <c r="I19" s="123" t="str">
        <f t="shared" si="0"/>
        <v>Mattson</v>
      </c>
      <c r="J19" s="137" t="s">
        <v>124</v>
      </c>
      <c r="K19" s="22" t="s">
        <v>101</v>
      </c>
      <c r="L19" s="14" t="s">
        <v>125</v>
      </c>
      <c r="M19" s="14" t="s">
        <v>126</v>
      </c>
      <c r="N19" s="22" t="s">
        <v>104</v>
      </c>
      <c r="O19" s="17"/>
      <c r="P19" s="183"/>
      <c r="Q19" s="232" t="s">
        <v>105</v>
      </c>
      <c r="R19" s="199" t="s">
        <v>106</v>
      </c>
      <c r="S19" s="13" t="s">
        <v>107</v>
      </c>
      <c r="T19" s="261" t="s">
        <v>104</v>
      </c>
      <c r="U19" s="262" t="s">
        <v>127</v>
      </c>
    </row>
    <row r="20" spans="1:16382" s="247" customFormat="1" ht="34.5" customHeight="1">
      <c r="A20" s="236" t="s">
        <v>30</v>
      </c>
      <c r="B20" s="237">
        <v>1120</v>
      </c>
      <c r="C20" s="272" t="s">
        <v>41</v>
      </c>
      <c r="D20" s="239" t="s">
        <v>130</v>
      </c>
      <c r="E20" s="239" t="s">
        <v>131</v>
      </c>
      <c r="F20" s="239" t="s">
        <v>94</v>
      </c>
      <c r="G20" s="236" t="s">
        <v>132</v>
      </c>
      <c r="H20" s="273" t="s">
        <v>113</v>
      </c>
      <c r="I20" s="274" t="s">
        <v>114</v>
      </c>
      <c r="J20" s="244" t="s">
        <v>133</v>
      </c>
      <c r="K20" s="245" t="s">
        <v>101</v>
      </c>
      <c r="L20" s="236" t="s">
        <v>125</v>
      </c>
      <c r="M20" s="236" t="s">
        <v>134</v>
      </c>
      <c r="N20" s="245" t="s">
        <v>104</v>
      </c>
      <c r="O20" s="232" t="s">
        <v>105</v>
      </c>
      <c r="P20" s="199" t="s">
        <v>106</v>
      </c>
      <c r="Q20" s="246" t="s">
        <v>105</v>
      </c>
      <c r="R20" s="199" t="s">
        <v>106</v>
      </c>
      <c r="S20" s="276" t="s">
        <v>107</v>
      </c>
      <c r="T20" s="260" t="s">
        <v>104</v>
      </c>
      <c r="U20" s="254"/>
    </row>
    <row r="21" spans="1:16382" ht="39.6" customHeight="1">
      <c r="A21" s="236" t="s">
        <v>30</v>
      </c>
      <c r="B21" s="237">
        <v>1120</v>
      </c>
      <c r="C21" s="272" t="s">
        <v>41</v>
      </c>
      <c r="D21" s="239" t="s">
        <v>135</v>
      </c>
      <c r="E21" s="239" t="s">
        <v>136</v>
      </c>
      <c r="F21" s="239" t="s">
        <v>137</v>
      </c>
      <c r="G21" s="236" t="s">
        <v>138</v>
      </c>
      <c r="H21" s="273" t="s">
        <v>113</v>
      </c>
      <c r="I21" s="274" t="s">
        <v>114</v>
      </c>
      <c r="J21" s="244" t="s">
        <v>133</v>
      </c>
      <c r="K21" s="245" t="s">
        <v>101</v>
      </c>
      <c r="L21" s="236" t="s">
        <v>125</v>
      </c>
      <c r="M21" s="236" t="s">
        <v>107</v>
      </c>
      <c r="N21" s="245" t="s">
        <v>104</v>
      </c>
      <c r="O21" s="246" t="s">
        <v>105</v>
      </c>
      <c r="P21" s="245" t="s">
        <v>104</v>
      </c>
      <c r="Q21" s="246" t="s">
        <v>105</v>
      </c>
      <c r="R21" s="199" t="s">
        <v>106</v>
      </c>
      <c r="S21" s="254" t="s">
        <v>107</v>
      </c>
      <c r="T21" s="260" t="s">
        <v>104</v>
      </c>
      <c r="U21" s="254"/>
      <c r="V21" s="247"/>
      <c r="W21" s="247"/>
      <c r="X21" s="247"/>
      <c r="Y21" s="247"/>
      <c r="Z21" s="247"/>
      <c r="AA21" s="247"/>
      <c r="AB21" s="247"/>
      <c r="AC21" s="247"/>
      <c r="AD21" s="247"/>
      <c r="AE21" s="247"/>
      <c r="AF21" s="247"/>
      <c r="AG21" s="247"/>
      <c r="AH21" s="247"/>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7"/>
      <c r="BF21" s="247"/>
      <c r="BG21" s="247"/>
      <c r="BH21" s="247"/>
      <c r="BI21" s="247"/>
      <c r="BJ21" s="247"/>
      <c r="BK21" s="247"/>
      <c r="BL21" s="247"/>
      <c r="BM21" s="247"/>
      <c r="BN21" s="247"/>
      <c r="BO21" s="247"/>
      <c r="BP21" s="247"/>
      <c r="BQ21" s="247"/>
      <c r="BR21" s="247"/>
      <c r="BS21" s="247"/>
      <c r="BT21" s="247"/>
      <c r="BU21" s="247"/>
      <c r="BV21" s="247"/>
      <c r="BW21" s="247"/>
      <c r="BX21" s="247"/>
      <c r="BY21" s="247"/>
      <c r="BZ21" s="247"/>
      <c r="CA21" s="247"/>
      <c r="CB21" s="247"/>
      <c r="CC21" s="247"/>
      <c r="CD21" s="247"/>
      <c r="CE21" s="247"/>
      <c r="CF21" s="247"/>
      <c r="CG21" s="247"/>
      <c r="CH21" s="247"/>
      <c r="CI21" s="247"/>
      <c r="CJ21" s="247"/>
      <c r="CK21" s="247"/>
      <c r="CL21" s="247"/>
      <c r="CM21" s="247"/>
      <c r="CN21" s="247"/>
      <c r="CO21" s="247"/>
      <c r="CP21" s="247"/>
      <c r="CQ21" s="247"/>
      <c r="CR21" s="247"/>
      <c r="CS21" s="247"/>
      <c r="CT21" s="247"/>
      <c r="CU21" s="247"/>
      <c r="CV21" s="247"/>
      <c r="CW21" s="247"/>
      <c r="CX21" s="247"/>
      <c r="CY21" s="247"/>
      <c r="CZ21" s="247"/>
      <c r="DA21" s="247"/>
      <c r="DB21" s="247"/>
      <c r="DC21" s="247"/>
      <c r="DD21" s="247"/>
      <c r="DE21" s="247"/>
      <c r="DF21" s="247"/>
      <c r="DG21" s="247"/>
      <c r="DH21" s="247"/>
      <c r="DI21" s="247"/>
      <c r="DJ21" s="247"/>
      <c r="DK21" s="247"/>
      <c r="DL21" s="247"/>
      <c r="DM21" s="247"/>
      <c r="DN21" s="247"/>
      <c r="DO21" s="247"/>
      <c r="DP21" s="247"/>
      <c r="DQ21" s="247"/>
      <c r="DR21" s="247"/>
      <c r="DS21" s="247"/>
      <c r="DT21" s="247"/>
      <c r="DU21" s="247"/>
      <c r="DV21" s="247"/>
      <c r="DW21" s="247"/>
      <c r="DX21" s="247"/>
      <c r="DY21" s="247"/>
      <c r="DZ21" s="247"/>
      <c r="EA21" s="247"/>
      <c r="EB21" s="247"/>
      <c r="EC21" s="247"/>
      <c r="ED21" s="247"/>
      <c r="EE21" s="247"/>
      <c r="EF21" s="247"/>
      <c r="EG21" s="247"/>
      <c r="EH21" s="247"/>
      <c r="EI21" s="247"/>
      <c r="EJ21" s="247"/>
      <c r="EK21" s="247"/>
      <c r="EL21" s="247"/>
      <c r="EM21" s="247"/>
      <c r="EN21" s="247"/>
      <c r="EO21" s="247"/>
      <c r="EP21" s="247"/>
      <c r="EQ21" s="247"/>
      <c r="ER21" s="247"/>
      <c r="ES21" s="247"/>
      <c r="ET21" s="247"/>
      <c r="EU21" s="247"/>
      <c r="EV21" s="247"/>
      <c r="EW21" s="247"/>
      <c r="EX21" s="247"/>
      <c r="EY21" s="247"/>
      <c r="EZ21" s="247"/>
      <c r="FA21" s="247"/>
      <c r="FB21" s="247"/>
      <c r="FC21" s="247"/>
      <c r="FD21" s="247"/>
      <c r="FE21" s="247"/>
      <c r="FF21" s="247"/>
      <c r="FG21" s="247"/>
      <c r="FH21" s="247"/>
      <c r="FI21" s="247"/>
      <c r="FJ21" s="247"/>
      <c r="FK21" s="247"/>
      <c r="FL21" s="247"/>
      <c r="FM21" s="247"/>
      <c r="FN21" s="247"/>
      <c r="FO21" s="247"/>
      <c r="FP21" s="247"/>
      <c r="FQ21" s="247"/>
      <c r="FR21" s="247"/>
      <c r="FS21" s="247"/>
      <c r="FT21" s="247"/>
      <c r="FU21" s="247"/>
      <c r="FV21" s="247"/>
      <c r="FW21" s="247"/>
      <c r="FX21" s="247"/>
      <c r="FY21" s="247"/>
      <c r="FZ21" s="247"/>
      <c r="GA21" s="247"/>
      <c r="GB21" s="247"/>
      <c r="GC21" s="247"/>
      <c r="GD21" s="247"/>
      <c r="GE21" s="247"/>
      <c r="GF21" s="247"/>
      <c r="GG21" s="247"/>
      <c r="GH21" s="247"/>
      <c r="GI21" s="247"/>
      <c r="GJ21" s="247"/>
      <c r="GK21" s="247"/>
      <c r="GL21" s="247"/>
      <c r="GM21" s="247"/>
      <c r="GN21" s="247"/>
      <c r="GO21" s="247"/>
      <c r="GP21" s="247"/>
      <c r="GQ21" s="247"/>
      <c r="GR21" s="247"/>
      <c r="GS21" s="247"/>
      <c r="GT21" s="247"/>
      <c r="GU21" s="247"/>
      <c r="GV21" s="247"/>
      <c r="GW21" s="247"/>
      <c r="GX21" s="247"/>
      <c r="GY21" s="247"/>
      <c r="GZ21" s="247"/>
      <c r="HA21" s="247"/>
      <c r="HB21" s="247"/>
      <c r="HC21" s="247"/>
      <c r="HD21" s="247"/>
      <c r="HE21" s="247"/>
      <c r="HF21" s="247"/>
      <c r="HG21" s="247"/>
      <c r="HH21" s="247"/>
      <c r="HI21" s="247"/>
      <c r="HJ21" s="247"/>
      <c r="HK21" s="247"/>
      <c r="HL21" s="247"/>
      <c r="HM21" s="247"/>
      <c r="HN21" s="247"/>
      <c r="HO21" s="247"/>
      <c r="HP21" s="247"/>
      <c r="HQ21" s="247"/>
      <c r="HR21" s="247"/>
      <c r="HS21" s="247"/>
      <c r="HT21" s="247"/>
      <c r="HU21" s="247"/>
      <c r="HV21" s="247"/>
      <c r="HW21" s="247"/>
      <c r="HX21" s="247"/>
      <c r="HY21" s="247"/>
      <c r="HZ21" s="247"/>
      <c r="IA21" s="247"/>
      <c r="IB21" s="247"/>
      <c r="IC21" s="247"/>
      <c r="ID21" s="247"/>
      <c r="IE21" s="247"/>
      <c r="IF21" s="247"/>
      <c r="IG21" s="247"/>
      <c r="IH21" s="247"/>
      <c r="II21" s="247"/>
      <c r="IJ21" s="247"/>
      <c r="IK21" s="247"/>
      <c r="IL21" s="247"/>
      <c r="IM21" s="247"/>
      <c r="IN21" s="247"/>
      <c r="IO21" s="247"/>
      <c r="IP21" s="247"/>
      <c r="IQ21" s="247"/>
      <c r="IR21" s="247"/>
      <c r="IS21" s="247"/>
      <c r="IT21" s="247"/>
      <c r="IU21" s="247"/>
      <c r="IV21" s="247"/>
      <c r="IW21" s="247"/>
      <c r="IX21" s="247"/>
      <c r="IY21" s="247"/>
      <c r="IZ21" s="247"/>
      <c r="JA21" s="247"/>
      <c r="JB21" s="247"/>
      <c r="JC21" s="247"/>
      <c r="JD21" s="247"/>
      <c r="JE21" s="247"/>
      <c r="JF21" s="247"/>
      <c r="JG21" s="247"/>
      <c r="JH21" s="247"/>
      <c r="JI21" s="247"/>
      <c r="JJ21" s="247"/>
      <c r="JK21" s="247"/>
      <c r="JL21" s="247"/>
      <c r="JM21" s="247"/>
      <c r="JN21" s="247"/>
      <c r="JO21" s="247"/>
      <c r="JP21" s="247"/>
      <c r="JQ21" s="247"/>
      <c r="JR21" s="247"/>
      <c r="JS21" s="247"/>
      <c r="JT21" s="247"/>
      <c r="JU21" s="247"/>
      <c r="JV21" s="247"/>
      <c r="JW21" s="247"/>
      <c r="JX21" s="247"/>
      <c r="JY21" s="247"/>
      <c r="JZ21" s="247"/>
      <c r="KA21" s="247"/>
      <c r="KB21" s="247"/>
      <c r="KC21" s="247"/>
      <c r="KD21" s="247"/>
      <c r="KE21" s="247"/>
      <c r="KF21" s="247"/>
      <c r="KG21" s="247"/>
      <c r="KH21" s="247"/>
      <c r="KI21" s="247"/>
      <c r="KJ21" s="247"/>
      <c r="KK21" s="247"/>
      <c r="KL21" s="247"/>
      <c r="KM21" s="247"/>
      <c r="KN21" s="247"/>
      <c r="KO21" s="247"/>
      <c r="KP21" s="247"/>
      <c r="KQ21" s="247"/>
      <c r="KR21" s="247"/>
      <c r="KS21" s="247"/>
      <c r="KT21" s="247"/>
      <c r="KU21" s="247"/>
      <c r="KV21" s="247"/>
      <c r="KW21" s="247"/>
      <c r="KX21" s="247"/>
      <c r="KY21" s="247"/>
      <c r="KZ21" s="247"/>
      <c r="LA21" s="247"/>
      <c r="LB21" s="247"/>
      <c r="LC21" s="247"/>
      <c r="LD21" s="247"/>
      <c r="LE21" s="247"/>
      <c r="LF21" s="247"/>
      <c r="LG21" s="247"/>
      <c r="LH21" s="247"/>
      <c r="LI21" s="247"/>
      <c r="LJ21" s="247"/>
      <c r="LK21" s="247"/>
      <c r="LL21" s="247"/>
      <c r="LM21" s="247"/>
      <c r="LN21" s="247"/>
      <c r="LO21" s="247"/>
      <c r="LP21" s="247"/>
      <c r="LQ21" s="247"/>
      <c r="LR21" s="247"/>
      <c r="LS21" s="247"/>
      <c r="LT21" s="247"/>
      <c r="LU21" s="247"/>
      <c r="LV21" s="247"/>
      <c r="LW21" s="247"/>
      <c r="LX21" s="247"/>
      <c r="LY21" s="247"/>
      <c r="LZ21" s="247"/>
      <c r="MA21" s="247"/>
      <c r="MB21" s="247"/>
      <c r="MC21" s="247"/>
      <c r="MD21" s="247"/>
      <c r="ME21" s="247"/>
      <c r="MF21" s="247"/>
      <c r="MG21" s="247"/>
      <c r="MH21" s="247"/>
      <c r="MI21" s="247"/>
      <c r="MJ21" s="247"/>
      <c r="MK21" s="247"/>
      <c r="ML21" s="247"/>
      <c r="MM21" s="247"/>
      <c r="MN21" s="247"/>
      <c r="MO21" s="247"/>
      <c r="MP21" s="247"/>
      <c r="MQ21" s="247"/>
      <c r="MR21" s="247"/>
      <c r="MS21" s="247"/>
      <c r="MT21" s="247"/>
      <c r="MU21" s="247"/>
      <c r="MV21" s="247"/>
      <c r="MW21" s="247"/>
      <c r="MX21" s="247"/>
      <c r="MY21" s="247"/>
      <c r="MZ21" s="247"/>
      <c r="NA21" s="247"/>
      <c r="NB21" s="247"/>
      <c r="NC21" s="247"/>
      <c r="ND21" s="247"/>
      <c r="NE21" s="247"/>
      <c r="NF21" s="247"/>
      <c r="NG21" s="247"/>
      <c r="NH21" s="247"/>
      <c r="NI21" s="247"/>
      <c r="NJ21" s="247"/>
      <c r="NK21" s="247"/>
      <c r="NL21" s="247"/>
      <c r="NM21" s="247"/>
      <c r="NN21" s="247"/>
      <c r="NO21" s="247"/>
      <c r="NP21" s="247"/>
      <c r="NQ21" s="247"/>
      <c r="NR21" s="247"/>
      <c r="NS21" s="247"/>
      <c r="NT21" s="247"/>
      <c r="NU21" s="247"/>
      <c r="NV21" s="247"/>
      <c r="NW21" s="247"/>
      <c r="NX21" s="247"/>
      <c r="NY21" s="247"/>
      <c r="NZ21" s="247"/>
      <c r="OA21" s="247"/>
      <c r="OB21" s="247"/>
      <c r="OC21" s="247"/>
      <c r="OD21" s="247"/>
      <c r="OE21" s="247"/>
      <c r="OF21" s="247"/>
      <c r="OG21" s="247"/>
      <c r="OH21" s="247"/>
      <c r="OI21" s="247"/>
      <c r="OJ21" s="247"/>
      <c r="OK21" s="247"/>
      <c r="OL21" s="247"/>
      <c r="OM21" s="247"/>
      <c r="ON21" s="247"/>
      <c r="OO21" s="247"/>
      <c r="OP21" s="247"/>
      <c r="OQ21" s="247"/>
      <c r="OR21" s="247"/>
      <c r="OS21" s="247"/>
      <c r="OT21" s="247"/>
      <c r="OU21" s="247"/>
      <c r="OV21" s="247"/>
      <c r="OW21" s="247"/>
      <c r="OX21" s="247"/>
      <c r="OY21" s="247"/>
      <c r="OZ21" s="247"/>
      <c r="PA21" s="247"/>
      <c r="PB21" s="247"/>
      <c r="PC21" s="247"/>
      <c r="PD21" s="247"/>
      <c r="PE21" s="247"/>
      <c r="PF21" s="247"/>
      <c r="PG21" s="247"/>
      <c r="PH21" s="247"/>
      <c r="PI21" s="247"/>
      <c r="PJ21" s="247"/>
      <c r="PK21" s="247"/>
      <c r="PL21" s="247"/>
      <c r="PM21" s="247"/>
      <c r="PN21" s="247"/>
      <c r="PO21" s="247"/>
      <c r="PP21" s="247"/>
      <c r="PQ21" s="247"/>
      <c r="PR21" s="247"/>
      <c r="PS21" s="247"/>
      <c r="PT21" s="247"/>
      <c r="PU21" s="247"/>
      <c r="PV21" s="247"/>
      <c r="PW21" s="247"/>
      <c r="PX21" s="247"/>
      <c r="PY21" s="247"/>
      <c r="PZ21" s="247"/>
      <c r="QA21" s="247"/>
      <c r="QB21" s="247"/>
      <c r="QC21" s="247"/>
      <c r="QD21" s="247"/>
      <c r="QE21" s="247"/>
      <c r="QF21" s="247"/>
      <c r="QG21" s="247"/>
      <c r="QH21" s="247"/>
      <c r="QI21" s="247"/>
      <c r="QJ21" s="247"/>
      <c r="QK21" s="247"/>
      <c r="QL21" s="247"/>
      <c r="QM21" s="247"/>
      <c r="QN21" s="247"/>
      <c r="QO21" s="247"/>
      <c r="QP21" s="247"/>
      <c r="QQ21" s="247"/>
      <c r="QR21" s="247"/>
      <c r="QS21" s="247"/>
      <c r="QT21" s="247"/>
      <c r="QU21" s="247"/>
      <c r="QV21" s="247"/>
      <c r="QW21" s="247"/>
      <c r="QX21" s="247"/>
      <c r="QY21" s="247"/>
      <c r="QZ21" s="247"/>
      <c r="RA21" s="247"/>
      <c r="RB21" s="247"/>
      <c r="RC21" s="247"/>
      <c r="RD21" s="247"/>
      <c r="RE21" s="247"/>
      <c r="RF21" s="247"/>
      <c r="RG21" s="247"/>
      <c r="RH21" s="247"/>
      <c r="RI21" s="247"/>
      <c r="RJ21" s="247"/>
      <c r="RK21" s="247"/>
      <c r="RL21" s="247"/>
      <c r="RM21" s="247"/>
      <c r="RN21" s="247"/>
      <c r="RO21" s="247"/>
      <c r="RP21" s="247"/>
      <c r="RQ21" s="247"/>
      <c r="RR21" s="247"/>
      <c r="RS21" s="247"/>
      <c r="RT21" s="247"/>
      <c r="RU21" s="247"/>
      <c r="RV21" s="247"/>
      <c r="RW21" s="247"/>
      <c r="RX21" s="247"/>
      <c r="RY21" s="247"/>
      <c r="RZ21" s="247"/>
      <c r="SA21" s="247"/>
      <c r="SB21" s="247"/>
      <c r="SC21" s="247"/>
      <c r="SD21" s="247"/>
      <c r="SE21" s="247"/>
      <c r="SF21" s="247"/>
      <c r="SG21" s="247"/>
      <c r="SH21" s="247"/>
      <c r="SI21" s="247"/>
      <c r="SJ21" s="247"/>
      <c r="SK21" s="247"/>
      <c r="SL21" s="247"/>
      <c r="SM21" s="247"/>
      <c r="SN21" s="247"/>
      <c r="SO21" s="247"/>
      <c r="SP21" s="247"/>
      <c r="SQ21" s="247"/>
      <c r="SR21" s="247"/>
      <c r="SS21" s="247"/>
      <c r="ST21" s="247"/>
      <c r="SU21" s="247"/>
      <c r="SV21" s="247"/>
      <c r="SW21" s="247"/>
      <c r="SX21" s="247"/>
      <c r="SY21" s="247"/>
      <c r="SZ21" s="247"/>
      <c r="TA21" s="247"/>
      <c r="TB21" s="247"/>
      <c r="TC21" s="247"/>
      <c r="TD21" s="247"/>
      <c r="TE21" s="247"/>
      <c r="TF21" s="247"/>
      <c r="TG21" s="247"/>
      <c r="TH21" s="247"/>
      <c r="TI21" s="247"/>
      <c r="TJ21" s="247"/>
      <c r="TK21" s="247"/>
      <c r="TL21" s="247"/>
      <c r="TM21" s="247"/>
      <c r="TN21" s="247"/>
      <c r="TO21" s="247"/>
      <c r="TP21" s="247"/>
      <c r="TQ21" s="247"/>
      <c r="TR21" s="247"/>
      <c r="TS21" s="247"/>
      <c r="TT21" s="247"/>
      <c r="TU21" s="247"/>
      <c r="TV21" s="247"/>
      <c r="TW21" s="247"/>
      <c r="TX21" s="247"/>
      <c r="TY21" s="247"/>
      <c r="TZ21" s="247"/>
      <c r="UA21" s="247"/>
      <c r="UB21" s="247"/>
      <c r="UC21" s="247"/>
      <c r="UD21" s="247"/>
      <c r="UE21" s="247"/>
      <c r="UF21" s="247"/>
      <c r="UG21" s="247"/>
      <c r="UH21" s="247"/>
      <c r="UI21" s="247"/>
      <c r="UJ21" s="247"/>
      <c r="UK21" s="247"/>
      <c r="UL21" s="247"/>
      <c r="UM21" s="247"/>
      <c r="UN21" s="247"/>
      <c r="UO21" s="247"/>
      <c r="UP21" s="247"/>
      <c r="UQ21" s="247"/>
      <c r="UR21" s="247"/>
      <c r="US21" s="247"/>
      <c r="UT21" s="247"/>
      <c r="UU21" s="247"/>
      <c r="UV21" s="247"/>
      <c r="UW21" s="247"/>
      <c r="UX21" s="247"/>
      <c r="UY21" s="247"/>
      <c r="UZ21" s="247"/>
      <c r="VA21" s="247"/>
      <c r="VB21" s="247"/>
      <c r="VC21" s="247"/>
      <c r="VD21" s="247"/>
      <c r="VE21" s="247"/>
      <c r="VF21" s="247"/>
      <c r="VG21" s="247"/>
      <c r="VH21" s="247"/>
      <c r="VI21" s="247"/>
      <c r="VJ21" s="247"/>
      <c r="VK21" s="247"/>
      <c r="VL21" s="247"/>
      <c r="VM21" s="247"/>
      <c r="VN21" s="247"/>
      <c r="VO21" s="247"/>
      <c r="VP21" s="247"/>
      <c r="VQ21" s="247"/>
      <c r="VR21" s="247"/>
      <c r="VS21" s="247"/>
      <c r="VT21" s="247"/>
      <c r="VU21" s="247"/>
      <c r="VV21" s="247"/>
      <c r="VW21" s="247"/>
      <c r="VX21" s="247"/>
      <c r="VY21" s="247"/>
      <c r="VZ21" s="247"/>
      <c r="WA21" s="247"/>
      <c r="WB21" s="247"/>
      <c r="WC21" s="247"/>
      <c r="WD21" s="247"/>
      <c r="WE21" s="247"/>
      <c r="WF21" s="247"/>
      <c r="WG21" s="247"/>
      <c r="WH21" s="247"/>
      <c r="WI21" s="247"/>
      <c r="WJ21" s="247"/>
      <c r="WK21" s="247"/>
      <c r="WL21" s="247"/>
      <c r="WM21" s="247"/>
      <c r="WN21" s="247"/>
      <c r="WO21" s="247"/>
      <c r="WP21" s="247"/>
      <c r="WQ21" s="247"/>
      <c r="WR21" s="247"/>
      <c r="WS21" s="247"/>
      <c r="WT21" s="247"/>
      <c r="WU21" s="247"/>
      <c r="WV21" s="247"/>
      <c r="WW21" s="247"/>
      <c r="WX21" s="247"/>
      <c r="WY21" s="247"/>
      <c r="WZ21" s="247"/>
      <c r="XA21" s="247"/>
      <c r="XB21" s="247"/>
      <c r="XC21" s="247"/>
      <c r="XD21" s="247"/>
      <c r="XE21" s="247"/>
      <c r="XF21" s="247"/>
      <c r="XG21" s="247"/>
      <c r="XH21" s="247"/>
      <c r="XI21" s="247"/>
      <c r="XJ21" s="247"/>
      <c r="XK21" s="247"/>
      <c r="XL21" s="247"/>
      <c r="XM21" s="247"/>
      <c r="XN21" s="247"/>
      <c r="XO21" s="247"/>
      <c r="XP21" s="247"/>
      <c r="XQ21" s="247"/>
      <c r="XR21" s="247"/>
      <c r="XS21" s="247"/>
      <c r="XT21" s="247"/>
      <c r="XU21" s="247"/>
      <c r="XV21" s="247"/>
      <c r="XW21" s="247"/>
      <c r="XX21" s="247"/>
      <c r="XY21" s="247"/>
      <c r="XZ21" s="247"/>
      <c r="YA21" s="247"/>
      <c r="YB21" s="247"/>
      <c r="YC21" s="247"/>
      <c r="YD21" s="247"/>
      <c r="YE21" s="247"/>
      <c r="YF21" s="247"/>
      <c r="YG21" s="247"/>
      <c r="YH21" s="247"/>
      <c r="YI21" s="247"/>
      <c r="YJ21" s="247"/>
      <c r="YK21" s="247"/>
      <c r="YL21" s="247"/>
      <c r="YM21" s="247"/>
      <c r="YN21" s="247"/>
      <c r="YO21" s="247"/>
      <c r="YP21" s="247"/>
      <c r="YQ21" s="247"/>
      <c r="YR21" s="247"/>
      <c r="YS21" s="247"/>
      <c r="YT21" s="247"/>
      <c r="YU21" s="247"/>
      <c r="YV21" s="247"/>
      <c r="YW21" s="247"/>
      <c r="YX21" s="247"/>
      <c r="YY21" s="247"/>
      <c r="YZ21" s="247"/>
      <c r="ZA21" s="247"/>
      <c r="ZB21" s="247"/>
      <c r="ZC21" s="247"/>
      <c r="ZD21" s="247"/>
      <c r="ZE21" s="247"/>
      <c r="ZF21" s="247"/>
      <c r="ZG21" s="247"/>
      <c r="ZH21" s="247"/>
      <c r="ZI21" s="247"/>
      <c r="ZJ21" s="247"/>
      <c r="ZK21" s="247"/>
      <c r="ZL21" s="247"/>
      <c r="ZM21" s="247"/>
      <c r="ZN21" s="247"/>
      <c r="ZO21" s="247"/>
      <c r="ZP21" s="247"/>
      <c r="ZQ21" s="247"/>
      <c r="ZR21" s="247"/>
      <c r="ZS21" s="247"/>
      <c r="ZT21" s="247"/>
      <c r="ZU21" s="247"/>
      <c r="ZV21" s="247"/>
      <c r="ZW21" s="247"/>
      <c r="ZX21" s="247"/>
      <c r="ZY21" s="247"/>
      <c r="ZZ21" s="247"/>
      <c r="AAA21" s="247"/>
      <c r="AAB21" s="247"/>
      <c r="AAC21" s="247"/>
      <c r="AAD21" s="247"/>
      <c r="AAE21" s="247"/>
      <c r="AAF21" s="247"/>
      <c r="AAG21" s="247"/>
      <c r="AAH21" s="247"/>
      <c r="AAI21" s="247"/>
      <c r="AAJ21" s="247"/>
      <c r="AAK21" s="247"/>
      <c r="AAL21" s="247"/>
      <c r="AAM21" s="247"/>
      <c r="AAN21" s="247"/>
      <c r="AAO21" s="247"/>
      <c r="AAP21" s="247"/>
      <c r="AAQ21" s="247"/>
      <c r="AAR21" s="247"/>
      <c r="AAS21" s="247"/>
      <c r="AAT21" s="247"/>
      <c r="AAU21" s="247"/>
      <c r="AAV21" s="247"/>
      <c r="AAW21" s="247"/>
      <c r="AAX21" s="247"/>
      <c r="AAY21" s="247"/>
      <c r="AAZ21" s="247"/>
      <c r="ABA21" s="247"/>
      <c r="ABB21" s="247"/>
      <c r="ABC21" s="247"/>
      <c r="ABD21" s="247"/>
      <c r="ABE21" s="247"/>
      <c r="ABF21" s="247"/>
      <c r="ABG21" s="247"/>
      <c r="ABH21" s="247"/>
      <c r="ABI21" s="247"/>
      <c r="ABJ21" s="247"/>
      <c r="ABK21" s="247"/>
      <c r="ABL21" s="247"/>
      <c r="ABM21" s="247"/>
      <c r="ABN21" s="247"/>
      <c r="ABO21" s="247"/>
      <c r="ABP21" s="247"/>
      <c r="ABQ21" s="247"/>
      <c r="ABR21" s="247"/>
      <c r="ABS21" s="247"/>
      <c r="ABT21" s="247"/>
      <c r="ABU21" s="247"/>
      <c r="ABV21" s="247"/>
      <c r="ABW21" s="247"/>
      <c r="ABX21" s="247"/>
      <c r="ABY21" s="247"/>
      <c r="ABZ21" s="247"/>
      <c r="ACA21" s="247"/>
      <c r="ACB21" s="247"/>
      <c r="ACC21" s="247"/>
      <c r="ACD21" s="247"/>
      <c r="ACE21" s="247"/>
      <c r="ACF21" s="247"/>
      <c r="ACG21" s="247"/>
      <c r="ACH21" s="247"/>
      <c r="ACI21" s="247"/>
      <c r="ACJ21" s="247"/>
      <c r="ACK21" s="247"/>
      <c r="ACL21" s="247"/>
      <c r="ACM21" s="247"/>
      <c r="ACN21" s="247"/>
      <c r="ACO21" s="247"/>
      <c r="ACP21" s="247"/>
      <c r="ACQ21" s="247"/>
      <c r="ACR21" s="247"/>
      <c r="ACS21" s="247"/>
      <c r="ACT21" s="247"/>
      <c r="ACU21" s="247"/>
      <c r="ACV21" s="247"/>
      <c r="ACW21" s="247"/>
      <c r="ACX21" s="247"/>
      <c r="ACY21" s="247"/>
      <c r="ACZ21" s="247"/>
      <c r="ADA21" s="247"/>
      <c r="ADB21" s="247"/>
      <c r="ADC21" s="247"/>
      <c r="ADD21" s="247"/>
      <c r="ADE21" s="247"/>
      <c r="ADF21" s="247"/>
      <c r="ADG21" s="247"/>
      <c r="ADH21" s="247"/>
      <c r="ADI21" s="247"/>
      <c r="ADJ21" s="247"/>
      <c r="ADK21" s="247"/>
      <c r="ADL21" s="247"/>
      <c r="ADM21" s="247"/>
      <c r="ADN21" s="247"/>
      <c r="ADO21" s="247"/>
      <c r="ADP21" s="247"/>
      <c r="ADQ21" s="247"/>
      <c r="ADR21" s="247"/>
      <c r="ADS21" s="247"/>
      <c r="ADT21" s="247"/>
      <c r="ADU21" s="247"/>
      <c r="ADV21" s="247"/>
      <c r="ADW21" s="247"/>
      <c r="ADX21" s="247"/>
      <c r="ADY21" s="247"/>
      <c r="ADZ21" s="247"/>
      <c r="AEA21" s="247"/>
      <c r="AEB21" s="247"/>
      <c r="AEC21" s="247"/>
      <c r="AED21" s="247"/>
      <c r="AEE21" s="247"/>
      <c r="AEF21" s="247"/>
      <c r="AEG21" s="247"/>
      <c r="AEH21" s="247"/>
      <c r="AEI21" s="247"/>
      <c r="AEJ21" s="247"/>
      <c r="AEK21" s="247"/>
      <c r="AEL21" s="247"/>
      <c r="AEM21" s="247"/>
      <c r="AEN21" s="247"/>
      <c r="AEO21" s="247"/>
      <c r="AEP21" s="247"/>
      <c r="AEQ21" s="247"/>
      <c r="AER21" s="247"/>
      <c r="AES21" s="247"/>
      <c r="AET21" s="247"/>
      <c r="AEU21" s="247"/>
      <c r="AEV21" s="247"/>
      <c r="AEW21" s="247"/>
      <c r="AEX21" s="247"/>
      <c r="AEY21" s="247"/>
      <c r="AEZ21" s="247"/>
      <c r="AFA21" s="247"/>
      <c r="AFB21" s="247"/>
      <c r="AFC21" s="247"/>
      <c r="AFD21" s="247"/>
      <c r="AFE21" s="247"/>
      <c r="AFF21" s="247"/>
      <c r="AFG21" s="247"/>
      <c r="AFH21" s="247"/>
      <c r="AFI21" s="247"/>
      <c r="AFJ21" s="247"/>
      <c r="AFK21" s="247"/>
      <c r="AFL21" s="247"/>
      <c r="AFM21" s="247"/>
      <c r="AFN21" s="247"/>
      <c r="AFO21" s="247"/>
      <c r="AFP21" s="247"/>
      <c r="AFQ21" s="247"/>
      <c r="AFR21" s="247"/>
      <c r="AFS21" s="247"/>
      <c r="AFT21" s="247"/>
      <c r="AFU21" s="247"/>
      <c r="AFV21" s="247"/>
      <c r="AFW21" s="247"/>
      <c r="AFX21" s="247"/>
      <c r="AFY21" s="247"/>
      <c r="AFZ21" s="247"/>
      <c r="AGA21" s="247"/>
      <c r="AGB21" s="247"/>
      <c r="AGC21" s="247"/>
      <c r="AGD21" s="247"/>
      <c r="AGE21" s="247"/>
      <c r="AGF21" s="247"/>
      <c r="AGG21" s="247"/>
      <c r="AGH21" s="247"/>
      <c r="AGI21" s="247"/>
      <c r="AGJ21" s="247"/>
      <c r="AGK21" s="247"/>
      <c r="AGL21" s="247"/>
      <c r="AGM21" s="247"/>
      <c r="AGN21" s="247"/>
      <c r="AGO21" s="247"/>
      <c r="AGP21" s="247"/>
      <c r="AGQ21" s="247"/>
      <c r="AGR21" s="247"/>
      <c r="AGS21" s="247"/>
      <c r="AGT21" s="247"/>
      <c r="AGU21" s="247"/>
      <c r="AGV21" s="247"/>
      <c r="AGW21" s="247"/>
      <c r="AGX21" s="247"/>
      <c r="AGY21" s="247"/>
      <c r="AGZ21" s="247"/>
      <c r="AHA21" s="247"/>
      <c r="AHB21" s="247"/>
      <c r="AHC21" s="247"/>
      <c r="AHD21" s="247"/>
      <c r="AHE21" s="247"/>
      <c r="AHF21" s="247"/>
      <c r="AHG21" s="247"/>
      <c r="AHH21" s="247"/>
      <c r="AHI21" s="247"/>
      <c r="AHJ21" s="247"/>
      <c r="AHK21" s="247"/>
      <c r="AHL21" s="247"/>
      <c r="AHM21" s="247"/>
      <c r="AHN21" s="247"/>
      <c r="AHO21" s="247"/>
      <c r="AHP21" s="247"/>
      <c r="AHQ21" s="247"/>
      <c r="AHR21" s="247"/>
      <c r="AHS21" s="247"/>
      <c r="AHT21" s="247"/>
      <c r="AHU21" s="247"/>
      <c r="AHV21" s="247"/>
      <c r="AHW21" s="247"/>
      <c r="AHX21" s="247"/>
      <c r="AHY21" s="247"/>
      <c r="AHZ21" s="247"/>
      <c r="AIA21" s="247"/>
      <c r="AIB21" s="247"/>
      <c r="AIC21" s="247"/>
      <c r="AID21" s="247"/>
      <c r="AIE21" s="247"/>
      <c r="AIF21" s="247"/>
      <c r="AIG21" s="247"/>
      <c r="AIH21" s="247"/>
      <c r="AII21" s="247"/>
      <c r="AIJ21" s="247"/>
      <c r="AIK21" s="247"/>
      <c r="AIL21" s="247"/>
      <c r="AIM21" s="247"/>
      <c r="AIN21" s="247"/>
      <c r="AIO21" s="247"/>
      <c r="AIP21" s="247"/>
      <c r="AIQ21" s="247"/>
      <c r="AIR21" s="247"/>
      <c r="AIS21" s="247"/>
      <c r="AIT21" s="247"/>
      <c r="AIU21" s="247"/>
      <c r="AIV21" s="247"/>
      <c r="AIW21" s="247"/>
      <c r="AIX21" s="247"/>
      <c r="AIY21" s="247"/>
      <c r="AIZ21" s="247"/>
      <c r="AJA21" s="247"/>
      <c r="AJB21" s="247"/>
      <c r="AJC21" s="247"/>
      <c r="AJD21" s="247"/>
      <c r="AJE21" s="247"/>
      <c r="AJF21" s="247"/>
      <c r="AJG21" s="247"/>
      <c r="AJH21" s="247"/>
      <c r="AJI21" s="247"/>
      <c r="AJJ21" s="247"/>
      <c r="AJK21" s="247"/>
      <c r="AJL21" s="247"/>
      <c r="AJM21" s="247"/>
      <c r="AJN21" s="247"/>
      <c r="AJO21" s="247"/>
      <c r="AJP21" s="247"/>
      <c r="AJQ21" s="247"/>
      <c r="AJR21" s="247"/>
      <c r="AJS21" s="247"/>
      <c r="AJT21" s="247"/>
      <c r="AJU21" s="247"/>
      <c r="AJV21" s="247"/>
      <c r="AJW21" s="247"/>
      <c r="AJX21" s="247"/>
      <c r="AJY21" s="247"/>
      <c r="AJZ21" s="247"/>
      <c r="AKA21" s="247"/>
      <c r="AKB21" s="247"/>
      <c r="AKC21" s="247"/>
      <c r="AKD21" s="247"/>
      <c r="AKE21" s="247"/>
      <c r="AKF21" s="247"/>
      <c r="AKG21" s="247"/>
      <c r="AKH21" s="247"/>
      <c r="AKI21" s="247"/>
      <c r="AKJ21" s="247"/>
      <c r="AKK21" s="247"/>
      <c r="AKL21" s="247"/>
      <c r="AKM21" s="247"/>
      <c r="AKN21" s="247"/>
      <c r="AKO21" s="247"/>
      <c r="AKP21" s="247"/>
      <c r="AKQ21" s="247"/>
      <c r="AKR21" s="247"/>
      <c r="AKS21" s="247"/>
      <c r="AKT21" s="247"/>
      <c r="AKU21" s="247"/>
      <c r="AKV21" s="247"/>
      <c r="AKW21" s="247"/>
      <c r="AKX21" s="247"/>
      <c r="AKY21" s="247"/>
      <c r="AKZ21" s="247"/>
      <c r="ALA21" s="247"/>
      <c r="ALB21" s="247"/>
      <c r="ALC21" s="247"/>
      <c r="ALD21" s="247"/>
      <c r="ALE21" s="247"/>
      <c r="ALF21" s="247"/>
      <c r="ALG21" s="247"/>
      <c r="ALH21" s="247"/>
      <c r="ALI21" s="247"/>
      <c r="ALJ21" s="247"/>
      <c r="ALK21" s="247"/>
      <c r="ALL21" s="247"/>
      <c r="ALM21" s="247"/>
      <c r="ALN21" s="247"/>
      <c r="ALO21" s="247"/>
      <c r="ALP21" s="247"/>
      <c r="ALQ21" s="247"/>
      <c r="ALR21" s="247"/>
      <c r="ALS21" s="247"/>
      <c r="ALT21" s="247"/>
      <c r="ALU21" s="247"/>
      <c r="ALV21" s="247"/>
      <c r="ALW21" s="247"/>
      <c r="ALX21" s="247"/>
      <c r="ALY21" s="247"/>
      <c r="ALZ21" s="247"/>
      <c r="AMA21" s="247"/>
      <c r="AMB21" s="247"/>
      <c r="AMC21" s="247"/>
      <c r="AMD21" s="247"/>
      <c r="AME21" s="247"/>
      <c r="AMF21" s="247"/>
      <c r="AMG21" s="247"/>
      <c r="AMH21" s="247"/>
      <c r="AMI21" s="247"/>
      <c r="AMJ21" s="247"/>
      <c r="AMK21" s="247"/>
      <c r="AML21" s="247"/>
      <c r="AMM21" s="247"/>
      <c r="AMN21" s="247"/>
      <c r="AMO21" s="247"/>
      <c r="AMP21" s="247"/>
      <c r="AMQ21" s="247"/>
      <c r="AMR21" s="247"/>
      <c r="AMS21" s="247"/>
      <c r="AMT21" s="247"/>
      <c r="AMU21" s="247"/>
      <c r="AMV21" s="247"/>
      <c r="AMW21" s="247"/>
      <c r="AMX21" s="247"/>
      <c r="AMY21" s="247"/>
      <c r="AMZ21" s="247"/>
      <c r="ANA21" s="247"/>
      <c r="ANB21" s="247"/>
      <c r="ANC21" s="247"/>
      <c r="AND21" s="247"/>
      <c r="ANE21" s="247"/>
      <c r="ANF21" s="247"/>
      <c r="ANG21" s="247"/>
      <c r="ANH21" s="247"/>
      <c r="ANI21" s="247"/>
      <c r="ANJ21" s="247"/>
      <c r="ANK21" s="247"/>
      <c r="ANL21" s="247"/>
      <c r="ANM21" s="247"/>
      <c r="ANN21" s="247"/>
      <c r="ANO21" s="247"/>
      <c r="ANP21" s="247"/>
      <c r="ANQ21" s="247"/>
      <c r="ANR21" s="247"/>
      <c r="ANS21" s="247"/>
      <c r="ANT21" s="247"/>
      <c r="ANU21" s="247"/>
      <c r="ANV21" s="247"/>
      <c r="ANW21" s="247"/>
      <c r="ANX21" s="247"/>
      <c r="ANY21" s="247"/>
      <c r="ANZ21" s="247"/>
      <c r="AOA21" s="247"/>
      <c r="AOB21" s="247"/>
      <c r="AOC21" s="247"/>
      <c r="AOD21" s="247"/>
      <c r="AOE21" s="247"/>
      <c r="AOF21" s="247"/>
      <c r="AOG21" s="247"/>
      <c r="AOH21" s="247"/>
      <c r="AOI21" s="247"/>
      <c r="AOJ21" s="247"/>
      <c r="AOK21" s="247"/>
      <c r="AOL21" s="247"/>
      <c r="AOM21" s="247"/>
      <c r="AON21" s="247"/>
      <c r="AOO21" s="247"/>
      <c r="AOP21" s="247"/>
      <c r="AOQ21" s="247"/>
      <c r="AOR21" s="247"/>
      <c r="AOS21" s="247"/>
      <c r="AOT21" s="247"/>
      <c r="AOU21" s="247"/>
      <c r="AOV21" s="247"/>
      <c r="AOW21" s="247"/>
      <c r="AOX21" s="247"/>
      <c r="AOY21" s="247"/>
      <c r="AOZ21" s="247"/>
      <c r="APA21" s="247"/>
      <c r="APB21" s="247"/>
      <c r="APC21" s="247"/>
      <c r="APD21" s="247"/>
      <c r="APE21" s="247"/>
      <c r="APF21" s="247"/>
      <c r="APG21" s="247"/>
      <c r="APH21" s="247"/>
      <c r="API21" s="247"/>
      <c r="APJ21" s="247"/>
      <c r="APK21" s="247"/>
      <c r="APL21" s="247"/>
      <c r="APM21" s="247"/>
      <c r="APN21" s="247"/>
      <c r="APO21" s="247"/>
      <c r="APP21" s="247"/>
      <c r="APQ21" s="247"/>
      <c r="APR21" s="247"/>
      <c r="APS21" s="247"/>
      <c r="APT21" s="247"/>
      <c r="APU21" s="247"/>
      <c r="APV21" s="247"/>
      <c r="APW21" s="247"/>
      <c r="APX21" s="247"/>
      <c r="APY21" s="247"/>
      <c r="APZ21" s="247"/>
      <c r="AQA21" s="247"/>
      <c r="AQB21" s="247"/>
      <c r="AQC21" s="247"/>
      <c r="AQD21" s="247"/>
      <c r="AQE21" s="247"/>
      <c r="AQF21" s="247"/>
      <c r="AQG21" s="247"/>
      <c r="AQH21" s="247"/>
      <c r="AQI21" s="247"/>
      <c r="AQJ21" s="247"/>
      <c r="AQK21" s="247"/>
      <c r="AQL21" s="247"/>
      <c r="AQM21" s="247"/>
      <c r="AQN21" s="247"/>
      <c r="AQO21" s="247"/>
      <c r="AQP21" s="247"/>
      <c r="AQQ21" s="247"/>
      <c r="AQR21" s="247"/>
      <c r="AQS21" s="247"/>
      <c r="AQT21" s="247"/>
      <c r="AQU21" s="247"/>
      <c r="AQV21" s="247"/>
      <c r="AQW21" s="247"/>
      <c r="AQX21" s="247"/>
      <c r="AQY21" s="247"/>
      <c r="AQZ21" s="247"/>
      <c r="ARA21" s="247"/>
      <c r="ARB21" s="247"/>
      <c r="ARC21" s="247"/>
      <c r="ARD21" s="247"/>
      <c r="ARE21" s="247"/>
      <c r="ARF21" s="247"/>
      <c r="ARG21" s="247"/>
      <c r="ARH21" s="247"/>
      <c r="ARI21" s="247"/>
      <c r="ARJ21" s="247"/>
      <c r="ARK21" s="247"/>
      <c r="ARL21" s="247"/>
      <c r="ARM21" s="247"/>
      <c r="ARN21" s="247"/>
      <c r="ARO21" s="247"/>
      <c r="ARP21" s="247"/>
      <c r="ARQ21" s="247"/>
      <c r="ARR21" s="247"/>
      <c r="ARS21" s="247"/>
      <c r="ART21" s="247"/>
      <c r="ARU21" s="247"/>
      <c r="ARV21" s="247"/>
      <c r="ARW21" s="247"/>
      <c r="ARX21" s="247"/>
      <c r="ARY21" s="247"/>
      <c r="ARZ21" s="247"/>
      <c r="ASA21" s="247"/>
      <c r="ASB21" s="247"/>
      <c r="ASC21" s="247"/>
      <c r="ASD21" s="247"/>
      <c r="ASE21" s="247"/>
      <c r="ASF21" s="247"/>
      <c r="ASG21" s="247"/>
      <c r="ASH21" s="247"/>
      <c r="ASI21" s="247"/>
      <c r="ASJ21" s="247"/>
      <c r="ASK21" s="247"/>
      <c r="ASL21" s="247"/>
      <c r="ASM21" s="247"/>
      <c r="ASN21" s="247"/>
      <c r="ASO21" s="247"/>
      <c r="ASP21" s="247"/>
      <c r="ASQ21" s="247"/>
      <c r="ASR21" s="247"/>
      <c r="ASS21" s="247"/>
      <c r="AST21" s="247"/>
      <c r="ASU21" s="247"/>
      <c r="ASV21" s="247"/>
      <c r="ASW21" s="247"/>
      <c r="ASX21" s="247"/>
      <c r="ASY21" s="247"/>
      <c r="ASZ21" s="247"/>
      <c r="ATA21" s="247"/>
      <c r="ATB21" s="247"/>
      <c r="ATC21" s="247"/>
      <c r="ATD21" s="247"/>
      <c r="ATE21" s="247"/>
      <c r="ATF21" s="247"/>
      <c r="ATG21" s="247"/>
      <c r="ATH21" s="247"/>
      <c r="ATI21" s="247"/>
      <c r="ATJ21" s="247"/>
      <c r="ATK21" s="247"/>
      <c r="ATL21" s="247"/>
      <c r="ATM21" s="247"/>
      <c r="ATN21" s="247"/>
      <c r="ATO21" s="247"/>
      <c r="ATP21" s="247"/>
      <c r="ATQ21" s="247"/>
      <c r="ATR21" s="247"/>
      <c r="ATS21" s="247"/>
      <c r="ATT21" s="247"/>
      <c r="ATU21" s="247"/>
      <c r="ATV21" s="247"/>
      <c r="ATW21" s="247"/>
      <c r="ATX21" s="247"/>
      <c r="ATY21" s="247"/>
      <c r="ATZ21" s="247"/>
      <c r="AUA21" s="247"/>
      <c r="AUB21" s="247"/>
      <c r="AUC21" s="247"/>
      <c r="AUD21" s="247"/>
      <c r="AUE21" s="247"/>
      <c r="AUF21" s="247"/>
      <c r="AUG21" s="247"/>
      <c r="AUH21" s="247"/>
      <c r="AUI21" s="247"/>
      <c r="AUJ21" s="247"/>
      <c r="AUK21" s="247"/>
      <c r="AUL21" s="247"/>
      <c r="AUM21" s="247"/>
      <c r="AUN21" s="247"/>
      <c r="AUO21" s="247"/>
      <c r="AUP21" s="247"/>
      <c r="AUQ21" s="247"/>
      <c r="AUR21" s="247"/>
      <c r="AUS21" s="247"/>
      <c r="AUT21" s="247"/>
      <c r="AUU21" s="247"/>
      <c r="AUV21" s="247"/>
      <c r="AUW21" s="247"/>
      <c r="AUX21" s="247"/>
      <c r="AUY21" s="247"/>
      <c r="AUZ21" s="247"/>
      <c r="AVA21" s="247"/>
      <c r="AVB21" s="247"/>
      <c r="AVC21" s="247"/>
      <c r="AVD21" s="247"/>
      <c r="AVE21" s="247"/>
      <c r="AVF21" s="247"/>
      <c r="AVG21" s="247"/>
      <c r="AVH21" s="247"/>
      <c r="AVI21" s="247"/>
      <c r="AVJ21" s="247"/>
      <c r="AVK21" s="247"/>
      <c r="AVL21" s="247"/>
      <c r="AVM21" s="247"/>
      <c r="AVN21" s="247"/>
      <c r="AVO21" s="247"/>
      <c r="AVP21" s="247"/>
      <c r="AVQ21" s="247"/>
      <c r="AVR21" s="247"/>
      <c r="AVS21" s="247"/>
      <c r="AVT21" s="247"/>
      <c r="AVU21" s="247"/>
      <c r="AVV21" s="247"/>
      <c r="AVW21" s="247"/>
      <c r="AVX21" s="247"/>
      <c r="AVY21" s="247"/>
      <c r="AVZ21" s="247"/>
      <c r="AWA21" s="247"/>
      <c r="AWB21" s="247"/>
      <c r="AWC21" s="247"/>
      <c r="AWD21" s="247"/>
      <c r="AWE21" s="247"/>
      <c r="AWF21" s="247"/>
      <c r="AWG21" s="247"/>
      <c r="AWH21" s="247"/>
      <c r="AWI21" s="247"/>
      <c r="AWJ21" s="247"/>
      <c r="AWK21" s="247"/>
      <c r="AWL21" s="247"/>
      <c r="AWM21" s="247"/>
      <c r="AWN21" s="247"/>
      <c r="AWO21" s="247"/>
      <c r="AWP21" s="247"/>
      <c r="AWQ21" s="247"/>
      <c r="AWR21" s="247"/>
      <c r="AWS21" s="247"/>
      <c r="AWT21" s="247"/>
      <c r="AWU21" s="247"/>
      <c r="AWV21" s="247"/>
      <c r="AWW21" s="247"/>
      <c r="AWX21" s="247"/>
      <c r="AWY21" s="247"/>
      <c r="AWZ21" s="247"/>
      <c r="AXA21" s="247"/>
      <c r="AXB21" s="247"/>
      <c r="AXC21" s="247"/>
      <c r="AXD21" s="247"/>
      <c r="AXE21" s="247"/>
      <c r="AXF21" s="247"/>
      <c r="AXG21" s="247"/>
      <c r="AXH21" s="247"/>
      <c r="AXI21" s="247"/>
      <c r="AXJ21" s="247"/>
      <c r="AXK21" s="247"/>
      <c r="AXL21" s="247"/>
      <c r="AXM21" s="247"/>
      <c r="AXN21" s="247"/>
      <c r="AXO21" s="247"/>
      <c r="AXP21" s="247"/>
      <c r="AXQ21" s="247"/>
      <c r="AXR21" s="247"/>
      <c r="AXS21" s="247"/>
      <c r="AXT21" s="247"/>
      <c r="AXU21" s="247"/>
      <c r="AXV21" s="247"/>
      <c r="AXW21" s="247"/>
      <c r="AXX21" s="247"/>
      <c r="AXY21" s="247"/>
      <c r="AXZ21" s="247"/>
      <c r="AYA21" s="247"/>
      <c r="AYB21" s="247"/>
      <c r="AYC21" s="247"/>
      <c r="AYD21" s="247"/>
      <c r="AYE21" s="247"/>
      <c r="AYF21" s="247"/>
      <c r="AYG21" s="247"/>
      <c r="AYH21" s="247"/>
      <c r="AYI21" s="247"/>
      <c r="AYJ21" s="247"/>
      <c r="AYK21" s="247"/>
      <c r="AYL21" s="247"/>
      <c r="AYM21" s="247"/>
      <c r="AYN21" s="247"/>
      <c r="AYO21" s="247"/>
      <c r="AYP21" s="247"/>
      <c r="AYQ21" s="247"/>
      <c r="AYR21" s="247"/>
      <c r="AYS21" s="247"/>
      <c r="AYT21" s="247"/>
      <c r="AYU21" s="247"/>
      <c r="AYV21" s="247"/>
      <c r="AYW21" s="247"/>
      <c r="AYX21" s="247"/>
      <c r="AYY21" s="247"/>
      <c r="AYZ21" s="247"/>
      <c r="AZA21" s="247"/>
      <c r="AZB21" s="247"/>
      <c r="AZC21" s="247"/>
      <c r="AZD21" s="247"/>
      <c r="AZE21" s="247"/>
      <c r="AZF21" s="247"/>
      <c r="AZG21" s="247"/>
      <c r="AZH21" s="247"/>
      <c r="AZI21" s="247"/>
      <c r="AZJ21" s="247"/>
      <c r="AZK21" s="247"/>
      <c r="AZL21" s="247"/>
      <c r="AZM21" s="247"/>
      <c r="AZN21" s="247"/>
      <c r="AZO21" s="247"/>
      <c r="AZP21" s="247"/>
      <c r="AZQ21" s="247"/>
      <c r="AZR21" s="247"/>
      <c r="AZS21" s="247"/>
      <c r="AZT21" s="247"/>
      <c r="AZU21" s="247"/>
      <c r="AZV21" s="247"/>
      <c r="AZW21" s="247"/>
      <c r="AZX21" s="247"/>
      <c r="AZY21" s="247"/>
      <c r="AZZ21" s="247"/>
      <c r="BAA21" s="247"/>
      <c r="BAB21" s="247"/>
      <c r="BAC21" s="247"/>
      <c r="BAD21" s="247"/>
      <c r="BAE21" s="247"/>
      <c r="BAF21" s="247"/>
      <c r="BAG21" s="247"/>
      <c r="BAH21" s="247"/>
      <c r="BAI21" s="247"/>
      <c r="BAJ21" s="247"/>
      <c r="BAK21" s="247"/>
      <c r="BAL21" s="247"/>
      <c r="BAM21" s="247"/>
      <c r="BAN21" s="247"/>
      <c r="BAO21" s="247"/>
      <c r="BAP21" s="247"/>
      <c r="BAQ21" s="247"/>
      <c r="BAR21" s="247"/>
      <c r="BAS21" s="247"/>
      <c r="BAT21" s="247"/>
      <c r="BAU21" s="247"/>
      <c r="BAV21" s="247"/>
      <c r="BAW21" s="247"/>
      <c r="BAX21" s="247"/>
      <c r="BAY21" s="247"/>
      <c r="BAZ21" s="247"/>
      <c r="BBA21" s="247"/>
      <c r="BBB21" s="247"/>
      <c r="BBC21" s="247"/>
      <c r="BBD21" s="247"/>
      <c r="BBE21" s="247"/>
      <c r="BBF21" s="247"/>
      <c r="BBG21" s="247"/>
      <c r="BBH21" s="247"/>
      <c r="BBI21" s="247"/>
      <c r="BBJ21" s="247"/>
      <c r="BBK21" s="247"/>
      <c r="BBL21" s="247"/>
      <c r="BBM21" s="247"/>
      <c r="BBN21" s="247"/>
      <c r="BBO21" s="247"/>
      <c r="BBP21" s="247"/>
      <c r="BBQ21" s="247"/>
      <c r="BBR21" s="247"/>
      <c r="BBS21" s="247"/>
      <c r="BBT21" s="247"/>
      <c r="BBU21" s="247"/>
      <c r="BBV21" s="247"/>
      <c r="BBW21" s="247"/>
      <c r="BBX21" s="247"/>
      <c r="BBY21" s="247"/>
      <c r="BBZ21" s="247"/>
      <c r="BCA21" s="247"/>
      <c r="BCB21" s="247"/>
      <c r="BCC21" s="247"/>
      <c r="BCD21" s="247"/>
      <c r="BCE21" s="247"/>
      <c r="BCF21" s="247"/>
      <c r="BCG21" s="247"/>
      <c r="BCH21" s="247"/>
      <c r="BCI21" s="247"/>
      <c r="BCJ21" s="247"/>
      <c r="BCK21" s="247"/>
      <c r="BCL21" s="247"/>
      <c r="BCM21" s="247"/>
      <c r="BCN21" s="247"/>
      <c r="BCO21" s="247"/>
      <c r="BCP21" s="247"/>
      <c r="BCQ21" s="247"/>
      <c r="BCR21" s="247"/>
      <c r="BCS21" s="247"/>
      <c r="BCT21" s="247"/>
      <c r="BCU21" s="247"/>
      <c r="BCV21" s="247"/>
      <c r="BCW21" s="247"/>
      <c r="BCX21" s="247"/>
      <c r="BCY21" s="247"/>
      <c r="BCZ21" s="247"/>
      <c r="BDA21" s="247"/>
      <c r="BDB21" s="247"/>
      <c r="BDC21" s="247"/>
      <c r="BDD21" s="247"/>
      <c r="BDE21" s="247"/>
      <c r="BDF21" s="247"/>
      <c r="BDG21" s="247"/>
      <c r="BDH21" s="247"/>
      <c r="BDI21" s="247"/>
      <c r="BDJ21" s="247"/>
      <c r="BDK21" s="247"/>
      <c r="BDL21" s="247"/>
      <c r="BDM21" s="247"/>
      <c r="BDN21" s="247"/>
      <c r="BDO21" s="247"/>
      <c r="BDP21" s="247"/>
      <c r="BDQ21" s="247"/>
      <c r="BDR21" s="247"/>
      <c r="BDS21" s="247"/>
      <c r="BDT21" s="247"/>
      <c r="BDU21" s="247"/>
      <c r="BDV21" s="247"/>
      <c r="BDW21" s="247"/>
      <c r="BDX21" s="247"/>
      <c r="BDY21" s="247"/>
      <c r="BDZ21" s="247"/>
      <c r="BEA21" s="247"/>
      <c r="BEB21" s="247"/>
      <c r="BEC21" s="247"/>
      <c r="BED21" s="247"/>
      <c r="BEE21" s="247"/>
      <c r="BEF21" s="247"/>
      <c r="BEG21" s="247"/>
      <c r="BEH21" s="247"/>
      <c r="BEI21" s="247"/>
      <c r="BEJ21" s="247"/>
      <c r="BEK21" s="247"/>
      <c r="BEL21" s="247"/>
      <c r="BEM21" s="247"/>
      <c r="BEN21" s="247"/>
      <c r="BEO21" s="247"/>
      <c r="BEP21" s="247"/>
      <c r="BEQ21" s="247"/>
      <c r="BER21" s="247"/>
      <c r="BES21" s="247"/>
      <c r="BET21" s="247"/>
      <c r="BEU21" s="247"/>
      <c r="BEV21" s="247"/>
      <c r="BEW21" s="247"/>
      <c r="BEX21" s="247"/>
      <c r="BEY21" s="247"/>
      <c r="BEZ21" s="247"/>
      <c r="BFA21" s="247"/>
      <c r="BFB21" s="247"/>
      <c r="BFC21" s="247"/>
      <c r="BFD21" s="247"/>
      <c r="BFE21" s="247"/>
      <c r="BFF21" s="247"/>
      <c r="BFG21" s="247"/>
      <c r="BFH21" s="247"/>
      <c r="BFI21" s="247"/>
      <c r="BFJ21" s="247"/>
      <c r="BFK21" s="247"/>
      <c r="BFL21" s="247"/>
      <c r="BFM21" s="247"/>
      <c r="BFN21" s="247"/>
      <c r="BFO21" s="247"/>
      <c r="BFP21" s="247"/>
      <c r="BFQ21" s="247"/>
      <c r="BFR21" s="247"/>
      <c r="BFS21" s="247"/>
      <c r="BFT21" s="247"/>
      <c r="BFU21" s="247"/>
      <c r="BFV21" s="247"/>
      <c r="BFW21" s="247"/>
      <c r="BFX21" s="247"/>
      <c r="BFY21" s="247"/>
      <c r="BFZ21" s="247"/>
      <c r="BGA21" s="247"/>
      <c r="BGB21" s="247"/>
      <c r="BGC21" s="247"/>
      <c r="BGD21" s="247"/>
      <c r="BGE21" s="247"/>
      <c r="BGF21" s="247"/>
      <c r="BGG21" s="247"/>
      <c r="BGH21" s="247"/>
      <c r="BGI21" s="247"/>
      <c r="BGJ21" s="247"/>
      <c r="BGK21" s="247"/>
      <c r="BGL21" s="247"/>
      <c r="BGM21" s="247"/>
      <c r="BGN21" s="247"/>
      <c r="BGO21" s="247"/>
      <c r="BGP21" s="247"/>
      <c r="BGQ21" s="247"/>
      <c r="BGR21" s="247"/>
      <c r="BGS21" s="247"/>
      <c r="BGT21" s="247"/>
      <c r="BGU21" s="247"/>
      <c r="BGV21" s="247"/>
      <c r="BGW21" s="247"/>
      <c r="BGX21" s="247"/>
      <c r="BGY21" s="247"/>
      <c r="BGZ21" s="247"/>
      <c r="BHA21" s="247"/>
      <c r="BHB21" s="247"/>
      <c r="BHC21" s="247"/>
      <c r="BHD21" s="247"/>
      <c r="BHE21" s="247"/>
      <c r="BHF21" s="247"/>
      <c r="BHG21" s="247"/>
      <c r="BHH21" s="247"/>
      <c r="BHI21" s="247"/>
      <c r="BHJ21" s="247"/>
      <c r="BHK21" s="247"/>
      <c r="BHL21" s="247"/>
      <c r="BHM21" s="247"/>
      <c r="BHN21" s="247"/>
      <c r="BHO21" s="247"/>
      <c r="BHP21" s="247"/>
      <c r="BHQ21" s="247"/>
      <c r="BHR21" s="247"/>
      <c r="BHS21" s="247"/>
      <c r="BHT21" s="247"/>
      <c r="BHU21" s="247"/>
      <c r="BHV21" s="247"/>
      <c r="BHW21" s="247"/>
      <c r="BHX21" s="247"/>
      <c r="BHY21" s="247"/>
      <c r="BHZ21" s="247"/>
      <c r="BIA21" s="247"/>
      <c r="BIB21" s="247"/>
      <c r="BIC21" s="247"/>
      <c r="BID21" s="247"/>
      <c r="BIE21" s="247"/>
      <c r="BIF21" s="247"/>
      <c r="BIG21" s="247"/>
      <c r="BIH21" s="247"/>
      <c r="BII21" s="247"/>
      <c r="BIJ21" s="247"/>
      <c r="BIK21" s="247"/>
      <c r="BIL21" s="247"/>
      <c r="BIM21" s="247"/>
      <c r="BIN21" s="247"/>
      <c r="BIO21" s="247"/>
      <c r="BIP21" s="247"/>
      <c r="BIQ21" s="247"/>
      <c r="BIR21" s="247"/>
      <c r="BIS21" s="247"/>
      <c r="BIT21" s="247"/>
      <c r="BIU21" s="247"/>
      <c r="BIV21" s="247"/>
      <c r="BIW21" s="247"/>
      <c r="BIX21" s="247"/>
      <c r="BIY21" s="247"/>
      <c r="BIZ21" s="247"/>
      <c r="BJA21" s="247"/>
      <c r="BJB21" s="247"/>
      <c r="BJC21" s="247"/>
      <c r="BJD21" s="247"/>
      <c r="BJE21" s="247"/>
      <c r="BJF21" s="247"/>
      <c r="BJG21" s="247"/>
      <c r="BJH21" s="247"/>
      <c r="BJI21" s="247"/>
      <c r="BJJ21" s="247"/>
      <c r="BJK21" s="247"/>
      <c r="BJL21" s="247"/>
      <c r="BJM21" s="247"/>
      <c r="BJN21" s="247"/>
      <c r="BJO21" s="247"/>
      <c r="BJP21" s="247"/>
      <c r="BJQ21" s="247"/>
      <c r="BJR21" s="247"/>
      <c r="BJS21" s="247"/>
      <c r="BJT21" s="247"/>
      <c r="BJU21" s="247"/>
      <c r="BJV21" s="247"/>
      <c r="BJW21" s="247"/>
      <c r="BJX21" s="247"/>
      <c r="BJY21" s="247"/>
      <c r="BJZ21" s="247"/>
      <c r="BKA21" s="247"/>
      <c r="BKB21" s="247"/>
      <c r="BKC21" s="247"/>
      <c r="BKD21" s="247"/>
      <c r="BKE21" s="247"/>
      <c r="BKF21" s="247"/>
      <c r="BKG21" s="247"/>
      <c r="BKH21" s="247"/>
      <c r="BKI21" s="247"/>
      <c r="BKJ21" s="247"/>
      <c r="BKK21" s="247"/>
      <c r="BKL21" s="247"/>
      <c r="BKM21" s="247"/>
      <c r="BKN21" s="247"/>
      <c r="BKO21" s="247"/>
      <c r="BKP21" s="247"/>
      <c r="BKQ21" s="247"/>
      <c r="BKR21" s="247"/>
      <c r="BKS21" s="247"/>
      <c r="BKT21" s="247"/>
      <c r="BKU21" s="247"/>
      <c r="BKV21" s="247"/>
      <c r="BKW21" s="247"/>
      <c r="BKX21" s="247"/>
      <c r="BKY21" s="247"/>
      <c r="BKZ21" s="247"/>
      <c r="BLA21" s="247"/>
      <c r="BLB21" s="247"/>
      <c r="BLC21" s="247"/>
      <c r="BLD21" s="247"/>
      <c r="BLE21" s="247"/>
      <c r="BLF21" s="247"/>
      <c r="BLG21" s="247"/>
      <c r="BLH21" s="247"/>
      <c r="BLI21" s="247"/>
      <c r="BLJ21" s="247"/>
      <c r="BLK21" s="247"/>
      <c r="BLL21" s="247"/>
      <c r="BLM21" s="247"/>
      <c r="BLN21" s="247"/>
      <c r="BLO21" s="247"/>
      <c r="BLP21" s="247"/>
      <c r="BLQ21" s="247"/>
      <c r="BLR21" s="247"/>
      <c r="BLS21" s="247"/>
      <c r="BLT21" s="247"/>
      <c r="BLU21" s="247"/>
      <c r="BLV21" s="247"/>
      <c r="BLW21" s="247"/>
      <c r="BLX21" s="247"/>
      <c r="BLY21" s="247"/>
      <c r="BLZ21" s="247"/>
      <c r="BMA21" s="247"/>
      <c r="BMB21" s="247"/>
      <c r="BMC21" s="247"/>
      <c r="BMD21" s="247"/>
      <c r="BME21" s="247"/>
      <c r="BMF21" s="247"/>
      <c r="BMG21" s="247"/>
      <c r="BMH21" s="247"/>
      <c r="BMI21" s="247"/>
      <c r="BMJ21" s="247"/>
      <c r="BMK21" s="247"/>
      <c r="BML21" s="247"/>
      <c r="BMM21" s="247"/>
      <c r="BMN21" s="247"/>
      <c r="BMO21" s="247"/>
      <c r="BMP21" s="247"/>
      <c r="BMQ21" s="247"/>
      <c r="BMR21" s="247"/>
      <c r="BMS21" s="247"/>
      <c r="BMT21" s="247"/>
      <c r="BMU21" s="247"/>
      <c r="BMV21" s="247"/>
      <c r="BMW21" s="247"/>
      <c r="BMX21" s="247"/>
      <c r="BMY21" s="247"/>
      <c r="BMZ21" s="247"/>
      <c r="BNA21" s="247"/>
      <c r="BNB21" s="247"/>
      <c r="BNC21" s="247"/>
      <c r="BND21" s="247"/>
      <c r="BNE21" s="247"/>
      <c r="BNF21" s="247"/>
      <c r="BNG21" s="247"/>
      <c r="BNH21" s="247"/>
      <c r="BNI21" s="247"/>
      <c r="BNJ21" s="247"/>
      <c r="BNK21" s="247"/>
      <c r="BNL21" s="247"/>
      <c r="BNM21" s="247"/>
      <c r="BNN21" s="247"/>
      <c r="BNO21" s="247"/>
      <c r="BNP21" s="247"/>
      <c r="BNQ21" s="247"/>
      <c r="BNR21" s="247"/>
      <c r="BNS21" s="247"/>
      <c r="BNT21" s="247"/>
      <c r="BNU21" s="247"/>
      <c r="BNV21" s="247"/>
      <c r="BNW21" s="247"/>
      <c r="BNX21" s="247"/>
      <c r="BNY21" s="247"/>
      <c r="BNZ21" s="247"/>
      <c r="BOA21" s="247"/>
      <c r="BOB21" s="247"/>
      <c r="BOC21" s="247"/>
      <c r="BOD21" s="247"/>
      <c r="BOE21" s="247"/>
      <c r="BOF21" s="247"/>
      <c r="BOG21" s="247"/>
      <c r="BOH21" s="247"/>
      <c r="BOI21" s="247"/>
      <c r="BOJ21" s="247"/>
      <c r="BOK21" s="247"/>
      <c r="BOL21" s="247"/>
      <c r="BOM21" s="247"/>
      <c r="BON21" s="247"/>
      <c r="BOO21" s="247"/>
      <c r="BOP21" s="247"/>
      <c r="BOQ21" s="247"/>
      <c r="BOR21" s="247"/>
      <c r="BOS21" s="247"/>
      <c r="BOT21" s="247"/>
      <c r="BOU21" s="247"/>
      <c r="BOV21" s="247"/>
      <c r="BOW21" s="247"/>
      <c r="BOX21" s="247"/>
      <c r="BOY21" s="247"/>
      <c r="BOZ21" s="247"/>
      <c r="BPA21" s="247"/>
      <c r="BPB21" s="247"/>
      <c r="BPC21" s="247"/>
      <c r="BPD21" s="247"/>
      <c r="BPE21" s="247"/>
      <c r="BPF21" s="247"/>
      <c r="BPG21" s="247"/>
      <c r="BPH21" s="247"/>
      <c r="BPI21" s="247"/>
      <c r="BPJ21" s="247"/>
      <c r="BPK21" s="247"/>
      <c r="BPL21" s="247"/>
      <c r="BPM21" s="247"/>
      <c r="BPN21" s="247"/>
      <c r="BPO21" s="247"/>
      <c r="BPP21" s="247"/>
      <c r="BPQ21" s="247"/>
      <c r="BPR21" s="247"/>
      <c r="BPS21" s="247"/>
      <c r="BPT21" s="247"/>
      <c r="BPU21" s="247"/>
      <c r="BPV21" s="247"/>
      <c r="BPW21" s="247"/>
      <c r="BPX21" s="247"/>
      <c r="BPY21" s="247"/>
      <c r="BPZ21" s="247"/>
      <c r="BQA21" s="247"/>
      <c r="BQB21" s="247"/>
      <c r="BQC21" s="247"/>
      <c r="BQD21" s="247"/>
      <c r="BQE21" s="247"/>
      <c r="BQF21" s="247"/>
      <c r="BQG21" s="247"/>
      <c r="BQH21" s="247"/>
      <c r="BQI21" s="247"/>
      <c r="BQJ21" s="247"/>
      <c r="BQK21" s="247"/>
      <c r="BQL21" s="247"/>
      <c r="BQM21" s="247"/>
      <c r="BQN21" s="247"/>
      <c r="BQO21" s="247"/>
      <c r="BQP21" s="247"/>
      <c r="BQQ21" s="247"/>
      <c r="BQR21" s="247"/>
      <c r="BQS21" s="247"/>
      <c r="BQT21" s="247"/>
      <c r="BQU21" s="247"/>
      <c r="BQV21" s="247"/>
      <c r="BQW21" s="247"/>
      <c r="BQX21" s="247"/>
      <c r="BQY21" s="247"/>
      <c r="BQZ21" s="247"/>
      <c r="BRA21" s="247"/>
      <c r="BRB21" s="247"/>
      <c r="BRC21" s="247"/>
      <c r="BRD21" s="247"/>
      <c r="BRE21" s="247"/>
      <c r="BRF21" s="247"/>
      <c r="BRG21" s="247"/>
      <c r="BRH21" s="247"/>
      <c r="BRI21" s="247"/>
      <c r="BRJ21" s="247"/>
      <c r="BRK21" s="247"/>
      <c r="BRL21" s="247"/>
      <c r="BRM21" s="247"/>
      <c r="BRN21" s="247"/>
      <c r="BRO21" s="247"/>
      <c r="BRP21" s="247"/>
      <c r="BRQ21" s="247"/>
      <c r="BRR21" s="247"/>
      <c r="BRS21" s="247"/>
      <c r="BRT21" s="247"/>
      <c r="BRU21" s="247"/>
      <c r="BRV21" s="247"/>
      <c r="BRW21" s="247"/>
      <c r="BRX21" s="247"/>
      <c r="BRY21" s="247"/>
      <c r="BRZ21" s="247"/>
      <c r="BSA21" s="247"/>
      <c r="BSB21" s="247"/>
      <c r="BSC21" s="247"/>
      <c r="BSD21" s="247"/>
      <c r="BSE21" s="247"/>
      <c r="BSF21" s="247"/>
      <c r="BSG21" s="247"/>
      <c r="BSH21" s="247"/>
      <c r="BSI21" s="247"/>
      <c r="BSJ21" s="247"/>
      <c r="BSK21" s="247"/>
      <c r="BSL21" s="247"/>
      <c r="BSM21" s="247"/>
      <c r="BSN21" s="247"/>
      <c r="BSO21" s="247"/>
      <c r="BSP21" s="247"/>
      <c r="BSQ21" s="247"/>
      <c r="BSR21" s="247"/>
      <c r="BSS21" s="247"/>
      <c r="BST21" s="247"/>
      <c r="BSU21" s="247"/>
      <c r="BSV21" s="247"/>
      <c r="BSW21" s="247"/>
      <c r="BSX21" s="247"/>
      <c r="BSY21" s="247"/>
      <c r="BSZ21" s="247"/>
      <c r="BTA21" s="247"/>
      <c r="BTB21" s="247"/>
      <c r="BTC21" s="247"/>
      <c r="BTD21" s="247"/>
      <c r="BTE21" s="247"/>
      <c r="BTF21" s="247"/>
      <c r="BTG21" s="247"/>
      <c r="BTH21" s="247"/>
      <c r="BTI21" s="247"/>
      <c r="BTJ21" s="247"/>
      <c r="BTK21" s="247"/>
      <c r="BTL21" s="247"/>
      <c r="BTM21" s="247"/>
      <c r="BTN21" s="247"/>
      <c r="BTO21" s="247"/>
      <c r="BTP21" s="247"/>
      <c r="BTQ21" s="247"/>
      <c r="BTR21" s="247"/>
      <c r="BTS21" s="247"/>
      <c r="BTT21" s="247"/>
      <c r="BTU21" s="247"/>
      <c r="BTV21" s="247"/>
      <c r="BTW21" s="247"/>
      <c r="BTX21" s="247"/>
      <c r="BTY21" s="247"/>
      <c r="BTZ21" s="247"/>
      <c r="BUA21" s="247"/>
      <c r="BUB21" s="247"/>
      <c r="BUC21" s="247"/>
      <c r="BUD21" s="247"/>
      <c r="BUE21" s="247"/>
      <c r="BUF21" s="247"/>
      <c r="BUG21" s="247"/>
      <c r="BUH21" s="247"/>
      <c r="BUI21" s="247"/>
      <c r="BUJ21" s="247"/>
      <c r="BUK21" s="247"/>
      <c r="BUL21" s="247"/>
      <c r="BUM21" s="247"/>
      <c r="BUN21" s="247"/>
      <c r="BUO21" s="247"/>
      <c r="BUP21" s="247"/>
      <c r="BUQ21" s="247"/>
      <c r="BUR21" s="247"/>
      <c r="BUS21" s="247"/>
      <c r="BUT21" s="247"/>
      <c r="BUU21" s="247"/>
      <c r="BUV21" s="247"/>
      <c r="BUW21" s="247"/>
      <c r="BUX21" s="247"/>
      <c r="BUY21" s="247"/>
      <c r="BUZ21" s="247"/>
      <c r="BVA21" s="247"/>
      <c r="BVB21" s="247"/>
      <c r="BVC21" s="247"/>
      <c r="BVD21" s="247"/>
      <c r="BVE21" s="247"/>
      <c r="BVF21" s="247"/>
      <c r="BVG21" s="247"/>
      <c r="BVH21" s="247"/>
      <c r="BVI21" s="247"/>
      <c r="BVJ21" s="247"/>
      <c r="BVK21" s="247"/>
      <c r="BVL21" s="247"/>
      <c r="BVM21" s="247"/>
      <c r="BVN21" s="247"/>
      <c r="BVO21" s="247"/>
      <c r="BVP21" s="247"/>
      <c r="BVQ21" s="247"/>
      <c r="BVR21" s="247"/>
      <c r="BVS21" s="247"/>
      <c r="BVT21" s="247"/>
      <c r="BVU21" s="247"/>
      <c r="BVV21" s="247"/>
      <c r="BVW21" s="247"/>
      <c r="BVX21" s="247"/>
      <c r="BVY21" s="247"/>
      <c r="BVZ21" s="247"/>
      <c r="BWA21" s="247"/>
      <c r="BWB21" s="247"/>
      <c r="BWC21" s="247"/>
      <c r="BWD21" s="247"/>
      <c r="BWE21" s="247"/>
      <c r="BWF21" s="247"/>
      <c r="BWG21" s="247"/>
      <c r="BWH21" s="247"/>
      <c r="BWI21" s="247"/>
      <c r="BWJ21" s="247"/>
      <c r="BWK21" s="247"/>
      <c r="BWL21" s="247"/>
      <c r="BWM21" s="247"/>
      <c r="BWN21" s="247"/>
      <c r="BWO21" s="247"/>
      <c r="BWP21" s="247"/>
      <c r="BWQ21" s="247"/>
      <c r="BWR21" s="247"/>
      <c r="BWS21" s="247"/>
      <c r="BWT21" s="247"/>
      <c r="BWU21" s="247"/>
      <c r="BWV21" s="247"/>
      <c r="BWW21" s="247"/>
      <c r="BWX21" s="247"/>
      <c r="BWY21" s="247"/>
      <c r="BWZ21" s="247"/>
      <c r="BXA21" s="247"/>
      <c r="BXB21" s="247"/>
      <c r="BXC21" s="247"/>
      <c r="BXD21" s="247"/>
      <c r="BXE21" s="247"/>
      <c r="BXF21" s="247"/>
      <c r="BXG21" s="247"/>
      <c r="BXH21" s="247"/>
      <c r="BXI21" s="247"/>
      <c r="BXJ21" s="247"/>
      <c r="BXK21" s="247"/>
      <c r="BXL21" s="247"/>
      <c r="BXM21" s="247"/>
      <c r="BXN21" s="247"/>
      <c r="BXO21" s="247"/>
      <c r="BXP21" s="247"/>
      <c r="BXQ21" s="247"/>
      <c r="BXR21" s="247"/>
      <c r="BXS21" s="247"/>
      <c r="BXT21" s="247"/>
      <c r="BXU21" s="247"/>
      <c r="BXV21" s="247"/>
      <c r="BXW21" s="247"/>
      <c r="BXX21" s="247"/>
      <c r="BXY21" s="247"/>
      <c r="BXZ21" s="247"/>
      <c r="BYA21" s="247"/>
      <c r="BYB21" s="247"/>
      <c r="BYC21" s="247"/>
      <c r="BYD21" s="247"/>
      <c r="BYE21" s="247"/>
      <c r="BYF21" s="247"/>
      <c r="BYG21" s="247"/>
      <c r="BYH21" s="247"/>
      <c r="BYI21" s="247"/>
      <c r="BYJ21" s="247"/>
      <c r="BYK21" s="247"/>
      <c r="BYL21" s="247"/>
      <c r="BYM21" s="247"/>
      <c r="BYN21" s="247"/>
      <c r="BYO21" s="247"/>
      <c r="BYP21" s="247"/>
      <c r="BYQ21" s="247"/>
      <c r="BYR21" s="247"/>
      <c r="BYS21" s="247"/>
      <c r="BYT21" s="247"/>
      <c r="BYU21" s="247"/>
      <c r="BYV21" s="247"/>
      <c r="BYW21" s="247"/>
      <c r="BYX21" s="247"/>
      <c r="BYY21" s="247"/>
      <c r="BYZ21" s="247"/>
      <c r="BZA21" s="247"/>
      <c r="BZB21" s="247"/>
      <c r="BZC21" s="247"/>
      <c r="BZD21" s="247"/>
      <c r="BZE21" s="247"/>
      <c r="BZF21" s="247"/>
      <c r="BZG21" s="247"/>
      <c r="BZH21" s="247"/>
      <c r="BZI21" s="247"/>
      <c r="BZJ21" s="247"/>
      <c r="BZK21" s="247"/>
      <c r="BZL21" s="247"/>
      <c r="BZM21" s="247"/>
      <c r="BZN21" s="247"/>
      <c r="BZO21" s="247"/>
      <c r="BZP21" s="247"/>
      <c r="BZQ21" s="247"/>
      <c r="BZR21" s="247"/>
      <c r="BZS21" s="247"/>
      <c r="BZT21" s="247"/>
      <c r="BZU21" s="247"/>
      <c r="BZV21" s="247"/>
      <c r="BZW21" s="247"/>
      <c r="BZX21" s="247"/>
      <c r="BZY21" s="247"/>
      <c r="BZZ21" s="247"/>
      <c r="CAA21" s="247"/>
      <c r="CAB21" s="247"/>
      <c r="CAC21" s="247"/>
      <c r="CAD21" s="247"/>
      <c r="CAE21" s="247"/>
      <c r="CAF21" s="247"/>
      <c r="CAG21" s="247"/>
      <c r="CAH21" s="247"/>
      <c r="CAI21" s="247"/>
      <c r="CAJ21" s="247"/>
      <c r="CAK21" s="247"/>
      <c r="CAL21" s="247"/>
      <c r="CAM21" s="247"/>
      <c r="CAN21" s="247"/>
      <c r="CAO21" s="247"/>
      <c r="CAP21" s="247"/>
      <c r="CAQ21" s="247"/>
      <c r="CAR21" s="247"/>
      <c r="CAS21" s="247"/>
      <c r="CAT21" s="247"/>
      <c r="CAU21" s="247"/>
      <c r="CAV21" s="247"/>
      <c r="CAW21" s="247"/>
      <c r="CAX21" s="247"/>
      <c r="CAY21" s="247"/>
      <c r="CAZ21" s="247"/>
      <c r="CBA21" s="247"/>
      <c r="CBB21" s="247"/>
      <c r="CBC21" s="247"/>
      <c r="CBD21" s="247"/>
      <c r="CBE21" s="247"/>
      <c r="CBF21" s="247"/>
      <c r="CBG21" s="247"/>
      <c r="CBH21" s="247"/>
      <c r="CBI21" s="247"/>
      <c r="CBJ21" s="247"/>
      <c r="CBK21" s="247"/>
      <c r="CBL21" s="247"/>
      <c r="CBM21" s="247"/>
      <c r="CBN21" s="247"/>
      <c r="CBO21" s="247"/>
      <c r="CBP21" s="247"/>
      <c r="CBQ21" s="247"/>
      <c r="CBR21" s="247"/>
      <c r="CBS21" s="247"/>
      <c r="CBT21" s="247"/>
      <c r="CBU21" s="247"/>
      <c r="CBV21" s="247"/>
      <c r="CBW21" s="247"/>
      <c r="CBX21" s="247"/>
      <c r="CBY21" s="247"/>
      <c r="CBZ21" s="247"/>
      <c r="CCA21" s="247"/>
      <c r="CCB21" s="247"/>
      <c r="CCC21" s="247"/>
      <c r="CCD21" s="247"/>
      <c r="CCE21" s="247"/>
      <c r="CCF21" s="247"/>
      <c r="CCG21" s="247"/>
      <c r="CCH21" s="247"/>
      <c r="CCI21" s="247"/>
      <c r="CCJ21" s="247"/>
      <c r="CCK21" s="247"/>
      <c r="CCL21" s="247"/>
      <c r="CCM21" s="247"/>
      <c r="CCN21" s="247"/>
      <c r="CCO21" s="247"/>
      <c r="CCP21" s="247"/>
      <c r="CCQ21" s="247"/>
      <c r="CCR21" s="247"/>
      <c r="CCS21" s="247"/>
      <c r="CCT21" s="247"/>
      <c r="CCU21" s="247"/>
      <c r="CCV21" s="247"/>
      <c r="CCW21" s="247"/>
      <c r="CCX21" s="247"/>
      <c r="CCY21" s="247"/>
      <c r="CCZ21" s="247"/>
      <c r="CDA21" s="247"/>
      <c r="CDB21" s="247"/>
      <c r="CDC21" s="247"/>
      <c r="CDD21" s="247"/>
      <c r="CDE21" s="247"/>
      <c r="CDF21" s="247"/>
      <c r="CDG21" s="247"/>
      <c r="CDH21" s="247"/>
      <c r="CDI21" s="247"/>
      <c r="CDJ21" s="247"/>
      <c r="CDK21" s="247"/>
      <c r="CDL21" s="247"/>
      <c r="CDM21" s="247"/>
      <c r="CDN21" s="247"/>
      <c r="CDO21" s="247"/>
      <c r="CDP21" s="247"/>
      <c r="CDQ21" s="247"/>
      <c r="CDR21" s="247"/>
      <c r="CDS21" s="247"/>
      <c r="CDT21" s="247"/>
      <c r="CDU21" s="247"/>
      <c r="CDV21" s="247"/>
      <c r="CDW21" s="247"/>
      <c r="CDX21" s="247"/>
      <c r="CDY21" s="247"/>
      <c r="CDZ21" s="247"/>
      <c r="CEA21" s="247"/>
      <c r="CEB21" s="247"/>
      <c r="CEC21" s="247"/>
      <c r="CED21" s="247"/>
      <c r="CEE21" s="247"/>
      <c r="CEF21" s="247"/>
      <c r="CEG21" s="247"/>
      <c r="CEH21" s="247"/>
      <c r="CEI21" s="247"/>
      <c r="CEJ21" s="247"/>
      <c r="CEK21" s="247"/>
      <c r="CEL21" s="247"/>
      <c r="CEM21" s="247"/>
      <c r="CEN21" s="247"/>
      <c r="CEO21" s="247"/>
      <c r="CEP21" s="247"/>
      <c r="CEQ21" s="247"/>
      <c r="CER21" s="247"/>
      <c r="CES21" s="247"/>
      <c r="CET21" s="247"/>
      <c r="CEU21" s="247"/>
      <c r="CEV21" s="247"/>
      <c r="CEW21" s="247"/>
      <c r="CEX21" s="247"/>
      <c r="CEY21" s="247"/>
      <c r="CEZ21" s="247"/>
      <c r="CFA21" s="247"/>
      <c r="CFB21" s="247"/>
      <c r="CFC21" s="247"/>
      <c r="CFD21" s="247"/>
      <c r="CFE21" s="247"/>
      <c r="CFF21" s="247"/>
      <c r="CFG21" s="247"/>
      <c r="CFH21" s="247"/>
      <c r="CFI21" s="247"/>
      <c r="CFJ21" s="247"/>
      <c r="CFK21" s="247"/>
      <c r="CFL21" s="247"/>
      <c r="CFM21" s="247"/>
      <c r="CFN21" s="247"/>
      <c r="CFO21" s="247"/>
      <c r="CFP21" s="247"/>
      <c r="CFQ21" s="247"/>
      <c r="CFR21" s="247"/>
      <c r="CFS21" s="247"/>
      <c r="CFT21" s="247"/>
      <c r="CFU21" s="247"/>
      <c r="CFV21" s="247"/>
      <c r="CFW21" s="247"/>
      <c r="CFX21" s="247"/>
      <c r="CFY21" s="247"/>
      <c r="CFZ21" s="247"/>
      <c r="CGA21" s="247"/>
      <c r="CGB21" s="247"/>
      <c r="CGC21" s="247"/>
      <c r="CGD21" s="247"/>
      <c r="CGE21" s="247"/>
      <c r="CGF21" s="247"/>
      <c r="CGG21" s="247"/>
      <c r="CGH21" s="247"/>
      <c r="CGI21" s="247"/>
      <c r="CGJ21" s="247"/>
      <c r="CGK21" s="247"/>
      <c r="CGL21" s="247"/>
      <c r="CGM21" s="247"/>
      <c r="CGN21" s="247"/>
      <c r="CGO21" s="247"/>
      <c r="CGP21" s="247"/>
      <c r="CGQ21" s="247"/>
      <c r="CGR21" s="247"/>
      <c r="CGS21" s="247"/>
      <c r="CGT21" s="247"/>
      <c r="CGU21" s="247"/>
      <c r="CGV21" s="247"/>
      <c r="CGW21" s="247"/>
      <c r="CGX21" s="247"/>
      <c r="CGY21" s="247"/>
      <c r="CGZ21" s="247"/>
      <c r="CHA21" s="247"/>
      <c r="CHB21" s="247"/>
      <c r="CHC21" s="247"/>
      <c r="CHD21" s="247"/>
      <c r="CHE21" s="247"/>
      <c r="CHF21" s="247"/>
      <c r="CHG21" s="247"/>
      <c r="CHH21" s="247"/>
      <c r="CHI21" s="247"/>
      <c r="CHJ21" s="247"/>
      <c r="CHK21" s="247"/>
      <c r="CHL21" s="247"/>
      <c r="CHM21" s="247"/>
      <c r="CHN21" s="247"/>
      <c r="CHO21" s="247"/>
      <c r="CHP21" s="247"/>
      <c r="CHQ21" s="247"/>
      <c r="CHR21" s="247"/>
      <c r="CHS21" s="247"/>
      <c r="CHT21" s="247"/>
      <c r="CHU21" s="247"/>
      <c r="CHV21" s="247"/>
      <c r="CHW21" s="247"/>
      <c r="CHX21" s="247"/>
      <c r="CHY21" s="247"/>
      <c r="CHZ21" s="247"/>
      <c r="CIA21" s="247"/>
      <c r="CIB21" s="247"/>
      <c r="CIC21" s="247"/>
      <c r="CID21" s="247"/>
      <c r="CIE21" s="247"/>
      <c r="CIF21" s="247"/>
      <c r="CIG21" s="247"/>
      <c r="CIH21" s="247"/>
      <c r="CII21" s="247"/>
      <c r="CIJ21" s="247"/>
      <c r="CIK21" s="247"/>
      <c r="CIL21" s="247"/>
      <c r="CIM21" s="247"/>
      <c r="CIN21" s="247"/>
      <c r="CIO21" s="247"/>
      <c r="CIP21" s="247"/>
      <c r="CIQ21" s="247"/>
      <c r="CIR21" s="247"/>
      <c r="CIS21" s="247"/>
      <c r="CIT21" s="247"/>
      <c r="CIU21" s="247"/>
      <c r="CIV21" s="247"/>
      <c r="CIW21" s="247"/>
      <c r="CIX21" s="247"/>
      <c r="CIY21" s="247"/>
      <c r="CIZ21" s="247"/>
      <c r="CJA21" s="247"/>
      <c r="CJB21" s="247"/>
      <c r="CJC21" s="247"/>
      <c r="CJD21" s="247"/>
      <c r="CJE21" s="247"/>
      <c r="CJF21" s="247"/>
      <c r="CJG21" s="247"/>
      <c r="CJH21" s="247"/>
      <c r="CJI21" s="247"/>
      <c r="CJJ21" s="247"/>
      <c r="CJK21" s="247"/>
      <c r="CJL21" s="247"/>
      <c r="CJM21" s="247"/>
      <c r="CJN21" s="247"/>
      <c r="CJO21" s="247"/>
      <c r="CJP21" s="247"/>
      <c r="CJQ21" s="247"/>
      <c r="CJR21" s="247"/>
      <c r="CJS21" s="247"/>
      <c r="CJT21" s="247"/>
      <c r="CJU21" s="247"/>
      <c r="CJV21" s="247"/>
      <c r="CJW21" s="247"/>
      <c r="CJX21" s="247"/>
      <c r="CJY21" s="247"/>
      <c r="CJZ21" s="247"/>
      <c r="CKA21" s="247"/>
      <c r="CKB21" s="247"/>
      <c r="CKC21" s="247"/>
      <c r="CKD21" s="247"/>
      <c r="CKE21" s="247"/>
      <c r="CKF21" s="247"/>
      <c r="CKG21" s="247"/>
      <c r="CKH21" s="247"/>
      <c r="CKI21" s="247"/>
      <c r="CKJ21" s="247"/>
      <c r="CKK21" s="247"/>
      <c r="CKL21" s="247"/>
      <c r="CKM21" s="247"/>
      <c r="CKN21" s="247"/>
      <c r="CKO21" s="247"/>
      <c r="CKP21" s="247"/>
      <c r="CKQ21" s="247"/>
      <c r="CKR21" s="247"/>
      <c r="CKS21" s="247"/>
      <c r="CKT21" s="247"/>
      <c r="CKU21" s="247"/>
      <c r="CKV21" s="247"/>
      <c r="CKW21" s="247"/>
      <c r="CKX21" s="247"/>
      <c r="CKY21" s="247"/>
      <c r="CKZ21" s="247"/>
      <c r="CLA21" s="247"/>
      <c r="CLB21" s="247"/>
      <c r="CLC21" s="247"/>
      <c r="CLD21" s="247"/>
      <c r="CLE21" s="247"/>
      <c r="CLF21" s="247"/>
      <c r="CLG21" s="247"/>
      <c r="CLH21" s="247"/>
      <c r="CLI21" s="247"/>
      <c r="CLJ21" s="247"/>
      <c r="CLK21" s="247"/>
      <c r="CLL21" s="247"/>
      <c r="CLM21" s="247"/>
      <c r="CLN21" s="247"/>
      <c r="CLO21" s="247"/>
      <c r="CLP21" s="247"/>
      <c r="CLQ21" s="247"/>
      <c r="CLR21" s="247"/>
      <c r="CLS21" s="247"/>
      <c r="CLT21" s="247"/>
      <c r="CLU21" s="247"/>
      <c r="CLV21" s="247"/>
      <c r="CLW21" s="247"/>
      <c r="CLX21" s="247"/>
      <c r="CLY21" s="247"/>
      <c r="CLZ21" s="247"/>
      <c r="CMA21" s="247"/>
      <c r="CMB21" s="247"/>
      <c r="CMC21" s="247"/>
      <c r="CMD21" s="247"/>
      <c r="CME21" s="247"/>
      <c r="CMF21" s="247"/>
      <c r="CMG21" s="247"/>
      <c r="CMH21" s="247"/>
      <c r="CMI21" s="247"/>
      <c r="CMJ21" s="247"/>
      <c r="CMK21" s="247"/>
      <c r="CML21" s="247"/>
      <c r="CMM21" s="247"/>
      <c r="CMN21" s="247"/>
      <c r="CMO21" s="247"/>
      <c r="CMP21" s="247"/>
      <c r="CMQ21" s="247"/>
      <c r="CMR21" s="247"/>
      <c r="CMS21" s="247"/>
      <c r="CMT21" s="247"/>
      <c r="CMU21" s="247"/>
      <c r="CMV21" s="247"/>
      <c r="CMW21" s="247"/>
      <c r="CMX21" s="247"/>
      <c r="CMY21" s="247"/>
      <c r="CMZ21" s="247"/>
      <c r="CNA21" s="247"/>
      <c r="CNB21" s="247"/>
      <c r="CNC21" s="247"/>
      <c r="CND21" s="247"/>
      <c r="CNE21" s="247"/>
      <c r="CNF21" s="247"/>
      <c r="CNG21" s="247"/>
      <c r="CNH21" s="247"/>
      <c r="CNI21" s="247"/>
      <c r="CNJ21" s="247"/>
      <c r="CNK21" s="247"/>
      <c r="CNL21" s="247"/>
      <c r="CNM21" s="247"/>
      <c r="CNN21" s="247"/>
      <c r="CNO21" s="247"/>
      <c r="CNP21" s="247"/>
      <c r="CNQ21" s="247"/>
      <c r="CNR21" s="247"/>
      <c r="CNS21" s="247"/>
      <c r="CNT21" s="247"/>
      <c r="CNU21" s="247"/>
      <c r="CNV21" s="247"/>
      <c r="CNW21" s="247"/>
      <c r="CNX21" s="247"/>
      <c r="CNY21" s="247"/>
      <c r="CNZ21" s="247"/>
      <c r="COA21" s="247"/>
      <c r="COB21" s="247"/>
      <c r="COC21" s="247"/>
      <c r="COD21" s="247"/>
      <c r="COE21" s="247"/>
      <c r="COF21" s="247"/>
      <c r="COG21" s="247"/>
      <c r="COH21" s="247"/>
      <c r="COI21" s="247"/>
      <c r="COJ21" s="247"/>
      <c r="COK21" s="247"/>
      <c r="COL21" s="247"/>
      <c r="COM21" s="247"/>
      <c r="CON21" s="247"/>
      <c r="COO21" s="247"/>
      <c r="COP21" s="247"/>
      <c r="COQ21" s="247"/>
      <c r="COR21" s="247"/>
      <c r="COS21" s="247"/>
      <c r="COT21" s="247"/>
      <c r="COU21" s="247"/>
      <c r="COV21" s="247"/>
      <c r="COW21" s="247"/>
      <c r="COX21" s="247"/>
      <c r="COY21" s="247"/>
      <c r="COZ21" s="247"/>
      <c r="CPA21" s="247"/>
      <c r="CPB21" s="247"/>
      <c r="CPC21" s="247"/>
      <c r="CPD21" s="247"/>
      <c r="CPE21" s="247"/>
      <c r="CPF21" s="247"/>
      <c r="CPG21" s="247"/>
      <c r="CPH21" s="247"/>
      <c r="CPI21" s="247"/>
      <c r="CPJ21" s="247"/>
      <c r="CPK21" s="247"/>
      <c r="CPL21" s="247"/>
      <c r="CPM21" s="247"/>
      <c r="CPN21" s="247"/>
      <c r="CPO21" s="247"/>
      <c r="CPP21" s="247"/>
      <c r="CPQ21" s="247"/>
      <c r="CPR21" s="247"/>
      <c r="CPS21" s="247"/>
      <c r="CPT21" s="247"/>
      <c r="CPU21" s="247"/>
      <c r="CPV21" s="247"/>
      <c r="CPW21" s="247"/>
      <c r="CPX21" s="247"/>
      <c r="CPY21" s="247"/>
      <c r="CPZ21" s="247"/>
      <c r="CQA21" s="247"/>
      <c r="CQB21" s="247"/>
      <c r="CQC21" s="247"/>
      <c r="CQD21" s="247"/>
      <c r="CQE21" s="247"/>
      <c r="CQF21" s="247"/>
      <c r="CQG21" s="247"/>
      <c r="CQH21" s="247"/>
      <c r="CQI21" s="247"/>
      <c r="CQJ21" s="247"/>
      <c r="CQK21" s="247"/>
      <c r="CQL21" s="247"/>
      <c r="CQM21" s="247"/>
      <c r="CQN21" s="247"/>
      <c r="CQO21" s="247"/>
      <c r="CQP21" s="247"/>
      <c r="CQQ21" s="247"/>
      <c r="CQR21" s="247"/>
      <c r="CQS21" s="247"/>
      <c r="CQT21" s="247"/>
      <c r="CQU21" s="247"/>
      <c r="CQV21" s="247"/>
      <c r="CQW21" s="247"/>
      <c r="CQX21" s="247"/>
      <c r="CQY21" s="247"/>
      <c r="CQZ21" s="247"/>
      <c r="CRA21" s="247"/>
      <c r="CRB21" s="247"/>
      <c r="CRC21" s="247"/>
      <c r="CRD21" s="247"/>
      <c r="CRE21" s="247"/>
      <c r="CRF21" s="247"/>
      <c r="CRG21" s="247"/>
      <c r="CRH21" s="247"/>
      <c r="CRI21" s="247"/>
      <c r="CRJ21" s="247"/>
      <c r="CRK21" s="247"/>
      <c r="CRL21" s="247"/>
      <c r="CRM21" s="247"/>
      <c r="CRN21" s="247"/>
      <c r="CRO21" s="247"/>
      <c r="CRP21" s="247"/>
      <c r="CRQ21" s="247"/>
      <c r="CRR21" s="247"/>
      <c r="CRS21" s="247"/>
      <c r="CRT21" s="247"/>
      <c r="CRU21" s="247"/>
      <c r="CRV21" s="247"/>
      <c r="CRW21" s="247"/>
      <c r="CRX21" s="247"/>
      <c r="CRY21" s="247"/>
      <c r="CRZ21" s="247"/>
      <c r="CSA21" s="247"/>
      <c r="CSB21" s="247"/>
      <c r="CSC21" s="247"/>
      <c r="CSD21" s="247"/>
      <c r="CSE21" s="247"/>
      <c r="CSF21" s="247"/>
      <c r="CSG21" s="247"/>
      <c r="CSH21" s="247"/>
      <c r="CSI21" s="247"/>
      <c r="CSJ21" s="247"/>
      <c r="CSK21" s="247"/>
      <c r="CSL21" s="247"/>
      <c r="CSM21" s="247"/>
      <c r="CSN21" s="247"/>
      <c r="CSO21" s="247"/>
      <c r="CSP21" s="247"/>
      <c r="CSQ21" s="247"/>
      <c r="CSR21" s="247"/>
      <c r="CSS21" s="247"/>
      <c r="CST21" s="247"/>
      <c r="CSU21" s="247"/>
      <c r="CSV21" s="247"/>
      <c r="CSW21" s="247"/>
      <c r="CSX21" s="247"/>
      <c r="CSY21" s="247"/>
      <c r="CSZ21" s="247"/>
      <c r="CTA21" s="247"/>
      <c r="CTB21" s="247"/>
      <c r="CTC21" s="247"/>
      <c r="CTD21" s="247"/>
      <c r="CTE21" s="247"/>
      <c r="CTF21" s="247"/>
      <c r="CTG21" s="247"/>
      <c r="CTH21" s="247"/>
      <c r="CTI21" s="247"/>
      <c r="CTJ21" s="247"/>
      <c r="CTK21" s="247"/>
      <c r="CTL21" s="247"/>
      <c r="CTM21" s="247"/>
      <c r="CTN21" s="247"/>
      <c r="CTO21" s="247"/>
      <c r="CTP21" s="247"/>
      <c r="CTQ21" s="247"/>
      <c r="CTR21" s="247"/>
      <c r="CTS21" s="247"/>
      <c r="CTT21" s="247"/>
      <c r="CTU21" s="247"/>
      <c r="CTV21" s="247"/>
      <c r="CTW21" s="247"/>
      <c r="CTX21" s="247"/>
      <c r="CTY21" s="247"/>
      <c r="CTZ21" s="247"/>
      <c r="CUA21" s="247"/>
      <c r="CUB21" s="247"/>
      <c r="CUC21" s="247"/>
      <c r="CUD21" s="247"/>
      <c r="CUE21" s="247"/>
      <c r="CUF21" s="247"/>
      <c r="CUG21" s="247"/>
      <c r="CUH21" s="247"/>
      <c r="CUI21" s="247"/>
      <c r="CUJ21" s="247"/>
      <c r="CUK21" s="247"/>
      <c r="CUL21" s="247"/>
      <c r="CUM21" s="247"/>
      <c r="CUN21" s="247"/>
      <c r="CUO21" s="247"/>
      <c r="CUP21" s="247"/>
      <c r="CUQ21" s="247"/>
      <c r="CUR21" s="247"/>
      <c r="CUS21" s="247"/>
      <c r="CUT21" s="247"/>
      <c r="CUU21" s="247"/>
      <c r="CUV21" s="247"/>
      <c r="CUW21" s="247"/>
      <c r="CUX21" s="247"/>
      <c r="CUY21" s="247"/>
      <c r="CUZ21" s="247"/>
      <c r="CVA21" s="247"/>
      <c r="CVB21" s="247"/>
      <c r="CVC21" s="247"/>
      <c r="CVD21" s="247"/>
      <c r="CVE21" s="247"/>
      <c r="CVF21" s="247"/>
      <c r="CVG21" s="247"/>
      <c r="CVH21" s="247"/>
      <c r="CVI21" s="247"/>
      <c r="CVJ21" s="247"/>
      <c r="CVK21" s="247"/>
      <c r="CVL21" s="247"/>
      <c r="CVM21" s="247"/>
      <c r="CVN21" s="247"/>
      <c r="CVO21" s="247"/>
      <c r="CVP21" s="247"/>
      <c r="CVQ21" s="247"/>
      <c r="CVR21" s="247"/>
      <c r="CVS21" s="247"/>
      <c r="CVT21" s="247"/>
      <c r="CVU21" s="247"/>
      <c r="CVV21" s="247"/>
      <c r="CVW21" s="247"/>
      <c r="CVX21" s="247"/>
      <c r="CVY21" s="247"/>
      <c r="CVZ21" s="247"/>
      <c r="CWA21" s="247"/>
      <c r="CWB21" s="247"/>
      <c r="CWC21" s="247"/>
      <c r="CWD21" s="247"/>
      <c r="CWE21" s="247"/>
      <c r="CWF21" s="247"/>
      <c r="CWG21" s="247"/>
      <c r="CWH21" s="247"/>
      <c r="CWI21" s="247"/>
      <c r="CWJ21" s="247"/>
      <c r="CWK21" s="247"/>
      <c r="CWL21" s="247"/>
      <c r="CWM21" s="247"/>
      <c r="CWN21" s="247"/>
      <c r="CWO21" s="247"/>
      <c r="CWP21" s="247"/>
      <c r="CWQ21" s="247"/>
      <c r="CWR21" s="247"/>
      <c r="CWS21" s="247"/>
      <c r="CWT21" s="247"/>
      <c r="CWU21" s="247"/>
      <c r="CWV21" s="247"/>
      <c r="CWW21" s="247"/>
      <c r="CWX21" s="247"/>
      <c r="CWY21" s="247"/>
      <c r="CWZ21" s="247"/>
      <c r="CXA21" s="247"/>
      <c r="CXB21" s="247"/>
      <c r="CXC21" s="247"/>
      <c r="CXD21" s="247"/>
      <c r="CXE21" s="247"/>
      <c r="CXF21" s="247"/>
      <c r="CXG21" s="247"/>
      <c r="CXH21" s="247"/>
      <c r="CXI21" s="247"/>
      <c r="CXJ21" s="247"/>
      <c r="CXK21" s="247"/>
      <c r="CXL21" s="247"/>
      <c r="CXM21" s="247"/>
      <c r="CXN21" s="247"/>
      <c r="CXO21" s="247"/>
      <c r="CXP21" s="247"/>
      <c r="CXQ21" s="247"/>
      <c r="CXR21" s="247"/>
      <c r="CXS21" s="247"/>
      <c r="CXT21" s="247"/>
      <c r="CXU21" s="247"/>
      <c r="CXV21" s="247"/>
      <c r="CXW21" s="247"/>
      <c r="CXX21" s="247"/>
      <c r="CXY21" s="247"/>
      <c r="CXZ21" s="247"/>
      <c r="CYA21" s="247"/>
      <c r="CYB21" s="247"/>
      <c r="CYC21" s="247"/>
      <c r="CYD21" s="247"/>
      <c r="CYE21" s="247"/>
      <c r="CYF21" s="247"/>
      <c r="CYG21" s="247"/>
      <c r="CYH21" s="247"/>
      <c r="CYI21" s="247"/>
      <c r="CYJ21" s="247"/>
      <c r="CYK21" s="247"/>
      <c r="CYL21" s="247"/>
      <c r="CYM21" s="247"/>
      <c r="CYN21" s="247"/>
      <c r="CYO21" s="247"/>
      <c r="CYP21" s="247"/>
      <c r="CYQ21" s="247"/>
      <c r="CYR21" s="247"/>
      <c r="CYS21" s="247"/>
      <c r="CYT21" s="247"/>
      <c r="CYU21" s="247"/>
      <c r="CYV21" s="247"/>
      <c r="CYW21" s="247"/>
      <c r="CYX21" s="247"/>
      <c r="CYY21" s="247"/>
      <c r="CYZ21" s="247"/>
      <c r="CZA21" s="247"/>
      <c r="CZB21" s="247"/>
      <c r="CZC21" s="247"/>
      <c r="CZD21" s="247"/>
      <c r="CZE21" s="247"/>
      <c r="CZF21" s="247"/>
      <c r="CZG21" s="247"/>
      <c r="CZH21" s="247"/>
      <c r="CZI21" s="247"/>
      <c r="CZJ21" s="247"/>
      <c r="CZK21" s="247"/>
      <c r="CZL21" s="247"/>
      <c r="CZM21" s="247"/>
      <c r="CZN21" s="247"/>
      <c r="CZO21" s="247"/>
      <c r="CZP21" s="247"/>
      <c r="CZQ21" s="247"/>
      <c r="CZR21" s="247"/>
      <c r="CZS21" s="247"/>
      <c r="CZT21" s="247"/>
      <c r="CZU21" s="247"/>
      <c r="CZV21" s="247"/>
      <c r="CZW21" s="247"/>
      <c r="CZX21" s="247"/>
      <c r="CZY21" s="247"/>
      <c r="CZZ21" s="247"/>
      <c r="DAA21" s="247"/>
      <c r="DAB21" s="247"/>
      <c r="DAC21" s="247"/>
      <c r="DAD21" s="247"/>
      <c r="DAE21" s="247"/>
      <c r="DAF21" s="247"/>
      <c r="DAG21" s="247"/>
      <c r="DAH21" s="247"/>
      <c r="DAI21" s="247"/>
      <c r="DAJ21" s="247"/>
      <c r="DAK21" s="247"/>
      <c r="DAL21" s="247"/>
      <c r="DAM21" s="247"/>
      <c r="DAN21" s="247"/>
      <c r="DAO21" s="247"/>
      <c r="DAP21" s="247"/>
      <c r="DAQ21" s="247"/>
      <c r="DAR21" s="247"/>
      <c r="DAS21" s="247"/>
      <c r="DAT21" s="247"/>
      <c r="DAU21" s="247"/>
      <c r="DAV21" s="247"/>
      <c r="DAW21" s="247"/>
      <c r="DAX21" s="247"/>
      <c r="DAY21" s="247"/>
      <c r="DAZ21" s="247"/>
      <c r="DBA21" s="247"/>
      <c r="DBB21" s="247"/>
      <c r="DBC21" s="247"/>
      <c r="DBD21" s="247"/>
      <c r="DBE21" s="247"/>
      <c r="DBF21" s="247"/>
      <c r="DBG21" s="247"/>
      <c r="DBH21" s="247"/>
      <c r="DBI21" s="247"/>
      <c r="DBJ21" s="247"/>
      <c r="DBK21" s="247"/>
      <c r="DBL21" s="247"/>
      <c r="DBM21" s="247"/>
      <c r="DBN21" s="247"/>
      <c r="DBO21" s="247"/>
      <c r="DBP21" s="247"/>
      <c r="DBQ21" s="247"/>
      <c r="DBR21" s="247"/>
      <c r="DBS21" s="247"/>
      <c r="DBT21" s="247"/>
      <c r="DBU21" s="247"/>
      <c r="DBV21" s="247"/>
      <c r="DBW21" s="247"/>
      <c r="DBX21" s="247"/>
      <c r="DBY21" s="247"/>
      <c r="DBZ21" s="247"/>
      <c r="DCA21" s="247"/>
      <c r="DCB21" s="247"/>
      <c r="DCC21" s="247"/>
      <c r="DCD21" s="247"/>
      <c r="DCE21" s="247"/>
      <c r="DCF21" s="247"/>
      <c r="DCG21" s="247"/>
      <c r="DCH21" s="247"/>
      <c r="DCI21" s="247"/>
      <c r="DCJ21" s="247"/>
      <c r="DCK21" s="247"/>
      <c r="DCL21" s="247"/>
      <c r="DCM21" s="247"/>
      <c r="DCN21" s="247"/>
      <c r="DCO21" s="247"/>
      <c r="DCP21" s="247"/>
      <c r="DCQ21" s="247"/>
      <c r="DCR21" s="247"/>
      <c r="DCS21" s="247"/>
      <c r="DCT21" s="247"/>
      <c r="DCU21" s="247"/>
      <c r="DCV21" s="247"/>
      <c r="DCW21" s="247"/>
      <c r="DCX21" s="247"/>
      <c r="DCY21" s="247"/>
      <c r="DCZ21" s="247"/>
      <c r="DDA21" s="247"/>
      <c r="DDB21" s="247"/>
      <c r="DDC21" s="247"/>
      <c r="DDD21" s="247"/>
      <c r="DDE21" s="247"/>
      <c r="DDF21" s="247"/>
      <c r="DDG21" s="247"/>
      <c r="DDH21" s="247"/>
      <c r="DDI21" s="247"/>
      <c r="DDJ21" s="247"/>
      <c r="DDK21" s="247"/>
      <c r="DDL21" s="247"/>
      <c r="DDM21" s="247"/>
      <c r="DDN21" s="247"/>
      <c r="DDO21" s="247"/>
      <c r="DDP21" s="247"/>
      <c r="DDQ21" s="247"/>
      <c r="DDR21" s="247"/>
      <c r="DDS21" s="247"/>
      <c r="DDT21" s="247"/>
      <c r="DDU21" s="247"/>
      <c r="DDV21" s="247"/>
      <c r="DDW21" s="247"/>
      <c r="DDX21" s="247"/>
      <c r="DDY21" s="247"/>
      <c r="DDZ21" s="247"/>
      <c r="DEA21" s="247"/>
      <c r="DEB21" s="247"/>
      <c r="DEC21" s="247"/>
      <c r="DED21" s="247"/>
      <c r="DEE21" s="247"/>
      <c r="DEF21" s="247"/>
      <c r="DEG21" s="247"/>
      <c r="DEH21" s="247"/>
      <c r="DEI21" s="247"/>
      <c r="DEJ21" s="247"/>
      <c r="DEK21" s="247"/>
      <c r="DEL21" s="247"/>
      <c r="DEM21" s="247"/>
      <c r="DEN21" s="247"/>
      <c r="DEO21" s="247"/>
      <c r="DEP21" s="247"/>
      <c r="DEQ21" s="247"/>
      <c r="DER21" s="247"/>
      <c r="DES21" s="247"/>
      <c r="DET21" s="247"/>
      <c r="DEU21" s="247"/>
      <c r="DEV21" s="247"/>
      <c r="DEW21" s="247"/>
      <c r="DEX21" s="247"/>
      <c r="DEY21" s="247"/>
      <c r="DEZ21" s="247"/>
      <c r="DFA21" s="247"/>
      <c r="DFB21" s="247"/>
      <c r="DFC21" s="247"/>
      <c r="DFD21" s="247"/>
      <c r="DFE21" s="247"/>
      <c r="DFF21" s="247"/>
      <c r="DFG21" s="247"/>
      <c r="DFH21" s="247"/>
      <c r="DFI21" s="247"/>
      <c r="DFJ21" s="247"/>
      <c r="DFK21" s="247"/>
      <c r="DFL21" s="247"/>
      <c r="DFM21" s="247"/>
      <c r="DFN21" s="247"/>
      <c r="DFO21" s="247"/>
      <c r="DFP21" s="247"/>
      <c r="DFQ21" s="247"/>
      <c r="DFR21" s="247"/>
      <c r="DFS21" s="247"/>
      <c r="DFT21" s="247"/>
      <c r="DFU21" s="247"/>
      <c r="DFV21" s="247"/>
      <c r="DFW21" s="247"/>
      <c r="DFX21" s="247"/>
      <c r="DFY21" s="247"/>
      <c r="DFZ21" s="247"/>
      <c r="DGA21" s="247"/>
      <c r="DGB21" s="247"/>
      <c r="DGC21" s="247"/>
      <c r="DGD21" s="247"/>
      <c r="DGE21" s="247"/>
      <c r="DGF21" s="247"/>
      <c r="DGG21" s="247"/>
      <c r="DGH21" s="247"/>
      <c r="DGI21" s="247"/>
      <c r="DGJ21" s="247"/>
      <c r="DGK21" s="247"/>
      <c r="DGL21" s="247"/>
      <c r="DGM21" s="247"/>
      <c r="DGN21" s="247"/>
      <c r="DGO21" s="247"/>
      <c r="DGP21" s="247"/>
      <c r="DGQ21" s="247"/>
      <c r="DGR21" s="247"/>
      <c r="DGS21" s="247"/>
      <c r="DGT21" s="247"/>
      <c r="DGU21" s="247"/>
      <c r="DGV21" s="247"/>
      <c r="DGW21" s="247"/>
      <c r="DGX21" s="247"/>
      <c r="DGY21" s="247"/>
      <c r="DGZ21" s="247"/>
      <c r="DHA21" s="247"/>
      <c r="DHB21" s="247"/>
      <c r="DHC21" s="247"/>
      <c r="DHD21" s="247"/>
      <c r="DHE21" s="247"/>
      <c r="DHF21" s="247"/>
      <c r="DHG21" s="247"/>
      <c r="DHH21" s="247"/>
      <c r="DHI21" s="247"/>
      <c r="DHJ21" s="247"/>
      <c r="DHK21" s="247"/>
      <c r="DHL21" s="247"/>
      <c r="DHM21" s="247"/>
      <c r="DHN21" s="247"/>
      <c r="DHO21" s="247"/>
      <c r="DHP21" s="247"/>
      <c r="DHQ21" s="247"/>
      <c r="DHR21" s="247"/>
      <c r="DHS21" s="247"/>
      <c r="DHT21" s="247"/>
      <c r="DHU21" s="247"/>
      <c r="DHV21" s="247"/>
      <c r="DHW21" s="247"/>
      <c r="DHX21" s="247"/>
      <c r="DHY21" s="247"/>
      <c r="DHZ21" s="247"/>
      <c r="DIA21" s="247"/>
      <c r="DIB21" s="247"/>
      <c r="DIC21" s="247"/>
      <c r="DID21" s="247"/>
      <c r="DIE21" s="247"/>
      <c r="DIF21" s="247"/>
      <c r="DIG21" s="247"/>
      <c r="DIH21" s="247"/>
      <c r="DII21" s="247"/>
      <c r="DIJ21" s="247"/>
      <c r="DIK21" s="247"/>
      <c r="DIL21" s="247"/>
      <c r="DIM21" s="247"/>
      <c r="DIN21" s="247"/>
      <c r="DIO21" s="247"/>
      <c r="DIP21" s="247"/>
      <c r="DIQ21" s="247"/>
      <c r="DIR21" s="247"/>
      <c r="DIS21" s="247"/>
      <c r="DIT21" s="247"/>
      <c r="DIU21" s="247"/>
      <c r="DIV21" s="247"/>
      <c r="DIW21" s="247"/>
      <c r="DIX21" s="247"/>
      <c r="DIY21" s="247"/>
      <c r="DIZ21" s="247"/>
      <c r="DJA21" s="247"/>
      <c r="DJB21" s="247"/>
      <c r="DJC21" s="247"/>
      <c r="DJD21" s="247"/>
      <c r="DJE21" s="247"/>
      <c r="DJF21" s="247"/>
      <c r="DJG21" s="247"/>
      <c r="DJH21" s="247"/>
      <c r="DJI21" s="247"/>
      <c r="DJJ21" s="247"/>
      <c r="DJK21" s="247"/>
      <c r="DJL21" s="247"/>
      <c r="DJM21" s="247"/>
      <c r="DJN21" s="247"/>
      <c r="DJO21" s="247"/>
      <c r="DJP21" s="247"/>
      <c r="DJQ21" s="247"/>
      <c r="DJR21" s="247"/>
      <c r="DJS21" s="247"/>
      <c r="DJT21" s="247"/>
      <c r="DJU21" s="247"/>
      <c r="DJV21" s="247"/>
      <c r="DJW21" s="247"/>
      <c r="DJX21" s="247"/>
      <c r="DJY21" s="247"/>
      <c r="DJZ21" s="247"/>
      <c r="DKA21" s="247"/>
      <c r="DKB21" s="247"/>
      <c r="DKC21" s="247"/>
      <c r="DKD21" s="247"/>
      <c r="DKE21" s="247"/>
      <c r="DKF21" s="247"/>
      <c r="DKG21" s="247"/>
      <c r="DKH21" s="247"/>
      <c r="DKI21" s="247"/>
      <c r="DKJ21" s="247"/>
      <c r="DKK21" s="247"/>
      <c r="DKL21" s="247"/>
      <c r="DKM21" s="247"/>
      <c r="DKN21" s="247"/>
      <c r="DKO21" s="247"/>
      <c r="DKP21" s="247"/>
      <c r="DKQ21" s="247"/>
      <c r="DKR21" s="247"/>
      <c r="DKS21" s="247"/>
      <c r="DKT21" s="247"/>
      <c r="DKU21" s="247"/>
      <c r="DKV21" s="247"/>
      <c r="DKW21" s="247"/>
      <c r="DKX21" s="247"/>
      <c r="DKY21" s="247"/>
      <c r="DKZ21" s="247"/>
      <c r="DLA21" s="247"/>
      <c r="DLB21" s="247"/>
      <c r="DLC21" s="247"/>
      <c r="DLD21" s="247"/>
      <c r="DLE21" s="247"/>
      <c r="DLF21" s="247"/>
      <c r="DLG21" s="247"/>
      <c r="DLH21" s="247"/>
      <c r="DLI21" s="247"/>
      <c r="DLJ21" s="247"/>
      <c r="DLK21" s="247"/>
      <c r="DLL21" s="247"/>
      <c r="DLM21" s="247"/>
      <c r="DLN21" s="247"/>
      <c r="DLO21" s="247"/>
      <c r="DLP21" s="247"/>
      <c r="DLQ21" s="247"/>
      <c r="DLR21" s="247"/>
      <c r="DLS21" s="247"/>
      <c r="DLT21" s="247"/>
      <c r="DLU21" s="247"/>
      <c r="DLV21" s="247"/>
      <c r="DLW21" s="247"/>
      <c r="DLX21" s="247"/>
      <c r="DLY21" s="247"/>
      <c r="DLZ21" s="247"/>
      <c r="DMA21" s="247"/>
      <c r="DMB21" s="247"/>
      <c r="DMC21" s="247"/>
      <c r="DMD21" s="247"/>
      <c r="DME21" s="247"/>
      <c r="DMF21" s="247"/>
      <c r="DMG21" s="247"/>
      <c r="DMH21" s="247"/>
      <c r="DMI21" s="247"/>
      <c r="DMJ21" s="247"/>
      <c r="DMK21" s="247"/>
      <c r="DML21" s="247"/>
      <c r="DMM21" s="247"/>
      <c r="DMN21" s="247"/>
      <c r="DMO21" s="247"/>
      <c r="DMP21" s="247"/>
      <c r="DMQ21" s="247"/>
      <c r="DMR21" s="247"/>
      <c r="DMS21" s="247"/>
      <c r="DMT21" s="247"/>
      <c r="DMU21" s="247"/>
      <c r="DMV21" s="247"/>
      <c r="DMW21" s="247"/>
      <c r="DMX21" s="247"/>
      <c r="DMY21" s="247"/>
      <c r="DMZ21" s="247"/>
      <c r="DNA21" s="247"/>
      <c r="DNB21" s="247"/>
      <c r="DNC21" s="247"/>
      <c r="DND21" s="247"/>
      <c r="DNE21" s="247"/>
      <c r="DNF21" s="247"/>
      <c r="DNG21" s="247"/>
      <c r="DNH21" s="247"/>
      <c r="DNI21" s="247"/>
      <c r="DNJ21" s="247"/>
      <c r="DNK21" s="247"/>
      <c r="DNL21" s="247"/>
      <c r="DNM21" s="247"/>
      <c r="DNN21" s="247"/>
      <c r="DNO21" s="247"/>
      <c r="DNP21" s="247"/>
      <c r="DNQ21" s="247"/>
      <c r="DNR21" s="247"/>
      <c r="DNS21" s="247"/>
      <c r="DNT21" s="247"/>
      <c r="DNU21" s="247"/>
      <c r="DNV21" s="247"/>
      <c r="DNW21" s="247"/>
      <c r="DNX21" s="247"/>
      <c r="DNY21" s="247"/>
      <c r="DNZ21" s="247"/>
      <c r="DOA21" s="247"/>
      <c r="DOB21" s="247"/>
      <c r="DOC21" s="247"/>
      <c r="DOD21" s="247"/>
      <c r="DOE21" s="247"/>
      <c r="DOF21" s="247"/>
      <c r="DOG21" s="247"/>
      <c r="DOH21" s="247"/>
      <c r="DOI21" s="247"/>
      <c r="DOJ21" s="247"/>
      <c r="DOK21" s="247"/>
      <c r="DOL21" s="247"/>
      <c r="DOM21" s="247"/>
      <c r="DON21" s="247"/>
      <c r="DOO21" s="247"/>
      <c r="DOP21" s="247"/>
      <c r="DOQ21" s="247"/>
      <c r="DOR21" s="247"/>
      <c r="DOS21" s="247"/>
      <c r="DOT21" s="247"/>
      <c r="DOU21" s="247"/>
      <c r="DOV21" s="247"/>
      <c r="DOW21" s="247"/>
      <c r="DOX21" s="247"/>
      <c r="DOY21" s="247"/>
      <c r="DOZ21" s="247"/>
      <c r="DPA21" s="247"/>
      <c r="DPB21" s="247"/>
      <c r="DPC21" s="247"/>
      <c r="DPD21" s="247"/>
      <c r="DPE21" s="247"/>
      <c r="DPF21" s="247"/>
      <c r="DPG21" s="247"/>
      <c r="DPH21" s="247"/>
      <c r="DPI21" s="247"/>
      <c r="DPJ21" s="247"/>
      <c r="DPK21" s="247"/>
      <c r="DPL21" s="247"/>
      <c r="DPM21" s="247"/>
      <c r="DPN21" s="247"/>
      <c r="DPO21" s="247"/>
      <c r="DPP21" s="247"/>
      <c r="DPQ21" s="247"/>
      <c r="DPR21" s="247"/>
      <c r="DPS21" s="247"/>
      <c r="DPT21" s="247"/>
      <c r="DPU21" s="247"/>
      <c r="DPV21" s="247"/>
      <c r="DPW21" s="247"/>
      <c r="DPX21" s="247"/>
      <c r="DPY21" s="247"/>
      <c r="DPZ21" s="247"/>
      <c r="DQA21" s="247"/>
      <c r="DQB21" s="247"/>
      <c r="DQC21" s="247"/>
      <c r="DQD21" s="247"/>
      <c r="DQE21" s="247"/>
      <c r="DQF21" s="247"/>
      <c r="DQG21" s="247"/>
      <c r="DQH21" s="247"/>
      <c r="DQI21" s="247"/>
      <c r="DQJ21" s="247"/>
      <c r="DQK21" s="247"/>
      <c r="DQL21" s="247"/>
      <c r="DQM21" s="247"/>
      <c r="DQN21" s="247"/>
      <c r="DQO21" s="247"/>
      <c r="DQP21" s="247"/>
      <c r="DQQ21" s="247"/>
      <c r="DQR21" s="247"/>
      <c r="DQS21" s="247"/>
      <c r="DQT21" s="247"/>
      <c r="DQU21" s="247"/>
      <c r="DQV21" s="247"/>
      <c r="DQW21" s="247"/>
      <c r="DQX21" s="247"/>
      <c r="DQY21" s="247"/>
      <c r="DQZ21" s="247"/>
      <c r="DRA21" s="247"/>
      <c r="DRB21" s="247"/>
      <c r="DRC21" s="247"/>
      <c r="DRD21" s="247"/>
      <c r="DRE21" s="247"/>
      <c r="DRF21" s="247"/>
      <c r="DRG21" s="247"/>
      <c r="DRH21" s="247"/>
      <c r="DRI21" s="247"/>
      <c r="DRJ21" s="247"/>
      <c r="DRK21" s="247"/>
      <c r="DRL21" s="247"/>
      <c r="DRM21" s="247"/>
      <c r="DRN21" s="247"/>
      <c r="DRO21" s="247"/>
      <c r="DRP21" s="247"/>
      <c r="DRQ21" s="247"/>
      <c r="DRR21" s="247"/>
      <c r="DRS21" s="247"/>
      <c r="DRT21" s="247"/>
      <c r="DRU21" s="247"/>
      <c r="DRV21" s="247"/>
      <c r="DRW21" s="247"/>
      <c r="DRX21" s="247"/>
      <c r="DRY21" s="247"/>
      <c r="DRZ21" s="247"/>
      <c r="DSA21" s="247"/>
      <c r="DSB21" s="247"/>
      <c r="DSC21" s="247"/>
      <c r="DSD21" s="247"/>
      <c r="DSE21" s="247"/>
      <c r="DSF21" s="247"/>
      <c r="DSG21" s="247"/>
      <c r="DSH21" s="247"/>
      <c r="DSI21" s="247"/>
      <c r="DSJ21" s="247"/>
      <c r="DSK21" s="247"/>
      <c r="DSL21" s="247"/>
      <c r="DSM21" s="247"/>
      <c r="DSN21" s="247"/>
      <c r="DSO21" s="247"/>
      <c r="DSP21" s="247"/>
      <c r="DSQ21" s="247"/>
      <c r="DSR21" s="247"/>
      <c r="DSS21" s="247"/>
      <c r="DST21" s="247"/>
      <c r="DSU21" s="247"/>
      <c r="DSV21" s="247"/>
      <c r="DSW21" s="247"/>
      <c r="DSX21" s="247"/>
      <c r="DSY21" s="247"/>
      <c r="DSZ21" s="247"/>
      <c r="DTA21" s="247"/>
      <c r="DTB21" s="247"/>
      <c r="DTC21" s="247"/>
      <c r="DTD21" s="247"/>
      <c r="DTE21" s="247"/>
      <c r="DTF21" s="247"/>
      <c r="DTG21" s="247"/>
      <c r="DTH21" s="247"/>
      <c r="DTI21" s="247"/>
      <c r="DTJ21" s="247"/>
      <c r="DTK21" s="247"/>
      <c r="DTL21" s="247"/>
      <c r="DTM21" s="247"/>
      <c r="DTN21" s="247"/>
      <c r="DTO21" s="247"/>
      <c r="DTP21" s="247"/>
      <c r="DTQ21" s="247"/>
      <c r="DTR21" s="247"/>
      <c r="DTS21" s="247"/>
      <c r="DTT21" s="247"/>
      <c r="DTU21" s="247"/>
      <c r="DTV21" s="247"/>
      <c r="DTW21" s="247"/>
      <c r="DTX21" s="247"/>
      <c r="DTY21" s="247"/>
      <c r="DTZ21" s="247"/>
      <c r="DUA21" s="247"/>
      <c r="DUB21" s="247"/>
      <c r="DUC21" s="247"/>
      <c r="DUD21" s="247"/>
      <c r="DUE21" s="247"/>
      <c r="DUF21" s="247"/>
      <c r="DUG21" s="247"/>
      <c r="DUH21" s="247"/>
      <c r="DUI21" s="247"/>
      <c r="DUJ21" s="247"/>
      <c r="DUK21" s="247"/>
      <c r="DUL21" s="247"/>
      <c r="DUM21" s="247"/>
      <c r="DUN21" s="247"/>
      <c r="DUO21" s="247"/>
      <c r="DUP21" s="247"/>
      <c r="DUQ21" s="247"/>
      <c r="DUR21" s="247"/>
      <c r="DUS21" s="247"/>
      <c r="DUT21" s="247"/>
      <c r="DUU21" s="247"/>
      <c r="DUV21" s="247"/>
      <c r="DUW21" s="247"/>
      <c r="DUX21" s="247"/>
      <c r="DUY21" s="247"/>
      <c r="DUZ21" s="247"/>
      <c r="DVA21" s="247"/>
      <c r="DVB21" s="247"/>
      <c r="DVC21" s="247"/>
      <c r="DVD21" s="247"/>
      <c r="DVE21" s="247"/>
      <c r="DVF21" s="247"/>
      <c r="DVG21" s="247"/>
      <c r="DVH21" s="247"/>
      <c r="DVI21" s="247"/>
      <c r="DVJ21" s="247"/>
      <c r="DVK21" s="247"/>
      <c r="DVL21" s="247"/>
      <c r="DVM21" s="247"/>
      <c r="DVN21" s="247"/>
      <c r="DVO21" s="247"/>
      <c r="DVP21" s="247"/>
      <c r="DVQ21" s="247"/>
      <c r="DVR21" s="247"/>
      <c r="DVS21" s="247"/>
      <c r="DVT21" s="247"/>
      <c r="DVU21" s="247"/>
      <c r="DVV21" s="247"/>
      <c r="DVW21" s="247"/>
      <c r="DVX21" s="247"/>
      <c r="DVY21" s="247"/>
      <c r="DVZ21" s="247"/>
      <c r="DWA21" s="247"/>
      <c r="DWB21" s="247"/>
      <c r="DWC21" s="247"/>
      <c r="DWD21" s="247"/>
      <c r="DWE21" s="247"/>
      <c r="DWF21" s="247"/>
      <c r="DWG21" s="247"/>
      <c r="DWH21" s="247"/>
      <c r="DWI21" s="247"/>
      <c r="DWJ21" s="247"/>
      <c r="DWK21" s="247"/>
      <c r="DWL21" s="247"/>
      <c r="DWM21" s="247"/>
      <c r="DWN21" s="247"/>
      <c r="DWO21" s="247"/>
      <c r="DWP21" s="247"/>
      <c r="DWQ21" s="247"/>
      <c r="DWR21" s="247"/>
      <c r="DWS21" s="247"/>
      <c r="DWT21" s="247"/>
      <c r="DWU21" s="247"/>
      <c r="DWV21" s="247"/>
      <c r="DWW21" s="247"/>
      <c r="DWX21" s="247"/>
      <c r="DWY21" s="247"/>
      <c r="DWZ21" s="247"/>
      <c r="DXA21" s="247"/>
      <c r="DXB21" s="247"/>
      <c r="DXC21" s="247"/>
      <c r="DXD21" s="247"/>
      <c r="DXE21" s="247"/>
      <c r="DXF21" s="247"/>
      <c r="DXG21" s="247"/>
      <c r="DXH21" s="247"/>
      <c r="DXI21" s="247"/>
      <c r="DXJ21" s="247"/>
      <c r="DXK21" s="247"/>
      <c r="DXL21" s="247"/>
      <c r="DXM21" s="247"/>
      <c r="DXN21" s="247"/>
      <c r="DXO21" s="247"/>
      <c r="DXP21" s="247"/>
      <c r="DXQ21" s="247"/>
      <c r="DXR21" s="247"/>
      <c r="DXS21" s="247"/>
      <c r="DXT21" s="247"/>
      <c r="DXU21" s="247"/>
      <c r="DXV21" s="247"/>
      <c r="DXW21" s="247"/>
      <c r="DXX21" s="247"/>
      <c r="DXY21" s="247"/>
      <c r="DXZ21" s="247"/>
      <c r="DYA21" s="247"/>
      <c r="DYB21" s="247"/>
      <c r="DYC21" s="247"/>
      <c r="DYD21" s="247"/>
      <c r="DYE21" s="247"/>
      <c r="DYF21" s="247"/>
      <c r="DYG21" s="247"/>
      <c r="DYH21" s="247"/>
      <c r="DYI21" s="247"/>
      <c r="DYJ21" s="247"/>
      <c r="DYK21" s="247"/>
      <c r="DYL21" s="247"/>
      <c r="DYM21" s="247"/>
      <c r="DYN21" s="247"/>
      <c r="DYO21" s="247"/>
      <c r="DYP21" s="247"/>
      <c r="DYQ21" s="247"/>
      <c r="DYR21" s="247"/>
      <c r="DYS21" s="247"/>
      <c r="DYT21" s="247"/>
      <c r="DYU21" s="247"/>
      <c r="DYV21" s="247"/>
      <c r="DYW21" s="247"/>
      <c r="DYX21" s="247"/>
      <c r="DYY21" s="247"/>
      <c r="DYZ21" s="247"/>
      <c r="DZA21" s="247"/>
      <c r="DZB21" s="247"/>
      <c r="DZC21" s="247"/>
      <c r="DZD21" s="247"/>
      <c r="DZE21" s="247"/>
      <c r="DZF21" s="247"/>
      <c r="DZG21" s="247"/>
      <c r="DZH21" s="247"/>
      <c r="DZI21" s="247"/>
      <c r="DZJ21" s="247"/>
      <c r="DZK21" s="247"/>
      <c r="DZL21" s="247"/>
      <c r="DZM21" s="247"/>
      <c r="DZN21" s="247"/>
      <c r="DZO21" s="247"/>
      <c r="DZP21" s="247"/>
      <c r="DZQ21" s="247"/>
      <c r="DZR21" s="247"/>
      <c r="DZS21" s="247"/>
      <c r="DZT21" s="247"/>
      <c r="DZU21" s="247"/>
      <c r="DZV21" s="247"/>
      <c r="DZW21" s="247"/>
      <c r="DZX21" s="247"/>
      <c r="DZY21" s="247"/>
      <c r="DZZ21" s="247"/>
      <c r="EAA21" s="247"/>
      <c r="EAB21" s="247"/>
      <c r="EAC21" s="247"/>
      <c r="EAD21" s="247"/>
      <c r="EAE21" s="247"/>
      <c r="EAF21" s="247"/>
      <c r="EAG21" s="247"/>
      <c r="EAH21" s="247"/>
      <c r="EAI21" s="247"/>
      <c r="EAJ21" s="247"/>
      <c r="EAK21" s="247"/>
      <c r="EAL21" s="247"/>
      <c r="EAM21" s="247"/>
      <c r="EAN21" s="247"/>
      <c r="EAO21" s="247"/>
      <c r="EAP21" s="247"/>
      <c r="EAQ21" s="247"/>
      <c r="EAR21" s="247"/>
      <c r="EAS21" s="247"/>
      <c r="EAT21" s="247"/>
      <c r="EAU21" s="247"/>
      <c r="EAV21" s="247"/>
      <c r="EAW21" s="247"/>
      <c r="EAX21" s="247"/>
      <c r="EAY21" s="247"/>
      <c r="EAZ21" s="247"/>
      <c r="EBA21" s="247"/>
      <c r="EBB21" s="247"/>
      <c r="EBC21" s="247"/>
      <c r="EBD21" s="247"/>
      <c r="EBE21" s="247"/>
      <c r="EBF21" s="247"/>
      <c r="EBG21" s="247"/>
      <c r="EBH21" s="247"/>
      <c r="EBI21" s="247"/>
      <c r="EBJ21" s="247"/>
      <c r="EBK21" s="247"/>
      <c r="EBL21" s="247"/>
      <c r="EBM21" s="247"/>
      <c r="EBN21" s="247"/>
      <c r="EBO21" s="247"/>
      <c r="EBP21" s="247"/>
      <c r="EBQ21" s="247"/>
      <c r="EBR21" s="247"/>
      <c r="EBS21" s="247"/>
      <c r="EBT21" s="247"/>
      <c r="EBU21" s="247"/>
      <c r="EBV21" s="247"/>
      <c r="EBW21" s="247"/>
      <c r="EBX21" s="247"/>
      <c r="EBY21" s="247"/>
      <c r="EBZ21" s="247"/>
      <c r="ECA21" s="247"/>
      <c r="ECB21" s="247"/>
      <c r="ECC21" s="247"/>
      <c r="ECD21" s="247"/>
      <c r="ECE21" s="247"/>
      <c r="ECF21" s="247"/>
      <c r="ECG21" s="247"/>
      <c r="ECH21" s="247"/>
      <c r="ECI21" s="247"/>
      <c r="ECJ21" s="247"/>
      <c r="ECK21" s="247"/>
      <c r="ECL21" s="247"/>
      <c r="ECM21" s="247"/>
      <c r="ECN21" s="247"/>
      <c r="ECO21" s="247"/>
      <c r="ECP21" s="247"/>
      <c r="ECQ21" s="247"/>
      <c r="ECR21" s="247"/>
      <c r="ECS21" s="247"/>
      <c r="ECT21" s="247"/>
      <c r="ECU21" s="247"/>
      <c r="ECV21" s="247"/>
      <c r="ECW21" s="247"/>
      <c r="ECX21" s="247"/>
      <c r="ECY21" s="247"/>
      <c r="ECZ21" s="247"/>
      <c r="EDA21" s="247"/>
      <c r="EDB21" s="247"/>
      <c r="EDC21" s="247"/>
      <c r="EDD21" s="247"/>
      <c r="EDE21" s="247"/>
      <c r="EDF21" s="247"/>
      <c r="EDG21" s="247"/>
      <c r="EDH21" s="247"/>
      <c r="EDI21" s="247"/>
      <c r="EDJ21" s="247"/>
      <c r="EDK21" s="247"/>
      <c r="EDL21" s="247"/>
      <c r="EDM21" s="247"/>
      <c r="EDN21" s="247"/>
      <c r="EDO21" s="247"/>
      <c r="EDP21" s="247"/>
      <c r="EDQ21" s="247"/>
      <c r="EDR21" s="247"/>
      <c r="EDS21" s="247"/>
      <c r="EDT21" s="247"/>
      <c r="EDU21" s="247"/>
      <c r="EDV21" s="247"/>
      <c r="EDW21" s="247"/>
      <c r="EDX21" s="247"/>
      <c r="EDY21" s="247"/>
      <c r="EDZ21" s="247"/>
      <c r="EEA21" s="247"/>
      <c r="EEB21" s="247"/>
      <c r="EEC21" s="247"/>
      <c r="EED21" s="247"/>
      <c r="EEE21" s="247"/>
      <c r="EEF21" s="247"/>
      <c r="EEG21" s="247"/>
      <c r="EEH21" s="247"/>
      <c r="EEI21" s="247"/>
      <c r="EEJ21" s="247"/>
      <c r="EEK21" s="247"/>
      <c r="EEL21" s="247"/>
      <c r="EEM21" s="247"/>
      <c r="EEN21" s="247"/>
      <c r="EEO21" s="247"/>
      <c r="EEP21" s="247"/>
      <c r="EEQ21" s="247"/>
      <c r="EER21" s="247"/>
      <c r="EES21" s="247"/>
      <c r="EET21" s="247"/>
      <c r="EEU21" s="247"/>
      <c r="EEV21" s="247"/>
      <c r="EEW21" s="247"/>
      <c r="EEX21" s="247"/>
      <c r="EEY21" s="247"/>
      <c r="EEZ21" s="247"/>
      <c r="EFA21" s="247"/>
      <c r="EFB21" s="247"/>
      <c r="EFC21" s="247"/>
      <c r="EFD21" s="247"/>
      <c r="EFE21" s="247"/>
      <c r="EFF21" s="247"/>
      <c r="EFG21" s="247"/>
      <c r="EFH21" s="247"/>
      <c r="EFI21" s="247"/>
      <c r="EFJ21" s="247"/>
      <c r="EFK21" s="247"/>
      <c r="EFL21" s="247"/>
      <c r="EFM21" s="247"/>
      <c r="EFN21" s="247"/>
      <c r="EFO21" s="247"/>
      <c r="EFP21" s="247"/>
      <c r="EFQ21" s="247"/>
      <c r="EFR21" s="247"/>
      <c r="EFS21" s="247"/>
      <c r="EFT21" s="247"/>
      <c r="EFU21" s="247"/>
      <c r="EFV21" s="247"/>
      <c r="EFW21" s="247"/>
      <c r="EFX21" s="247"/>
      <c r="EFY21" s="247"/>
      <c r="EFZ21" s="247"/>
      <c r="EGA21" s="247"/>
      <c r="EGB21" s="247"/>
      <c r="EGC21" s="247"/>
      <c r="EGD21" s="247"/>
      <c r="EGE21" s="247"/>
      <c r="EGF21" s="247"/>
      <c r="EGG21" s="247"/>
      <c r="EGH21" s="247"/>
      <c r="EGI21" s="247"/>
      <c r="EGJ21" s="247"/>
      <c r="EGK21" s="247"/>
      <c r="EGL21" s="247"/>
      <c r="EGM21" s="247"/>
      <c r="EGN21" s="247"/>
      <c r="EGO21" s="247"/>
      <c r="EGP21" s="247"/>
      <c r="EGQ21" s="247"/>
      <c r="EGR21" s="247"/>
      <c r="EGS21" s="247"/>
      <c r="EGT21" s="247"/>
      <c r="EGU21" s="247"/>
      <c r="EGV21" s="247"/>
      <c r="EGW21" s="247"/>
      <c r="EGX21" s="247"/>
      <c r="EGY21" s="247"/>
      <c r="EGZ21" s="247"/>
      <c r="EHA21" s="247"/>
      <c r="EHB21" s="247"/>
      <c r="EHC21" s="247"/>
      <c r="EHD21" s="247"/>
      <c r="EHE21" s="247"/>
      <c r="EHF21" s="247"/>
      <c r="EHG21" s="247"/>
      <c r="EHH21" s="247"/>
      <c r="EHI21" s="247"/>
      <c r="EHJ21" s="247"/>
      <c r="EHK21" s="247"/>
      <c r="EHL21" s="247"/>
      <c r="EHM21" s="247"/>
      <c r="EHN21" s="247"/>
      <c r="EHO21" s="247"/>
      <c r="EHP21" s="247"/>
      <c r="EHQ21" s="247"/>
      <c r="EHR21" s="247"/>
      <c r="EHS21" s="247"/>
      <c r="EHT21" s="247"/>
      <c r="EHU21" s="247"/>
      <c r="EHV21" s="247"/>
      <c r="EHW21" s="247"/>
      <c r="EHX21" s="247"/>
      <c r="EHY21" s="247"/>
      <c r="EHZ21" s="247"/>
      <c r="EIA21" s="247"/>
      <c r="EIB21" s="247"/>
      <c r="EIC21" s="247"/>
      <c r="EID21" s="247"/>
      <c r="EIE21" s="247"/>
      <c r="EIF21" s="247"/>
      <c r="EIG21" s="247"/>
      <c r="EIH21" s="247"/>
      <c r="EII21" s="247"/>
      <c r="EIJ21" s="247"/>
      <c r="EIK21" s="247"/>
      <c r="EIL21" s="247"/>
      <c r="EIM21" s="247"/>
      <c r="EIN21" s="247"/>
      <c r="EIO21" s="247"/>
      <c r="EIP21" s="247"/>
      <c r="EIQ21" s="247"/>
      <c r="EIR21" s="247"/>
      <c r="EIS21" s="247"/>
      <c r="EIT21" s="247"/>
      <c r="EIU21" s="247"/>
      <c r="EIV21" s="247"/>
      <c r="EIW21" s="247"/>
      <c r="EIX21" s="247"/>
      <c r="EIY21" s="247"/>
      <c r="EIZ21" s="247"/>
      <c r="EJA21" s="247"/>
      <c r="EJB21" s="247"/>
      <c r="EJC21" s="247"/>
      <c r="EJD21" s="247"/>
      <c r="EJE21" s="247"/>
      <c r="EJF21" s="247"/>
      <c r="EJG21" s="247"/>
      <c r="EJH21" s="247"/>
      <c r="EJI21" s="247"/>
      <c r="EJJ21" s="247"/>
      <c r="EJK21" s="247"/>
      <c r="EJL21" s="247"/>
      <c r="EJM21" s="247"/>
      <c r="EJN21" s="247"/>
      <c r="EJO21" s="247"/>
      <c r="EJP21" s="247"/>
      <c r="EJQ21" s="247"/>
      <c r="EJR21" s="247"/>
      <c r="EJS21" s="247"/>
      <c r="EJT21" s="247"/>
      <c r="EJU21" s="247"/>
      <c r="EJV21" s="247"/>
      <c r="EJW21" s="247"/>
      <c r="EJX21" s="247"/>
      <c r="EJY21" s="247"/>
      <c r="EJZ21" s="247"/>
      <c r="EKA21" s="247"/>
      <c r="EKB21" s="247"/>
      <c r="EKC21" s="247"/>
      <c r="EKD21" s="247"/>
      <c r="EKE21" s="247"/>
      <c r="EKF21" s="247"/>
      <c r="EKG21" s="247"/>
      <c r="EKH21" s="247"/>
      <c r="EKI21" s="247"/>
      <c r="EKJ21" s="247"/>
      <c r="EKK21" s="247"/>
      <c r="EKL21" s="247"/>
      <c r="EKM21" s="247"/>
      <c r="EKN21" s="247"/>
      <c r="EKO21" s="247"/>
      <c r="EKP21" s="247"/>
      <c r="EKQ21" s="247"/>
      <c r="EKR21" s="247"/>
      <c r="EKS21" s="247"/>
      <c r="EKT21" s="247"/>
      <c r="EKU21" s="247"/>
      <c r="EKV21" s="247"/>
      <c r="EKW21" s="247"/>
      <c r="EKX21" s="247"/>
      <c r="EKY21" s="247"/>
      <c r="EKZ21" s="247"/>
      <c r="ELA21" s="247"/>
      <c r="ELB21" s="247"/>
      <c r="ELC21" s="247"/>
      <c r="ELD21" s="247"/>
      <c r="ELE21" s="247"/>
      <c r="ELF21" s="247"/>
      <c r="ELG21" s="247"/>
      <c r="ELH21" s="247"/>
      <c r="ELI21" s="247"/>
      <c r="ELJ21" s="247"/>
      <c r="ELK21" s="247"/>
      <c r="ELL21" s="247"/>
      <c r="ELM21" s="247"/>
      <c r="ELN21" s="247"/>
      <c r="ELO21" s="247"/>
      <c r="ELP21" s="247"/>
      <c r="ELQ21" s="247"/>
      <c r="ELR21" s="247"/>
      <c r="ELS21" s="247"/>
      <c r="ELT21" s="247"/>
      <c r="ELU21" s="247"/>
      <c r="ELV21" s="247"/>
      <c r="ELW21" s="247"/>
      <c r="ELX21" s="247"/>
      <c r="ELY21" s="247"/>
      <c r="ELZ21" s="247"/>
      <c r="EMA21" s="247"/>
      <c r="EMB21" s="247"/>
      <c r="EMC21" s="247"/>
      <c r="EMD21" s="247"/>
      <c r="EME21" s="247"/>
      <c r="EMF21" s="247"/>
      <c r="EMG21" s="247"/>
      <c r="EMH21" s="247"/>
      <c r="EMI21" s="247"/>
      <c r="EMJ21" s="247"/>
      <c r="EMK21" s="247"/>
      <c r="EML21" s="247"/>
      <c r="EMM21" s="247"/>
      <c r="EMN21" s="247"/>
      <c r="EMO21" s="247"/>
      <c r="EMP21" s="247"/>
      <c r="EMQ21" s="247"/>
      <c r="EMR21" s="247"/>
      <c r="EMS21" s="247"/>
      <c r="EMT21" s="247"/>
      <c r="EMU21" s="247"/>
      <c r="EMV21" s="247"/>
      <c r="EMW21" s="247"/>
      <c r="EMX21" s="247"/>
      <c r="EMY21" s="247"/>
      <c r="EMZ21" s="247"/>
      <c r="ENA21" s="247"/>
      <c r="ENB21" s="247"/>
      <c r="ENC21" s="247"/>
      <c r="END21" s="247"/>
      <c r="ENE21" s="247"/>
      <c r="ENF21" s="247"/>
      <c r="ENG21" s="247"/>
      <c r="ENH21" s="247"/>
      <c r="ENI21" s="247"/>
      <c r="ENJ21" s="247"/>
      <c r="ENK21" s="247"/>
      <c r="ENL21" s="247"/>
      <c r="ENM21" s="247"/>
      <c r="ENN21" s="247"/>
      <c r="ENO21" s="247"/>
      <c r="ENP21" s="247"/>
      <c r="ENQ21" s="247"/>
      <c r="ENR21" s="247"/>
      <c r="ENS21" s="247"/>
      <c r="ENT21" s="247"/>
      <c r="ENU21" s="247"/>
      <c r="ENV21" s="247"/>
      <c r="ENW21" s="247"/>
      <c r="ENX21" s="247"/>
      <c r="ENY21" s="247"/>
      <c r="ENZ21" s="247"/>
      <c r="EOA21" s="247"/>
      <c r="EOB21" s="247"/>
      <c r="EOC21" s="247"/>
      <c r="EOD21" s="247"/>
      <c r="EOE21" s="247"/>
      <c r="EOF21" s="247"/>
      <c r="EOG21" s="247"/>
      <c r="EOH21" s="247"/>
      <c r="EOI21" s="247"/>
      <c r="EOJ21" s="247"/>
      <c r="EOK21" s="247"/>
      <c r="EOL21" s="247"/>
      <c r="EOM21" s="247"/>
      <c r="EON21" s="247"/>
      <c r="EOO21" s="247"/>
      <c r="EOP21" s="247"/>
      <c r="EOQ21" s="247"/>
      <c r="EOR21" s="247"/>
      <c r="EOS21" s="247"/>
      <c r="EOT21" s="247"/>
      <c r="EOU21" s="247"/>
      <c r="EOV21" s="247"/>
      <c r="EOW21" s="247"/>
      <c r="EOX21" s="247"/>
      <c r="EOY21" s="247"/>
      <c r="EOZ21" s="247"/>
      <c r="EPA21" s="247"/>
      <c r="EPB21" s="247"/>
      <c r="EPC21" s="247"/>
      <c r="EPD21" s="247"/>
      <c r="EPE21" s="247"/>
      <c r="EPF21" s="247"/>
      <c r="EPG21" s="247"/>
      <c r="EPH21" s="247"/>
      <c r="EPI21" s="247"/>
      <c r="EPJ21" s="247"/>
      <c r="EPK21" s="247"/>
      <c r="EPL21" s="247"/>
      <c r="EPM21" s="247"/>
      <c r="EPN21" s="247"/>
      <c r="EPO21" s="247"/>
      <c r="EPP21" s="247"/>
      <c r="EPQ21" s="247"/>
      <c r="EPR21" s="247"/>
      <c r="EPS21" s="247"/>
      <c r="EPT21" s="247"/>
      <c r="EPU21" s="247"/>
      <c r="EPV21" s="247"/>
      <c r="EPW21" s="247"/>
      <c r="EPX21" s="247"/>
      <c r="EPY21" s="247"/>
      <c r="EPZ21" s="247"/>
      <c r="EQA21" s="247"/>
      <c r="EQB21" s="247"/>
      <c r="EQC21" s="247"/>
      <c r="EQD21" s="247"/>
      <c r="EQE21" s="247"/>
      <c r="EQF21" s="247"/>
      <c r="EQG21" s="247"/>
      <c r="EQH21" s="247"/>
      <c r="EQI21" s="247"/>
      <c r="EQJ21" s="247"/>
      <c r="EQK21" s="247"/>
      <c r="EQL21" s="247"/>
      <c r="EQM21" s="247"/>
      <c r="EQN21" s="247"/>
      <c r="EQO21" s="247"/>
      <c r="EQP21" s="247"/>
      <c r="EQQ21" s="247"/>
      <c r="EQR21" s="247"/>
      <c r="EQS21" s="247"/>
      <c r="EQT21" s="247"/>
      <c r="EQU21" s="247"/>
      <c r="EQV21" s="247"/>
      <c r="EQW21" s="247"/>
      <c r="EQX21" s="247"/>
      <c r="EQY21" s="247"/>
      <c r="EQZ21" s="247"/>
      <c r="ERA21" s="247"/>
      <c r="ERB21" s="247"/>
      <c r="ERC21" s="247"/>
      <c r="ERD21" s="247"/>
      <c r="ERE21" s="247"/>
      <c r="ERF21" s="247"/>
      <c r="ERG21" s="247"/>
      <c r="ERH21" s="247"/>
      <c r="ERI21" s="247"/>
      <c r="ERJ21" s="247"/>
      <c r="ERK21" s="247"/>
      <c r="ERL21" s="247"/>
      <c r="ERM21" s="247"/>
      <c r="ERN21" s="247"/>
      <c r="ERO21" s="247"/>
      <c r="ERP21" s="247"/>
      <c r="ERQ21" s="247"/>
      <c r="ERR21" s="247"/>
      <c r="ERS21" s="247"/>
      <c r="ERT21" s="247"/>
      <c r="ERU21" s="247"/>
      <c r="ERV21" s="247"/>
      <c r="ERW21" s="247"/>
      <c r="ERX21" s="247"/>
      <c r="ERY21" s="247"/>
      <c r="ERZ21" s="247"/>
      <c r="ESA21" s="247"/>
      <c r="ESB21" s="247"/>
      <c r="ESC21" s="247"/>
      <c r="ESD21" s="247"/>
      <c r="ESE21" s="247"/>
      <c r="ESF21" s="247"/>
      <c r="ESG21" s="247"/>
      <c r="ESH21" s="247"/>
      <c r="ESI21" s="247"/>
      <c r="ESJ21" s="247"/>
      <c r="ESK21" s="247"/>
      <c r="ESL21" s="247"/>
      <c r="ESM21" s="247"/>
      <c r="ESN21" s="247"/>
      <c r="ESO21" s="247"/>
      <c r="ESP21" s="247"/>
      <c r="ESQ21" s="247"/>
      <c r="ESR21" s="247"/>
      <c r="ESS21" s="247"/>
      <c r="EST21" s="247"/>
      <c r="ESU21" s="247"/>
      <c r="ESV21" s="247"/>
      <c r="ESW21" s="247"/>
      <c r="ESX21" s="247"/>
      <c r="ESY21" s="247"/>
      <c r="ESZ21" s="247"/>
      <c r="ETA21" s="247"/>
      <c r="ETB21" s="247"/>
      <c r="ETC21" s="247"/>
      <c r="ETD21" s="247"/>
      <c r="ETE21" s="247"/>
      <c r="ETF21" s="247"/>
      <c r="ETG21" s="247"/>
      <c r="ETH21" s="247"/>
      <c r="ETI21" s="247"/>
      <c r="ETJ21" s="247"/>
      <c r="ETK21" s="247"/>
      <c r="ETL21" s="247"/>
      <c r="ETM21" s="247"/>
      <c r="ETN21" s="247"/>
      <c r="ETO21" s="247"/>
      <c r="ETP21" s="247"/>
      <c r="ETQ21" s="247"/>
      <c r="ETR21" s="247"/>
      <c r="ETS21" s="247"/>
      <c r="ETT21" s="247"/>
      <c r="ETU21" s="247"/>
      <c r="ETV21" s="247"/>
      <c r="ETW21" s="247"/>
      <c r="ETX21" s="247"/>
      <c r="ETY21" s="247"/>
      <c r="ETZ21" s="247"/>
      <c r="EUA21" s="247"/>
      <c r="EUB21" s="247"/>
      <c r="EUC21" s="247"/>
      <c r="EUD21" s="247"/>
      <c r="EUE21" s="247"/>
      <c r="EUF21" s="247"/>
      <c r="EUG21" s="247"/>
      <c r="EUH21" s="247"/>
      <c r="EUI21" s="247"/>
      <c r="EUJ21" s="247"/>
      <c r="EUK21" s="247"/>
      <c r="EUL21" s="247"/>
      <c r="EUM21" s="247"/>
      <c r="EUN21" s="247"/>
      <c r="EUO21" s="247"/>
      <c r="EUP21" s="247"/>
      <c r="EUQ21" s="247"/>
      <c r="EUR21" s="247"/>
      <c r="EUS21" s="247"/>
      <c r="EUT21" s="247"/>
      <c r="EUU21" s="247"/>
      <c r="EUV21" s="247"/>
      <c r="EUW21" s="247"/>
      <c r="EUX21" s="247"/>
      <c r="EUY21" s="247"/>
      <c r="EUZ21" s="247"/>
      <c r="EVA21" s="247"/>
      <c r="EVB21" s="247"/>
      <c r="EVC21" s="247"/>
      <c r="EVD21" s="247"/>
      <c r="EVE21" s="247"/>
      <c r="EVF21" s="247"/>
      <c r="EVG21" s="247"/>
      <c r="EVH21" s="247"/>
      <c r="EVI21" s="247"/>
      <c r="EVJ21" s="247"/>
      <c r="EVK21" s="247"/>
      <c r="EVL21" s="247"/>
      <c r="EVM21" s="247"/>
      <c r="EVN21" s="247"/>
      <c r="EVO21" s="247"/>
      <c r="EVP21" s="247"/>
      <c r="EVQ21" s="247"/>
      <c r="EVR21" s="247"/>
      <c r="EVS21" s="247"/>
      <c r="EVT21" s="247"/>
      <c r="EVU21" s="247"/>
      <c r="EVV21" s="247"/>
      <c r="EVW21" s="247"/>
      <c r="EVX21" s="247"/>
      <c r="EVY21" s="247"/>
      <c r="EVZ21" s="247"/>
      <c r="EWA21" s="247"/>
      <c r="EWB21" s="247"/>
      <c r="EWC21" s="247"/>
      <c r="EWD21" s="247"/>
      <c r="EWE21" s="247"/>
      <c r="EWF21" s="247"/>
      <c r="EWG21" s="247"/>
      <c r="EWH21" s="247"/>
      <c r="EWI21" s="247"/>
      <c r="EWJ21" s="247"/>
      <c r="EWK21" s="247"/>
      <c r="EWL21" s="247"/>
      <c r="EWM21" s="247"/>
      <c r="EWN21" s="247"/>
      <c r="EWO21" s="247"/>
      <c r="EWP21" s="247"/>
      <c r="EWQ21" s="247"/>
      <c r="EWR21" s="247"/>
      <c r="EWS21" s="247"/>
      <c r="EWT21" s="247"/>
      <c r="EWU21" s="247"/>
      <c r="EWV21" s="247"/>
      <c r="EWW21" s="247"/>
      <c r="EWX21" s="247"/>
      <c r="EWY21" s="247"/>
      <c r="EWZ21" s="247"/>
      <c r="EXA21" s="247"/>
      <c r="EXB21" s="247"/>
      <c r="EXC21" s="247"/>
      <c r="EXD21" s="247"/>
      <c r="EXE21" s="247"/>
      <c r="EXF21" s="247"/>
      <c r="EXG21" s="247"/>
      <c r="EXH21" s="247"/>
      <c r="EXI21" s="247"/>
      <c r="EXJ21" s="247"/>
      <c r="EXK21" s="247"/>
      <c r="EXL21" s="247"/>
      <c r="EXM21" s="247"/>
      <c r="EXN21" s="247"/>
      <c r="EXO21" s="247"/>
      <c r="EXP21" s="247"/>
      <c r="EXQ21" s="247"/>
      <c r="EXR21" s="247"/>
      <c r="EXS21" s="247"/>
      <c r="EXT21" s="247"/>
      <c r="EXU21" s="247"/>
      <c r="EXV21" s="247"/>
      <c r="EXW21" s="247"/>
      <c r="EXX21" s="247"/>
      <c r="EXY21" s="247"/>
      <c r="EXZ21" s="247"/>
      <c r="EYA21" s="247"/>
      <c r="EYB21" s="247"/>
      <c r="EYC21" s="247"/>
      <c r="EYD21" s="247"/>
      <c r="EYE21" s="247"/>
      <c r="EYF21" s="247"/>
      <c r="EYG21" s="247"/>
      <c r="EYH21" s="247"/>
      <c r="EYI21" s="247"/>
      <c r="EYJ21" s="247"/>
      <c r="EYK21" s="247"/>
      <c r="EYL21" s="247"/>
      <c r="EYM21" s="247"/>
      <c r="EYN21" s="247"/>
      <c r="EYO21" s="247"/>
      <c r="EYP21" s="247"/>
      <c r="EYQ21" s="247"/>
      <c r="EYR21" s="247"/>
      <c r="EYS21" s="247"/>
      <c r="EYT21" s="247"/>
      <c r="EYU21" s="247"/>
      <c r="EYV21" s="247"/>
      <c r="EYW21" s="247"/>
      <c r="EYX21" s="247"/>
      <c r="EYY21" s="247"/>
      <c r="EYZ21" s="247"/>
      <c r="EZA21" s="247"/>
      <c r="EZB21" s="247"/>
      <c r="EZC21" s="247"/>
      <c r="EZD21" s="247"/>
      <c r="EZE21" s="247"/>
      <c r="EZF21" s="247"/>
      <c r="EZG21" s="247"/>
      <c r="EZH21" s="247"/>
      <c r="EZI21" s="247"/>
      <c r="EZJ21" s="247"/>
      <c r="EZK21" s="247"/>
      <c r="EZL21" s="247"/>
      <c r="EZM21" s="247"/>
      <c r="EZN21" s="247"/>
      <c r="EZO21" s="247"/>
      <c r="EZP21" s="247"/>
      <c r="EZQ21" s="247"/>
      <c r="EZR21" s="247"/>
      <c r="EZS21" s="247"/>
      <c r="EZT21" s="247"/>
      <c r="EZU21" s="247"/>
      <c r="EZV21" s="247"/>
      <c r="EZW21" s="247"/>
      <c r="EZX21" s="247"/>
      <c r="EZY21" s="247"/>
      <c r="EZZ21" s="247"/>
      <c r="FAA21" s="247"/>
      <c r="FAB21" s="247"/>
      <c r="FAC21" s="247"/>
      <c r="FAD21" s="247"/>
      <c r="FAE21" s="247"/>
      <c r="FAF21" s="247"/>
      <c r="FAG21" s="247"/>
      <c r="FAH21" s="247"/>
      <c r="FAI21" s="247"/>
      <c r="FAJ21" s="247"/>
      <c r="FAK21" s="247"/>
      <c r="FAL21" s="247"/>
      <c r="FAM21" s="247"/>
      <c r="FAN21" s="247"/>
      <c r="FAO21" s="247"/>
      <c r="FAP21" s="247"/>
      <c r="FAQ21" s="247"/>
      <c r="FAR21" s="247"/>
      <c r="FAS21" s="247"/>
      <c r="FAT21" s="247"/>
      <c r="FAU21" s="247"/>
      <c r="FAV21" s="247"/>
      <c r="FAW21" s="247"/>
      <c r="FAX21" s="247"/>
      <c r="FAY21" s="247"/>
      <c r="FAZ21" s="247"/>
      <c r="FBA21" s="247"/>
      <c r="FBB21" s="247"/>
      <c r="FBC21" s="247"/>
      <c r="FBD21" s="247"/>
      <c r="FBE21" s="247"/>
      <c r="FBF21" s="247"/>
      <c r="FBG21" s="247"/>
      <c r="FBH21" s="247"/>
      <c r="FBI21" s="247"/>
      <c r="FBJ21" s="247"/>
      <c r="FBK21" s="247"/>
      <c r="FBL21" s="247"/>
      <c r="FBM21" s="247"/>
      <c r="FBN21" s="247"/>
      <c r="FBO21" s="247"/>
      <c r="FBP21" s="247"/>
      <c r="FBQ21" s="247"/>
      <c r="FBR21" s="247"/>
      <c r="FBS21" s="247"/>
      <c r="FBT21" s="247"/>
      <c r="FBU21" s="247"/>
      <c r="FBV21" s="247"/>
      <c r="FBW21" s="247"/>
      <c r="FBX21" s="247"/>
      <c r="FBY21" s="247"/>
      <c r="FBZ21" s="247"/>
      <c r="FCA21" s="247"/>
      <c r="FCB21" s="247"/>
      <c r="FCC21" s="247"/>
      <c r="FCD21" s="247"/>
      <c r="FCE21" s="247"/>
      <c r="FCF21" s="247"/>
      <c r="FCG21" s="247"/>
      <c r="FCH21" s="247"/>
      <c r="FCI21" s="247"/>
      <c r="FCJ21" s="247"/>
      <c r="FCK21" s="247"/>
      <c r="FCL21" s="247"/>
      <c r="FCM21" s="247"/>
      <c r="FCN21" s="247"/>
      <c r="FCO21" s="247"/>
      <c r="FCP21" s="247"/>
      <c r="FCQ21" s="247"/>
      <c r="FCR21" s="247"/>
      <c r="FCS21" s="247"/>
      <c r="FCT21" s="247"/>
      <c r="FCU21" s="247"/>
      <c r="FCV21" s="247"/>
      <c r="FCW21" s="247"/>
      <c r="FCX21" s="247"/>
      <c r="FCY21" s="247"/>
      <c r="FCZ21" s="247"/>
      <c r="FDA21" s="247"/>
      <c r="FDB21" s="247"/>
      <c r="FDC21" s="247"/>
      <c r="FDD21" s="247"/>
      <c r="FDE21" s="247"/>
      <c r="FDF21" s="247"/>
      <c r="FDG21" s="247"/>
      <c r="FDH21" s="247"/>
      <c r="FDI21" s="247"/>
      <c r="FDJ21" s="247"/>
      <c r="FDK21" s="247"/>
      <c r="FDL21" s="247"/>
      <c r="FDM21" s="247"/>
      <c r="FDN21" s="247"/>
      <c r="FDO21" s="247"/>
      <c r="FDP21" s="247"/>
      <c r="FDQ21" s="247"/>
      <c r="FDR21" s="247"/>
      <c r="FDS21" s="247"/>
      <c r="FDT21" s="247"/>
      <c r="FDU21" s="247"/>
      <c r="FDV21" s="247"/>
      <c r="FDW21" s="247"/>
      <c r="FDX21" s="247"/>
      <c r="FDY21" s="247"/>
      <c r="FDZ21" s="247"/>
      <c r="FEA21" s="247"/>
      <c r="FEB21" s="247"/>
      <c r="FEC21" s="247"/>
      <c r="FED21" s="247"/>
      <c r="FEE21" s="247"/>
      <c r="FEF21" s="247"/>
      <c r="FEG21" s="247"/>
      <c r="FEH21" s="247"/>
      <c r="FEI21" s="247"/>
      <c r="FEJ21" s="247"/>
      <c r="FEK21" s="247"/>
      <c r="FEL21" s="247"/>
      <c r="FEM21" s="247"/>
      <c r="FEN21" s="247"/>
      <c r="FEO21" s="247"/>
      <c r="FEP21" s="247"/>
      <c r="FEQ21" s="247"/>
      <c r="FER21" s="247"/>
      <c r="FES21" s="247"/>
      <c r="FET21" s="247"/>
      <c r="FEU21" s="247"/>
      <c r="FEV21" s="247"/>
      <c r="FEW21" s="247"/>
      <c r="FEX21" s="247"/>
      <c r="FEY21" s="247"/>
      <c r="FEZ21" s="247"/>
      <c r="FFA21" s="247"/>
      <c r="FFB21" s="247"/>
      <c r="FFC21" s="247"/>
      <c r="FFD21" s="247"/>
      <c r="FFE21" s="247"/>
      <c r="FFF21" s="247"/>
      <c r="FFG21" s="247"/>
      <c r="FFH21" s="247"/>
      <c r="FFI21" s="247"/>
      <c r="FFJ21" s="247"/>
      <c r="FFK21" s="247"/>
      <c r="FFL21" s="247"/>
      <c r="FFM21" s="247"/>
      <c r="FFN21" s="247"/>
      <c r="FFO21" s="247"/>
      <c r="FFP21" s="247"/>
      <c r="FFQ21" s="247"/>
      <c r="FFR21" s="247"/>
      <c r="FFS21" s="247"/>
      <c r="FFT21" s="247"/>
      <c r="FFU21" s="247"/>
      <c r="FFV21" s="247"/>
      <c r="FFW21" s="247"/>
      <c r="FFX21" s="247"/>
      <c r="FFY21" s="247"/>
      <c r="FFZ21" s="247"/>
      <c r="FGA21" s="247"/>
      <c r="FGB21" s="247"/>
      <c r="FGC21" s="247"/>
      <c r="FGD21" s="247"/>
      <c r="FGE21" s="247"/>
      <c r="FGF21" s="247"/>
      <c r="FGG21" s="247"/>
      <c r="FGH21" s="247"/>
      <c r="FGI21" s="247"/>
      <c r="FGJ21" s="247"/>
      <c r="FGK21" s="247"/>
      <c r="FGL21" s="247"/>
      <c r="FGM21" s="247"/>
      <c r="FGN21" s="247"/>
      <c r="FGO21" s="247"/>
      <c r="FGP21" s="247"/>
      <c r="FGQ21" s="247"/>
      <c r="FGR21" s="247"/>
      <c r="FGS21" s="247"/>
      <c r="FGT21" s="247"/>
      <c r="FGU21" s="247"/>
      <c r="FGV21" s="247"/>
      <c r="FGW21" s="247"/>
      <c r="FGX21" s="247"/>
      <c r="FGY21" s="247"/>
      <c r="FGZ21" s="247"/>
      <c r="FHA21" s="247"/>
      <c r="FHB21" s="247"/>
      <c r="FHC21" s="247"/>
      <c r="FHD21" s="247"/>
      <c r="FHE21" s="247"/>
      <c r="FHF21" s="247"/>
      <c r="FHG21" s="247"/>
      <c r="FHH21" s="247"/>
      <c r="FHI21" s="247"/>
      <c r="FHJ21" s="247"/>
      <c r="FHK21" s="247"/>
      <c r="FHL21" s="247"/>
      <c r="FHM21" s="247"/>
      <c r="FHN21" s="247"/>
      <c r="FHO21" s="247"/>
      <c r="FHP21" s="247"/>
      <c r="FHQ21" s="247"/>
      <c r="FHR21" s="247"/>
      <c r="FHS21" s="247"/>
      <c r="FHT21" s="247"/>
      <c r="FHU21" s="247"/>
      <c r="FHV21" s="247"/>
      <c r="FHW21" s="247"/>
      <c r="FHX21" s="247"/>
      <c r="FHY21" s="247"/>
      <c r="FHZ21" s="247"/>
      <c r="FIA21" s="247"/>
      <c r="FIB21" s="247"/>
      <c r="FIC21" s="247"/>
      <c r="FID21" s="247"/>
      <c r="FIE21" s="247"/>
      <c r="FIF21" s="247"/>
      <c r="FIG21" s="247"/>
      <c r="FIH21" s="247"/>
      <c r="FII21" s="247"/>
      <c r="FIJ21" s="247"/>
      <c r="FIK21" s="247"/>
      <c r="FIL21" s="247"/>
      <c r="FIM21" s="247"/>
      <c r="FIN21" s="247"/>
      <c r="FIO21" s="247"/>
      <c r="FIP21" s="247"/>
      <c r="FIQ21" s="247"/>
      <c r="FIR21" s="247"/>
      <c r="FIS21" s="247"/>
      <c r="FIT21" s="247"/>
      <c r="FIU21" s="247"/>
      <c r="FIV21" s="247"/>
      <c r="FIW21" s="247"/>
      <c r="FIX21" s="247"/>
      <c r="FIY21" s="247"/>
      <c r="FIZ21" s="247"/>
      <c r="FJA21" s="247"/>
      <c r="FJB21" s="247"/>
      <c r="FJC21" s="247"/>
      <c r="FJD21" s="247"/>
      <c r="FJE21" s="247"/>
      <c r="FJF21" s="247"/>
      <c r="FJG21" s="247"/>
      <c r="FJH21" s="247"/>
      <c r="FJI21" s="247"/>
      <c r="FJJ21" s="247"/>
      <c r="FJK21" s="247"/>
      <c r="FJL21" s="247"/>
      <c r="FJM21" s="247"/>
      <c r="FJN21" s="247"/>
      <c r="FJO21" s="247"/>
      <c r="FJP21" s="247"/>
      <c r="FJQ21" s="247"/>
      <c r="FJR21" s="247"/>
      <c r="FJS21" s="247"/>
      <c r="FJT21" s="247"/>
      <c r="FJU21" s="247"/>
      <c r="FJV21" s="247"/>
      <c r="FJW21" s="247"/>
      <c r="FJX21" s="247"/>
      <c r="FJY21" s="247"/>
      <c r="FJZ21" s="247"/>
      <c r="FKA21" s="247"/>
      <c r="FKB21" s="247"/>
      <c r="FKC21" s="247"/>
      <c r="FKD21" s="247"/>
      <c r="FKE21" s="247"/>
      <c r="FKF21" s="247"/>
      <c r="FKG21" s="247"/>
      <c r="FKH21" s="247"/>
      <c r="FKI21" s="247"/>
      <c r="FKJ21" s="247"/>
      <c r="FKK21" s="247"/>
      <c r="FKL21" s="247"/>
      <c r="FKM21" s="247"/>
      <c r="FKN21" s="247"/>
      <c r="FKO21" s="247"/>
      <c r="FKP21" s="247"/>
      <c r="FKQ21" s="247"/>
      <c r="FKR21" s="247"/>
      <c r="FKS21" s="247"/>
      <c r="FKT21" s="247"/>
      <c r="FKU21" s="247"/>
      <c r="FKV21" s="247"/>
      <c r="FKW21" s="247"/>
      <c r="FKX21" s="247"/>
      <c r="FKY21" s="247"/>
      <c r="FKZ21" s="247"/>
      <c r="FLA21" s="247"/>
      <c r="FLB21" s="247"/>
      <c r="FLC21" s="247"/>
      <c r="FLD21" s="247"/>
      <c r="FLE21" s="247"/>
      <c r="FLF21" s="247"/>
      <c r="FLG21" s="247"/>
      <c r="FLH21" s="247"/>
      <c r="FLI21" s="247"/>
      <c r="FLJ21" s="247"/>
      <c r="FLK21" s="247"/>
      <c r="FLL21" s="247"/>
      <c r="FLM21" s="247"/>
      <c r="FLN21" s="247"/>
      <c r="FLO21" s="247"/>
      <c r="FLP21" s="247"/>
      <c r="FLQ21" s="247"/>
      <c r="FLR21" s="247"/>
      <c r="FLS21" s="247"/>
      <c r="FLT21" s="247"/>
      <c r="FLU21" s="247"/>
      <c r="FLV21" s="247"/>
      <c r="FLW21" s="247"/>
      <c r="FLX21" s="247"/>
      <c r="FLY21" s="247"/>
      <c r="FLZ21" s="247"/>
      <c r="FMA21" s="247"/>
      <c r="FMB21" s="247"/>
      <c r="FMC21" s="247"/>
      <c r="FMD21" s="247"/>
      <c r="FME21" s="247"/>
      <c r="FMF21" s="247"/>
      <c r="FMG21" s="247"/>
      <c r="FMH21" s="247"/>
      <c r="FMI21" s="247"/>
      <c r="FMJ21" s="247"/>
      <c r="FMK21" s="247"/>
      <c r="FML21" s="247"/>
      <c r="FMM21" s="247"/>
      <c r="FMN21" s="247"/>
      <c r="FMO21" s="247"/>
      <c r="FMP21" s="247"/>
      <c r="FMQ21" s="247"/>
      <c r="FMR21" s="247"/>
      <c r="FMS21" s="247"/>
      <c r="FMT21" s="247"/>
      <c r="FMU21" s="247"/>
      <c r="FMV21" s="247"/>
      <c r="FMW21" s="247"/>
      <c r="FMX21" s="247"/>
      <c r="FMY21" s="247"/>
      <c r="FMZ21" s="247"/>
      <c r="FNA21" s="247"/>
      <c r="FNB21" s="247"/>
      <c r="FNC21" s="247"/>
      <c r="FND21" s="247"/>
      <c r="FNE21" s="247"/>
      <c r="FNF21" s="247"/>
      <c r="FNG21" s="247"/>
      <c r="FNH21" s="247"/>
      <c r="FNI21" s="247"/>
      <c r="FNJ21" s="247"/>
      <c r="FNK21" s="247"/>
      <c r="FNL21" s="247"/>
      <c r="FNM21" s="247"/>
      <c r="FNN21" s="247"/>
      <c r="FNO21" s="247"/>
      <c r="FNP21" s="247"/>
      <c r="FNQ21" s="247"/>
      <c r="FNR21" s="247"/>
      <c r="FNS21" s="247"/>
      <c r="FNT21" s="247"/>
      <c r="FNU21" s="247"/>
      <c r="FNV21" s="247"/>
      <c r="FNW21" s="247"/>
      <c r="FNX21" s="247"/>
      <c r="FNY21" s="247"/>
      <c r="FNZ21" s="247"/>
      <c r="FOA21" s="247"/>
      <c r="FOB21" s="247"/>
      <c r="FOC21" s="247"/>
      <c r="FOD21" s="247"/>
      <c r="FOE21" s="247"/>
      <c r="FOF21" s="247"/>
      <c r="FOG21" s="247"/>
      <c r="FOH21" s="247"/>
      <c r="FOI21" s="247"/>
      <c r="FOJ21" s="247"/>
      <c r="FOK21" s="247"/>
      <c r="FOL21" s="247"/>
      <c r="FOM21" s="247"/>
      <c r="FON21" s="247"/>
      <c r="FOO21" s="247"/>
      <c r="FOP21" s="247"/>
      <c r="FOQ21" s="247"/>
      <c r="FOR21" s="247"/>
      <c r="FOS21" s="247"/>
      <c r="FOT21" s="247"/>
      <c r="FOU21" s="247"/>
      <c r="FOV21" s="247"/>
      <c r="FOW21" s="247"/>
      <c r="FOX21" s="247"/>
      <c r="FOY21" s="247"/>
      <c r="FOZ21" s="247"/>
      <c r="FPA21" s="247"/>
      <c r="FPB21" s="247"/>
      <c r="FPC21" s="247"/>
      <c r="FPD21" s="247"/>
      <c r="FPE21" s="247"/>
      <c r="FPF21" s="247"/>
      <c r="FPG21" s="247"/>
      <c r="FPH21" s="247"/>
      <c r="FPI21" s="247"/>
      <c r="FPJ21" s="247"/>
      <c r="FPK21" s="247"/>
      <c r="FPL21" s="247"/>
      <c r="FPM21" s="247"/>
      <c r="FPN21" s="247"/>
      <c r="FPO21" s="247"/>
      <c r="FPP21" s="247"/>
      <c r="FPQ21" s="247"/>
      <c r="FPR21" s="247"/>
      <c r="FPS21" s="247"/>
      <c r="FPT21" s="247"/>
      <c r="FPU21" s="247"/>
      <c r="FPV21" s="247"/>
      <c r="FPW21" s="247"/>
      <c r="FPX21" s="247"/>
      <c r="FPY21" s="247"/>
      <c r="FPZ21" s="247"/>
      <c r="FQA21" s="247"/>
      <c r="FQB21" s="247"/>
      <c r="FQC21" s="247"/>
      <c r="FQD21" s="247"/>
      <c r="FQE21" s="247"/>
      <c r="FQF21" s="247"/>
      <c r="FQG21" s="247"/>
      <c r="FQH21" s="247"/>
      <c r="FQI21" s="247"/>
      <c r="FQJ21" s="247"/>
      <c r="FQK21" s="247"/>
      <c r="FQL21" s="247"/>
      <c r="FQM21" s="247"/>
      <c r="FQN21" s="247"/>
      <c r="FQO21" s="247"/>
      <c r="FQP21" s="247"/>
      <c r="FQQ21" s="247"/>
      <c r="FQR21" s="247"/>
      <c r="FQS21" s="247"/>
      <c r="FQT21" s="247"/>
      <c r="FQU21" s="247"/>
      <c r="FQV21" s="247"/>
      <c r="FQW21" s="247"/>
      <c r="FQX21" s="247"/>
      <c r="FQY21" s="247"/>
      <c r="FQZ21" s="247"/>
      <c r="FRA21" s="247"/>
      <c r="FRB21" s="247"/>
      <c r="FRC21" s="247"/>
      <c r="FRD21" s="247"/>
      <c r="FRE21" s="247"/>
      <c r="FRF21" s="247"/>
      <c r="FRG21" s="247"/>
      <c r="FRH21" s="247"/>
      <c r="FRI21" s="247"/>
      <c r="FRJ21" s="247"/>
      <c r="FRK21" s="247"/>
      <c r="FRL21" s="247"/>
      <c r="FRM21" s="247"/>
      <c r="FRN21" s="247"/>
      <c r="FRO21" s="247"/>
      <c r="FRP21" s="247"/>
      <c r="FRQ21" s="247"/>
      <c r="FRR21" s="247"/>
      <c r="FRS21" s="247"/>
      <c r="FRT21" s="247"/>
      <c r="FRU21" s="247"/>
      <c r="FRV21" s="247"/>
      <c r="FRW21" s="247"/>
      <c r="FRX21" s="247"/>
      <c r="FRY21" s="247"/>
      <c r="FRZ21" s="247"/>
      <c r="FSA21" s="247"/>
      <c r="FSB21" s="247"/>
      <c r="FSC21" s="247"/>
      <c r="FSD21" s="247"/>
      <c r="FSE21" s="247"/>
      <c r="FSF21" s="247"/>
      <c r="FSG21" s="247"/>
      <c r="FSH21" s="247"/>
      <c r="FSI21" s="247"/>
      <c r="FSJ21" s="247"/>
      <c r="FSK21" s="247"/>
      <c r="FSL21" s="247"/>
      <c r="FSM21" s="247"/>
      <c r="FSN21" s="247"/>
      <c r="FSO21" s="247"/>
      <c r="FSP21" s="247"/>
      <c r="FSQ21" s="247"/>
      <c r="FSR21" s="247"/>
      <c r="FSS21" s="247"/>
      <c r="FST21" s="247"/>
      <c r="FSU21" s="247"/>
      <c r="FSV21" s="247"/>
      <c r="FSW21" s="247"/>
      <c r="FSX21" s="247"/>
      <c r="FSY21" s="247"/>
      <c r="FSZ21" s="247"/>
      <c r="FTA21" s="247"/>
      <c r="FTB21" s="247"/>
      <c r="FTC21" s="247"/>
      <c r="FTD21" s="247"/>
      <c r="FTE21" s="247"/>
      <c r="FTF21" s="247"/>
      <c r="FTG21" s="247"/>
      <c r="FTH21" s="247"/>
      <c r="FTI21" s="247"/>
      <c r="FTJ21" s="247"/>
      <c r="FTK21" s="247"/>
      <c r="FTL21" s="247"/>
      <c r="FTM21" s="247"/>
      <c r="FTN21" s="247"/>
      <c r="FTO21" s="247"/>
      <c r="FTP21" s="247"/>
      <c r="FTQ21" s="247"/>
      <c r="FTR21" s="247"/>
      <c r="FTS21" s="247"/>
      <c r="FTT21" s="247"/>
      <c r="FTU21" s="247"/>
      <c r="FTV21" s="247"/>
      <c r="FTW21" s="247"/>
      <c r="FTX21" s="247"/>
      <c r="FTY21" s="247"/>
      <c r="FTZ21" s="247"/>
      <c r="FUA21" s="247"/>
      <c r="FUB21" s="247"/>
      <c r="FUC21" s="247"/>
      <c r="FUD21" s="247"/>
      <c r="FUE21" s="247"/>
      <c r="FUF21" s="247"/>
      <c r="FUG21" s="247"/>
      <c r="FUH21" s="247"/>
      <c r="FUI21" s="247"/>
      <c r="FUJ21" s="247"/>
      <c r="FUK21" s="247"/>
      <c r="FUL21" s="247"/>
      <c r="FUM21" s="247"/>
      <c r="FUN21" s="247"/>
      <c r="FUO21" s="247"/>
      <c r="FUP21" s="247"/>
      <c r="FUQ21" s="247"/>
      <c r="FUR21" s="247"/>
      <c r="FUS21" s="247"/>
      <c r="FUT21" s="247"/>
      <c r="FUU21" s="247"/>
      <c r="FUV21" s="247"/>
      <c r="FUW21" s="247"/>
      <c r="FUX21" s="247"/>
      <c r="FUY21" s="247"/>
      <c r="FUZ21" s="247"/>
      <c r="FVA21" s="247"/>
      <c r="FVB21" s="247"/>
      <c r="FVC21" s="247"/>
      <c r="FVD21" s="247"/>
      <c r="FVE21" s="247"/>
      <c r="FVF21" s="247"/>
      <c r="FVG21" s="247"/>
      <c r="FVH21" s="247"/>
      <c r="FVI21" s="247"/>
      <c r="FVJ21" s="247"/>
      <c r="FVK21" s="247"/>
      <c r="FVL21" s="247"/>
      <c r="FVM21" s="247"/>
      <c r="FVN21" s="247"/>
      <c r="FVO21" s="247"/>
      <c r="FVP21" s="247"/>
      <c r="FVQ21" s="247"/>
      <c r="FVR21" s="247"/>
      <c r="FVS21" s="247"/>
      <c r="FVT21" s="247"/>
      <c r="FVU21" s="247"/>
      <c r="FVV21" s="247"/>
      <c r="FVW21" s="247"/>
      <c r="FVX21" s="247"/>
      <c r="FVY21" s="247"/>
      <c r="FVZ21" s="247"/>
      <c r="FWA21" s="247"/>
      <c r="FWB21" s="247"/>
      <c r="FWC21" s="247"/>
      <c r="FWD21" s="247"/>
      <c r="FWE21" s="247"/>
      <c r="FWF21" s="247"/>
      <c r="FWG21" s="247"/>
      <c r="FWH21" s="247"/>
      <c r="FWI21" s="247"/>
      <c r="FWJ21" s="247"/>
      <c r="FWK21" s="247"/>
      <c r="FWL21" s="247"/>
      <c r="FWM21" s="247"/>
      <c r="FWN21" s="247"/>
      <c r="FWO21" s="247"/>
      <c r="FWP21" s="247"/>
      <c r="FWQ21" s="247"/>
      <c r="FWR21" s="247"/>
      <c r="FWS21" s="247"/>
      <c r="FWT21" s="247"/>
      <c r="FWU21" s="247"/>
      <c r="FWV21" s="247"/>
      <c r="FWW21" s="247"/>
      <c r="FWX21" s="247"/>
      <c r="FWY21" s="247"/>
      <c r="FWZ21" s="247"/>
      <c r="FXA21" s="247"/>
      <c r="FXB21" s="247"/>
      <c r="FXC21" s="247"/>
      <c r="FXD21" s="247"/>
      <c r="FXE21" s="247"/>
      <c r="FXF21" s="247"/>
      <c r="FXG21" s="247"/>
      <c r="FXH21" s="247"/>
      <c r="FXI21" s="247"/>
      <c r="FXJ21" s="247"/>
      <c r="FXK21" s="247"/>
      <c r="FXL21" s="247"/>
      <c r="FXM21" s="247"/>
      <c r="FXN21" s="247"/>
      <c r="FXO21" s="247"/>
      <c r="FXP21" s="247"/>
      <c r="FXQ21" s="247"/>
      <c r="FXR21" s="247"/>
      <c r="FXS21" s="247"/>
      <c r="FXT21" s="247"/>
      <c r="FXU21" s="247"/>
      <c r="FXV21" s="247"/>
      <c r="FXW21" s="247"/>
      <c r="FXX21" s="247"/>
      <c r="FXY21" s="247"/>
      <c r="FXZ21" s="247"/>
      <c r="FYA21" s="247"/>
      <c r="FYB21" s="247"/>
      <c r="FYC21" s="247"/>
      <c r="FYD21" s="247"/>
      <c r="FYE21" s="247"/>
      <c r="FYF21" s="247"/>
      <c r="FYG21" s="247"/>
      <c r="FYH21" s="247"/>
      <c r="FYI21" s="247"/>
      <c r="FYJ21" s="247"/>
      <c r="FYK21" s="247"/>
      <c r="FYL21" s="247"/>
      <c r="FYM21" s="247"/>
      <c r="FYN21" s="247"/>
      <c r="FYO21" s="247"/>
      <c r="FYP21" s="247"/>
      <c r="FYQ21" s="247"/>
      <c r="FYR21" s="247"/>
      <c r="FYS21" s="247"/>
      <c r="FYT21" s="247"/>
      <c r="FYU21" s="247"/>
      <c r="FYV21" s="247"/>
      <c r="FYW21" s="247"/>
      <c r="FYX21" s="247"/>
      <c r="FYY21" s="247"/>
      <c r="FYZ21" s="247"/>
      <c r="FZA21" s="247"/>
      <c r="FZB21" s="247"/>
      <c r="FZC21" s="247"/>
      <c r="FZD21" s="247"/>
      <c r="FZE21" s="247"/>
      <c r="FZF21" s="247"/>
      <c r="FZG21" s="247"/>
      <c r="FZH21" s="247"/>
      <c r="FZI21" s="247"/>
      <c r="FZJ21" s="247"/>
      <c r="FZK21" s="247"/>
      <c r="FZL21" s="247"/>
      <c r="FZM21" s="247"/>
      <c r="FZN21" s="247"/>
      <c r="FZO21" s="247"/>
      <c r="FZP21" s="247"/>
      <c r="FZQ21" s="247"/>
      <c r="FZR21" s="247"/>
      <c r="FZS21" s="247"/>
      <c r="FZT21" s="247"/>
      <c r="FZU21" s="247"/>
      <c r="FZV21" s="247"/>
      <c r="FZW21" s="247"/>
      <c r="FZX21" s="247"/>
      <c r="FZY21" s="247"/>
      <c r="FZZ21" s="247"/>
      <c r="GAA21" s="247"/>
      <c r="GAB21" s="247"/>
      <c r="GAC21" s="247"/>
      <c r="GAD21" s="247"/>
      <c r="GAE21" s="247"/>
      <c r="GAF21" s="247"/>
      <c r="GAG21" s="247"/>
      <c r="GAH21" s="247"/>
      <c r="GAI21" s="247"/>
      <c r="GAJ21" s="247"/>
      <c r="GAK21" s="247"/>
      <c r="GAL21" s="247"/>
      <c r="GAM21" s="247"/>
      <c r="GAN21" s="247"/>
      <c r="GAO21" s="247"/>
      <c r="GAP21" s="247"/>
      <c r="GAQ21" s="247"/>
      <c r="GAR21" s="247"/>
      <c r="GAS21" s="247"/>
      <c r="GAT21" s="247"/>
      <c r="GAU21" s="247"/>
      <c r="GAV21" s="247"/>
      <c r="GAW21" s="247"/>
      <c r="GAX21" s="247"/>
      <c r="GAY21" s="247"/>
      <c r="GAZ21" s="247"/>
      <c r="GBA21" s="247"/>
      <c r="GBB21" s="247"/>
      <c r="GBC21" s="247"/>
      <c r="GBD21" s="247"/>
      <c r="GBE21" s="247"/>
      <c r="GBF21" s="247"/>
      <c r="GBG21" s="247"/>
      <c r="GBH21" s="247"/>
      <c r="GBI21" s="247"/>
      <c r="GBJ21" s="247"/>
      <c r="GBK21" s="247"/>
      <c r="GBL21" s="247"/>
      <c r="GBM21" s="247"/>
      <c r="GBN21" s="247"/>
      <c r="GBO21" s="247"/>
      <c r="GBP21" s="247"/>
      <c r="GBQ21" s="247"/>
      <c r="GBR21" s="247"/>
      <c r="GBS21" s="247"/>
      <c r="GBT21" s="247"/>
      <c r="GBU21" s="247"/>
      <c r="GBV21" s="247"/>
      <c r="GBW21" s="247"/>
      <c r="GBX21" s="247"/>
      <c r="GBY21" s="247"/>
      <c r="GBZ21" s="247"/>
      <c r="GCA21" s="247"/>
      <c r="GCB21" s="247"/>
      <c r="GCC21" s="247"/>
      <c r="GCD21" s="247"/>
      <c r="GCE21" s="247"/>
      <c r="GCF21" s="247"/>
      <c r="GCG21" s="247"/>
      <c r="GCH21" s="247"/>
      <c r="GCI21" s="247"/>
      <c r="GCJ21" s="247"/>
      <c r="GCK21" s="247"/>
      <c r="GCL21" s="247"/>
      <c r="GCM21" s="247"/>
      <c r="GCN21" s="247"/>
      <c r="GCO21" s="247"/>
      <c r="GCP21" s="247"/>
      <c r="GCQ21" s="247"/>
      <c r="GCR21" s="247"/>
      <c r="GCS21" s="247"/>
      <c r="GCT21" s="247"/>
      <c r="GCU21" s="247"/>
      <c r="GCV21" s="247"/>
      <c r="GCW21" s="247"/>
      <c r="GCX21" s="247"/>
      <c r="GCY21" s="247"/>
      <c r="GCZ21" s="247"/>
      <c r="GDA21" s="247"/>
      <c r="GDB21" s="247"/>
      <c r="GDC21" s="247"/>
      <c r="GDD21" s="247"/>
      <c r="GDE21" s="247"/>
      <c r="GDF21" s="247"/>
      <c r="GDG21" s="247"/>
      <c r="GDH21" s="247"/>
      <c r="GDI21" s="247"/>
      <c r="GDJ21" s="247"/>
      <c r="GDK21" s="247"/>
      <c r="GDL21" s="247"/>
      <c r="GDM21" s="247"/>
      <c r="GDN21" s="247"/>
      <c r="GDO21" s="247"/>
      <c r="GDP21" s="247"/>
      <c r="GDQ21" s="247"/>
      <c r="GDR21" s="247"/>
      <c r="GDS21" s="247"/>
      <c r="GDT21" s="247"/>
      <c r="GDU21" s="247"/>
      <c r="GDV21" s="247"/>
      <c r="GDW21" s="247"/>
      <c r="GDX21" s="247"/>
      <c r="GDY21" s="247"/>
      <c r="GDZ21" s="247"/>
      <c r="GEA21" s="247"/>
      <c r="GEB21" s="247"/>
      <c r="GEC21" s="247"/>
      <c r="GED21" s="247"/>
      <c r="GEE21" s="247"/>
      <c r="GEF21" s="247"/>
      <c r="GEG21" s="247"/>
      <c r="GEH21" s="247"/>
      <c r="GEI21" s="247"/>
      <c r="GEJ21" s="247"/>
      <c r="GEK21" s="247"/>
      <c r="GEL21" s="247"/>
      <c r="GEM21" s="247"/>
      <c r="GEN21" s="247"/>
      <c r="GEO21" s="247"/>
      <c r="GEP21" s="247"/>
      <c r="GEQ21" s="247"/>
      <c r="GER21" s="247"/>
      <c r="GES21" s="247"/>
      <c r="GET21" s="247"/>
      <c r="GEU21" s="247"/>
      <c r="GEV21" s="247"/>
      <c r="GEW21" s="247"/>
      <c r="GEX21" s="247"/>
      <c r="GEY21" s="247"/>
      <c r="GEZ21" s="247"/>
      <c r="GFA21" s="247"/>
      <c r="GFB21" s="247"/>
      <c r="GFC21" s="247"/>
      <c r="GFD21" s="247"/>
      <c r="GFE21" s="247"/>
      <c r="GFF21" s="247"/>
      <c r="GFG21" s="247"/>
      <c r="GFH21" s="247"/>
      <c r="GFI21" s="247"/>
      <c r="GFJ21" s="247"/>
      <c r="GFK21" s="247"/>
      <c r="GFL21" s="247"/>
      <c r="GFM21" s="247"/>
      <c r="GFN21" s="247"/>
      <c r="GFO21" s="247"/>
      <c r="GFP21" s="247"/>
      <c r="GFQ21" s="247"/>
      <c r="GFR21" s="247"/>
      <c r="GFS21" s="247"/>
      <c r="GFT21" s="247"/>
      <c r="GFU21" s="247"/>
      <c r="GFV21" s="247"/>
      <c r="GFW21" s="247"/>
      <c r="GFX21" s="247"/>
      <c r="GFY21" s="247"/>
      <c r="GFZ21" s="247"/>
      <c r="GGA21" s="247"/>
      <c r="GGB21" s="247"/>
      <c r="GGC21" s="247"/>
      <c r="GGD21" s="247"/>
      <c r="GGE21" s="247"/>
      <c r="GGF21" s="247"/>
      <c r="GGG21" s="247"/>
      <c r="GGH21" s="247"/>
      <c r="GGI21" s="247"/>
      <c r="GGJ21" s="247"/>
      <c r="GGK21" s="247"/>
      <c r="GGL21" s="247"/>
      <c r="GGM21" s="247"/>
      <c r="GGN21" s="247"/>
      <c r="GGO21" s="247"/>
      <c r="GGP21" s="247"/>
      <c r="GGQ21" s="247"/>
      <c r="GGR21" s="247"/>
      <c r="GGS21" s="247"/>
      <c r="GGT21" s="247"/>
      <c r="GGU21" s="247"/>
      <c r="GGV21" s="247"/>
      <c r="GGW21" s="247"/>
      <c r="GGX21" s="247"/>
      <c r="GGY21" s="247"/>
      <c r="GGZ21" s="247"/>
      <c r="GHA21" s="247"/>
      <c r="GHB21" s="247"/>
      <c r="GHC21" s="247"/>
      <c r="GHD21" s="247"/>
      <c r="GHE21" s="247"/>
      <c r="GHF21" s="247"/>
      <c r="GHG21" s="247"/>
      <c r="GHH21" s="247"/>
      <c r="GHI21" s="247"/>
      <c r="GHJ21" s="247"/>
      <c r="GHK21" s="247"/>
      <c r="GHL21" s="247"/>
      <c r="GHM21" s="247"/>
      <c r="GHN21" s="247"/>
      <c r="GHO21" s="247"/>
      <c r="GHP21" s="247"/>
      <c r="GHQ21" s="247"/>
      <c r="GHR21" s="247"/>
      <c r="GHS21" s="247"/>
      <c r="GHT21" s="247"/>
      <c r="GHU21" s="247"/>
      <c r="GHV21" s="247"/>
      <c r="GHW21" s="247"/>
      <c r="GHX21" s="247"/>
      <c r="GHY21" s="247"/>
      <c r="GHZ21" s="247"/>
      <c r="GIA21" s="247"/>
      <c r="GIB21" s="247"/>
      <c r="GIC21" s="247"/>
      <c r="GID21" s="247"/>
      <c r="GIE21" s="247"/>
      <c r="GIF21" s="247"/>
      <c r="GIG21" s="247"/>
      <c r="GIH21" s="247"/>
      <c r="GII21" s="247"/>
      <c r="GIJ21" s="247"/>
      <c r="GIK21" s="247"/>
      <c r="GIL21" s="247"/>
      <c r="GIM21" s="247"/>
      <c r="GIN21" s="247"/>
      <c r="GIO21" s="247"/>
      <c r="GIP21" s="247"/>
      <c r="GIQ21" s="247"/>
      <c r="GIR21" s="247"/>
      <c r="GIS21" s="247"/>
      <c r="GIT21" s="247"/>
      <c r="GIU21" s="247"/>
      <c r="GIV21" s="247"/>
      <c r="GIW21" s="247"/>
      <c r="GIX21" s="247"/>
      <c r="GIY21" s="247"/>
      <c r="GIZ21" s="247"/>
      <c r="GJA21" s="247"/>
      <c r="GJB21" s="247"/>
      <c r="GJC21" s="247"/>
      <c r="GJD21" s="247"/>
      <c r="GJE21" s="247"/>
      <c r="GJF21" s="247"/>
      <c r="GJG21" s="247"/>
      <c r="GJH21" s="247"/>
      <c r="GJI21" s="247"/>
      <c r="GJJ21" s="247"/>
      <c r="GJK21" s="247"/>
      <c r="GJL21" s="247"/>
      <c r="GJM21" s="247"/>
      <c r="GJN21" s="247"/>
      <c r="GJO21" s="247"/>
      <c r="GJP21" s="247"/>
      <c r="GJQ21" s="247"/>
      <c r="GJR21" s="247"/>
      <c r="GJS21" s="247"/>
      <c r="GJT21" s="247"/>
      <c r="GJU21" s="247"/>
      <c r="GJV21" s="247"/>
      <c r="GJW21" s="247"/>
      <c r="GJX21" s="247"/>
      <c r="GJY21" s="247"/>
      <c r="GJZ21" s="247"/>
      <c r="GKA21" s="247"/>
      <c r="GKB21" s="247"/>
      <c r="GKC21" s="247"/>
      <c r="GKD21" s="247"/>
      <c r="GKE21" s="247"/>
      <c r="GKF21" s="247"/>
      <c r="GKG21" s="247"/>
      <c r="GKH21" s="247"/>
      <c r="GKI21" s="247"/>
      <c r="GKJ21" s="247"/>
      <c r="GKK21" s="247"/>
      <c r="GKL21" s="247"/>
      <c r="GKM21" s="247"/>
      <c r="GKN21" s="247"/>
      <c r="GKO21" s="247"/>
      <c r="GKP21" s="247"/>
      <c r="GKQ21" s="247"/>
      <c r="GKR21" s="247"/>
      <c r="GKS21" s="247"/>
      <c r="GKT21" s="247"/>
      <c r="GKU21" s="247"/>
      <c r="GKV21" s="247"/>
      <c r="GKW21" s="247"/>
      <c r="GKX21" s="247"/>
      <c r="GKY21" s="247"/>
      <c r="GKZ21" s="247"/>
      <c r="GLA21" s="247"/>
      <c r="GLB21" s="247"/>
      <c r="GLC21" s="247"/>
      <c r="GLD21" s="247"/>
      <c r="GLE21" s="247"/>
      <c r="GLF21" s="247"/>
      <c r="GLG21" s="247"/>
      <c r="GLH21" s="247"/>
      <c r="GLI21" s="247"/>
      <c r="GLJ21" s="247"/>
      <c r="GLK21" s="247"/>
      <c r="GLL21" s="247"/>
      <c r="GLM21" s="247"/>
      <c r="GLN21" s="247"/>
      <c r="GLO21" s="247"/>
      <c r="GLP21" s="247"/>
      <c r="GLQ21" s="247"/>
      <c r="GLR21" s="247"/>
      <c r="GLS21" s="247"/>
      <c r="GLT21" s="247"/>
      <c r="GLU21" s="247"/>
      <c r="GLV21" s="247"/>
      <c r="GLW21" s="247"/>
      <c r="GLX21" s="247"/>
      <c r="GLY21" s="247"/>
      <c r="GLZ21" s="247"/>
      <c r="GMA21" s="247"/>
      <c r="GMB21" s="247"/>
      <c r="GMC21" s="247"/>
      <c r="GMD21" s="247"/>
      <c r="GME21" s="247"/>
      <c r="GMF21" s="247"/>
      <c r="GMG21" s="247"/>
      <c r="GMH21" s="247"/>
      <c r="GMI21" s="247"/>
      <c r="GMJ21" s="247"/>
      <c r="GMK21" s="247"/>
      <c r="GML21" s="247"/>
      <c r="GMM21" s="247"/>
      <c r="GMN21" s="247"/>
      <c r="GMO21" s="247"/>
      <c r="GMP21" s="247"/>
      <c r="GMQ21" s="247"/>
      <c r="GMR21" s="247"/>
      <c r="GMS21" s="247"/>
      <c r="GMT21" s="247"/>
      <c r="GMU21" s="247"/>
      <c r="GMV21" s="247"/>
      <c r="GMW21" s="247"/>
      <c r="GMX21" s="247"/>
      <c r="GMY21" s="247"/>
      <c r="GMZ21" s="247"/>
      <c r="GNA21" s="247"/>
      <c r="GNB21" s="247"/>
      <c r="GNC21" s="247"/>
      <c r="GND21" s="247"/>
      <c r="GNE21" s="247"/>
      <c r="GNF21" s="247"/>
      <c r="GNG21" s="247"/>
      <c r="GNH21" s="247"/>
      <c r="GNI21" s="247"/>
      <c r="GNJ21" s="247"/>
      <c r="GNK21" s="247"/>
      <c r="GNL21" s="247"/>
      <c r="GNM21" s="247"/>
      <c r="GNN21" s="247"/>
      <c r="GNO21" s="247"/>
      <c r="GNP21" s="247"/>
      <c r="GNQ21" s="247"/>
      <c r="GNR21" s="247"/>
      <c r="GNS21" s="247"/>
      <c r="GNT21" s="247"/>
      <c r="GNU21" s="247"/>
      <c r="GNV21" s="247"/>
      <c r="GNW21" s="247"/>
      <c r="GNX21" s="247"/>
      <c r="GNY21" s="247"/>
      <c r="GNZ21" s="247"/>
      <c r="GOA21" s="247"/>
      <c r="GOB21" s="247"/>
      <c r="GOC21" s="247"/>
      <c r="GOD21" s="247"/>
      <c r="GOE21" s="247"/>
      <c r="GOF21" s="247"/>
      <c r="GOG21" s="247"/>
      <c r="GOH21" s="247"/>
      <c r="GOI21" s="247"/>
      <c r="GOJ21" s="247"/>
      <c r="GOK21" s="247"/>
      <c r="GOL21" s="247"/>
      <c r="GOM21" s="247"/>
      <c r="GON21" s="247"/>
      <c r="GOO21" s="247"/>
      <c r="GOP21" s="247"/>
      <c r="GOQ21" s="247"/>
      <c r="GOR21" s="247"/>
      <c r="GOS21" s="247"/>
      <c r="GOT21" s="247"/>
      <c r="GOU21" s="247"/>
      <c r="GOV21" s="247"/>
      <c r="GOW21" s="247"/>
      <c r="GOX21" s="247"/>
      <c r="GOY21" s="247"/>
      <c r="GOZ21" s="247"/>
      <c r="GPA21" s="247"/>
      <c r="GPB21" s="247"/>
      <c r="GPC21" s="247"/>
      <c r="GPD21" s="247"/>
      <c r="GPE21" s="247"/>
      <c r="GPF21" s="247"/>
      <c r="GPG21" s="247"/>
      <c r="GPH21" s="247"/>
      <c r="GPI21" s="247"/>
      <c r="GPJ21" s="247"/>
      <c r="GPK21" s="247"/>
      <c r="GPL21" s="247"/>
      <c r="GPM21" s="247"/>
      <c r="GPN21" s="247"/>
      <c r="GPO21" s="247"/>
      <c r="GPP21" s="247"/>
      <c r="GPQ21" s="247"/>
      <c r="GPR21" s="247"/>
      <c r="GPS21" s="247"/>
      <c r="GPT21" s="247"/>
      <c r="GPU21" s="247"/>
      <c r="GPV21" s="247"/>
      <c r="GPW21" s="247"/>
      <c r="GPX21" s="247"/>
      <c r="GPY21" s="247"/>
      <c r="GPZ21" s="247"/>
      <c r="GQA21" s="247"/>
      <c r="GQB21" s="247"/>
      <c r="GQC21" s="247"/>
      <c r="GQD21" s="247"/>
      <c r="GQE21" s="247"/>
      <c r="GQF21" s="247"/>
      <c r="GQG21" s="247"/>
      <c r="GQH21" s="247"/>
      <c r="GQI21" s="247"/>
      <c r="GQJ21" s="247"/>
      <c r="GQK21" s="247"/>
      <c r="GQL21" s="247"/>
      <c r="GQM21" s="247"/>
      <c r="GQN21" s="247"/>
      <c r="GQO21" s="247"/>
      <c r="GQP21" s="247"/>
      <c r="GQQ21" s="247"/>
      <c r="GQR21" s="247"/>
      <c r="GQS21" s="247"/>
      <c r="GQT21" s="247"/>
      <c r="GQU21" s="247"/>
      <c r="GQV21" s="247"/>
      <c r="GQW21" s="247"/>
      <c r="GQX21" s="247"/>
      <c r="GQY21" s="247"/>
      <c r="GQZ21" s="247"/>
      <c r="GRA21" s="247"/>
      <c r="GRB21" s="247"/>
      <c r="GRC21" s="247"/>
      <c r="GRD21" s="247"/>
      <c r="GRE21" s="247"/>
      <c r="GRF21" s="247"/>
      <c r="GRG21" s="247"/>
      <c r="GRH21" s="247"/>
      <c r="GRI21" s="247"/>
      <c r="GRJ21" s="247"/>
      <c r="GRK21" s="247"/>
      <c r="GRL21" s="247"/>
      <c r="GRM21" s="247"/>
      <c r="GRN21" s="247"/>
      <c r="GRO21" s="247"/>
      <c r="GRP21" s="247"/>
      <c r="GRQ21" s="247"/>
      <c r="GRR21" s="247"/>
      <c r="GRS21" s="247"/>
      <c r="GRT21" s="247"/>
      <c r="GRU21" s="247"/>
      <c r="GRV21" s="247"/>
      <c r="GRW21" s="247"/>
      <c r="GRX21" s="247"/>
      <c r="GRY21" s="247"/>
      <c r="GRZ21" s="247"/>
      <c r="GSA21" s="247"/>
      <c r="GSB21" s="247"/>
      <c r="GSC21" s="247"/>
      <c r="GSD21" s="247"/>
      <c r="GSE21" s="247"/>
      <c r="GSF21" s="247"/>
      <c r="GSG21" s="247"/>
      <c r="GSH21" s="247"/>
      <c r="GSI21" s="247"/>
      <c r="GSJ21" s="247"/>
      <c r="GSK21" s="247"/>
      <c r="GSL21" s="247"/>
      <c r="GSM21" s="247"/>
      <c r="GSN21" s="247"/>
      <c r="GSO21" s="247"/>
      <c r="GSP21" s="247"/>
      <c r="GSQ21" s="247"/>
      <c r="GSR21" s="247"/>
      <c r="GSS21" s="247"/>
      <c r="GST21" s="247"/>
      <c r="GSU21" s="247"/>
      <c r="GSV21" s="247"/>
      <c r="GSW21" s="247"/>
      <c r="GSX21" s="247"/>
      <c r="GSY21" s="247"/>
      <c r="GSZ21" s="247"/>
      <c r="GTA21" s="247"/>
      <c r="GTB21" s="247"/>
      <c r="GTC21" s="247"/>
      <c r="GTD21" s="247"/>
      <c r="GTE21" s="247"/>
      <c r="GTF21" s="247"/>
      <c r="GTG21" s="247"/>
      <c r="GTH21" s="247"/>
      <c r="GTI21" s="247"/>
      <c r="GTJ21" s="247"/>
      <c r="GTK21" s="247"/>
      <c r="GTL21" s="247"/>
      <c r="GTM21" s="247"/>
      <c r="GTN21" s="247"/>
      <c r="GTO21" s="247"/>
      <c r="GTP21" s="247"/>
      <c r="GTQ21" s="247"/>
      <c r="GTR21" s="247"/>
      <c r="GTS21" s="247"/>
      <c r="GTT21" s="247"/>
      <c r="GTU21" s="247"/>
      <c r="GTV21" s="247"/>
      <c r="GTW21" s="247"/>
      <c r="GTX21" s="247"/>
      <c r="GTY21" s="247"/>
      <c r="GTZ21" s="247"/>
      <c r="GUA21" s="247"/>
      <c r="GUB21" s="247"/>
      <c r="GUC21" s="247"/>
      <c r="GUD21" s="247"/>
      <c r="GUE21" s="247"/>
      <c r="GUF21" s="247"/>
      <c r="GUG21" s="247"/>
      <c r="GUH21" s="247"/>
      <c r="GUI21" s="247"/>
      <c r="GUJ21" s="247"/>
      <c r="GUK21" s="247"/>
      <c r="GUL21" s="247"/>
      <c r="GUM21" s="247"/>
      <c r="GUN21" s="247"/>
      <c r="GUO21" s="247"/>
      <c r="GUP21" s="247"/>
      <c r="GUQ21" s="247"/>
      <c r="GUR21" s="247"/>
      <c r="GUS21" s="247"/>
      <c r="GUT21" s="247"/>
      <c r="GUU21" s="247"/>
      <c r="GUV21" s="247"/>
      <c r="GUW21" s="247"/>
      <c r="GUX21" s="247"/>
      <c r="GUY21" s="247"/>
      <c r="GUZ21" s="247"/>
      <c r="GVA21" s="247"/>
      <c r="GVB21" s="247"/>
      <c r="GVC21" s="247"/>
      <c r="GVD21" s="247"/>
      <c r="GVE21" s="247"/>
      <c r="GVF21" s="247"/>
      <c r="GVG21" s="247"/>
      <c r="GVH21" s="247"/>
      <c r="GVI21" s="247"/>
      <c r="GVJ21" s="247"/>
      <c r="GVK21" s="247"/>
      <c r="GVL21" s="247"/>
      <c r="GVM21" s="247"/>
      <c r="GVN21" s="247"/>
      <c r="GVO21" s="247"/>
      <c r="GVP21" s="247"/>
      <c r="GVQ21" s="247"/>
      <c r="GVR21" s="247"/>
      <c r="GVS21" s="247"/>
      <c r="GVT21" s="247"/>
      <c r="GVU21" s="247"/>
      <c r="GVV21" s="247"/>
      <c r="GVW21" s="247"/>
      <c r="GVX21" s="247"/>
      <c r="GVY21" s="247"/>
      <c r="GVZ21" s="247"/>
      <c r="GWA21" s="247"/>
      <c r="GWB21" s="247"/>
      <c r="GWC21" s="247"/>
      <c r="GWD21" s="247"/>
      <c r="GWE21" s="247"/>
      <c r="GWF21" s="247"/>
      <c r="GWG21" s="247"/>
      <c r="GWH21" s="247"/>
      <c r="GWI21" s="247"/>
      <c r="GWJ21" s="247"/>
      <c r="GWK21" s="247"/>
      <c r="GWL21" s="247"/>
      <c r="GWM21" s="247"/>
      <c r="GWN21" s="247"/>
      <c r="GWO21" s="247"/>
      <c r="GWP21" s="247"/>
      <c r="GWQ21" s="247"/>
      <c r="GWR21" s="247"/>
      <c r="GWS21" s="247"/>
      <c r="GWT21" s="247"/>
      <c r="GWU21" s="247"/>
      <c r="GWV21" s="247"/>
      <c r="GWW21" s="247"/>
      <c r="GWX21" s="247"/>
      <c r="GWY21" s="247"/>
      <c r="GWZ21" s="247"/>
      <c r="GXA21" s="247"/>
      <c r="GXB21" s="247"/>
      <c r="GXC21" s="247"/>
      <c r="GXD21" s="247"/>
      <c r="GXE21" s="247"/>
      <c r="GXF21" s="247"/>
      <c r="GXG21" s="247"/>
      <c r="GXH21" s="247"/>
      <c r="GXI21" s="247"/>
      <c r="GXJ21" s="247"/>
      <c r="GXK21" s="247"/>
      <c r="GXL21" s="247"/>
      <c r="GXM21" s="247"/>
      <c r="GXN21" s="247"/>
      <c r="GXO21" s="247"/>
      <c r="GXP21" s="247"/>
      <c r="GXQ21" s="247"/>
      <c r="GXR21" s="247"/>
      <c r="GXS21" s="247"/>
      <c r="GXT21" s="247"/>
      <c r="GXU21" s="247"/>
      <c r="GXV21" s="247"/>
      <c r="GXW21" s="247"/>
      <c r="GXX21" s="247"/>
      <c r="GXY21" s="247"/>
      <c r="GXZ21" s="247"/>
      <c r="GYA21" s="247"/>
      <c r="GYB21" s="247"/>
      <c r="GYC21" s="247"/>
      <c r="GYD21" s="247"/>
      <c r="GYE21" s="247"/>
      <c r="GYF21" s="247"/>
      <c r="GYG21" s="247"/>
      <c r="GYH21" s="247"/>
      <c r="GYI21" s="247"/>
      <c r="GYJ21" s="247"/>
      <c r="GYK21" s="247"/>
      <c r="GYL21" s="247"/>
      <c r="GYM21" s="247"/>
      <c r="GYN21" s="247"/>
      <c r="GYO21" s="247"/>
      <c r="GYP21" s="247"/>
      <c r="GYQ21" s="247"/>
      <c r="GYR21" s="247"/>
      <c r="GYS21" s="247"/>
      <c r="GYT21" s="247"/>
      <c r="GYU21" s="247"/>
      <c r="GYV21" s="247"/>
      <c r="GYW21" s="247"/>
      <c r="GYX21" s="247"/>
      <c r="GYY21" s="247"/>
      <c r="GYZ21" s="247"/>
      <c r="GZA21" s="247"/>
      <c r="GZB21" s="247"/>
      <c r="GZC21" s="247"/>
      <c r="GZD21" s="247"/>
      <c r="GZE21" s="247"/>
      <c r="GZF21" s="247"/>
      <c r="GZG21" s="247"/>
      <c r="GZH21" s="247"/>
      <c r="GZI21" s="247"/>
      <c r="GZJ21" s="247"/>
      <c r="GZK21" s="247"/>
      <c r="GZL21" s="247"/>
      <c r="GZM21" s="247"/>
      <c r="GZN21" s="247"/>
      <c r="GZO21" s="247"/>
      <c r="GZP21" s="247"/>
      <c r="GZQ21" s="247"/>
      <c r="GZR21" s="247"/>
      <c r="GZS21" s="247"/>
      <c r="GZT21" s="247"/>
      <c r="GZU21" s="247"/>
      <c r="GZV21" s="247"/>
      <c r="GZW21" s="247"/>
      <c r="GZX21" s="247"/>
      <c r="GZY21" s="247"/>
      <c r="GZZ21" s="247"/>
      <c r="HAA21" s="247"/>
      <c r="HAB21" s="247"/>
      <c r="HAC21" s="247"/>
      <c r="HAD21" s="247"/>
      <c r="HAE21" s="247"/>
      <c r="HAF21" s="247"/>
      <c r="HAG21" s="247"/>
      <c r="HAH21" s="247"/>
      <c r="HAI21" s="247"/>
      <c r="HAJ21" s="247"/>
      <c r="HAK21" s="247"/>
      <c r="HAL21" s="247"/>
      <c r="HAM21" s="247"/>
      <c r="HAN21" s="247"/>
      <c r="HAO21" s="247"/>
      <c r="HAP21" s="247"/>
      <c r="HAQ21" s="247"/>
      <c r="HAR21" s="247"/>
      <c r="HAS21" s="247"/>
      <c r="HAT21" s="247"/>
      <c r="HAU21" s="247"/>
      <c r="HAV21" s="247"/>
      <c r="HAW21" s="247"/>
      <c r="HAX21" s="247"/>
      <c r="HAY21" s="247"/>
      <c r="HAZ21" s="247"/>
      <c r="HBA21" s="247"/>
      <c r="HBB21" s="247"/>
      <c r="HBC21" s="247"/>
      <c r="HBD21" s="247"/>
      <c r="HBE21" s="247"/>
      <c r="HBF21" s="247"/>
      <c r="HBG21" s="247"/>
      <c r="HBH21" s="247"/>
      <c r="HBI21" s="247"/>
      <c r="HBJ21" s="247"/>
      <c r="HBK21" s="247"/>
      <c r="HBL21" s="247"/>
      <c r="HBM21" s="247"/>
      <c r="HBN21" s="247"/>
      <c r="HBO21" s="247"/>
      <c r="HBP21" s="247"/>
      <c r="HBQ21" s="247"/>
      <c r="HBR21" s="247"/>
      <c r="HBS21" s="247"/>
      <c r="HBT21" s="247"/>
      <c r="HBU21" s="247"/>
      <c r="HBV21" s="247"/>
      <c r="HBW21" s="247"/>
      <c r="HBX21" s="247"/>
      <c r="HBY21" s="247"/>
      <c r="HBZ21" s="247"/>
      <c r="HCA21" s="247"/>
      <c r="HCB21" s="247"/>
      <c r="HCC21" s="247"/>
      <c r="HCD21" s="247"/>
      <c r="HCE21" s="247"/>
      <c r="HCF21" s="247"/>
      <c r="HCG21" s="247"/>
      <c r="HCH21" s="247"/>
      <c r="HCI21" s="247"/>
      <c r="HCJ21" s="247"/>
      <c r="HCK21" s="247"/>
      <c r="HCL21" s="247"/>
      <c r="HCM21" s="247"/>
      <c r="HCN21" s="247"/>
      <c r="HCO21" s="247"/>
      <c r="HCP21" s="247"/>
      <c r="HCQ21" s="247"/>
      <c r="HCR21" s="247"/>
      <c r="HCS21" s="247"/>
      <c r="HCT21" s="247"/>
      <c r="HCU21" s="247"/>
      <c r="HCV21" s="247"/>
      <c r="HCW21" s="247"/>
      <c r="HCX21" s="247"/>
      <c r="HCY21" s="247"/>
      <c r="HCZ21" s="247"/>
      <c r="HDA21" s="247"/>
      <c r="HDB21" s="247"/>
      <c r="HDC21" s="247"/>
      <c r="HDD21" s="247"/>
      <c r="HDE21" s="247"/>
      <c r="HDF21" s="247"/>
      <c r="HDG21" s="247"/>
      <c r="HDH21" s="247"/>
      <c r="HDI21" s="247"/>
      <c r="HDJ21" s="247"/>
      <c r="HDK21" s="247"/>
      <c r="HDL21" s="247"/>
      <c r="HDM21" s="247"/>
      <c r="HDN21" s="247"/>
      <c r="HDO21" s="247"/>
      <c r="HDP21" s="247"/>
      <c r="HDQ21" s="247"/>
      <c r="HDR21" s="247"/>
      <c r="HDS21" s="247"/>
      <c r="HDT21" s="247"/>
      <c r="HDU21" s="247"/>
      <c r="HDV21" s="247"/>
      <c r="HDW21" s="247"/>
      <c r="HDX21" s="247"/>
      <c r="HDY21" s="247"/>
      <c r="HDZ21" s="247"/>
      <c r="HEA21" s="247"/>
      <c r="HEB21" s="247"/>
      <c r="HEC21" s="247"/>
      <c r="HED21" s="247"/>
      <c r="HEE21" s="247"/>
      <c r="HEF21" s="247"/>
      <c r="HEG21" s="247"/>
      <c r="HEH21" s="247"/>
      <c r="HEI21" s="247"/>
      <c r="HEJ21" s="247"/>
      <c r="HEK21" s="247"/>
      <c r="HEL21" s="247"/>
      <c r="HEM21" s="247"/>
      <c r="HEN21" s="247"/>
      <c r="HEO21" s="247"/>
      <c r="HEP21" s="247"/>
      <c r="HEQ21" s="247"/>
      <c r="HER21" s="247"/>
      <c r="HES21" s="247"/>
      <c r="HET21" s="247"/>
      <c r="HEU21" s="247"/>
      <c r="HEV21" s="247"/>
      <c r="HEW21" s="247"/>
      <c r="HEX21" s="247"/>
      <c r="HEY21" s="247"/>
      <c r="HEZ21" s="247"/>
      <c r="HFA21" s="247"/>
      <c r="HFB21" s="247"/>
      <c r="HFC21" s="247"/>
      <c r="HFD21" s="247"/>
      <c r="HFE21" s="247"/>
      <c r="HFF21" s="247"/>
      <c r="HFG21" s="247"/>
      <c r="HFH21" s="247"/>
      <c r="HFI21" s="247"/>
      <c r="HFJ21" s="247"/>
      <c r="HFK21" s="247"/>
      <c r="HFL21" s="247"/>
      <c r="HFM21" s="247"/>
      <c r="HFN21" s="247"/>
      <c r="HFO21" s="247"/>
      <c r="HFP21" s="247"/>
      <c r="HFQ21" s="247"/>
      <c r="HFR21" s="247"/>
      <c r="HFS21" s="247"/>
      <c r="HFT21" s="247"/>
      <c r="HFU21" s="247"/>
      <c r="HFV21" s="247"/>
      <c r="HFW21" s="247"/>
      <c r="HFX21" s="247"/>
      <c r="HFY21" s="247"/>
      <c r="HFZ21" s="247"/>
      <c r="HGA21" s="247"/>
      <c r="HGB21" s="247"/>
      <c r="HGC21" s="247"/>
      <c r="HGD21" s="247"/>
      <c r="HGE21" s="247"/>
      <c r="HGF21" s="247"/>
      <c r="HGG21" s="247"/>
      <c r="HGH21" s="247"/>
      <c r="HGI21" s="247"/>
      <c r="HGJ21" s="247"/>
      <c r="HGK21" s="247"/>
      <c r="HGL21" s="247"/>
      <c r="HGM21" s="247"/>
      <c r="HGN21" s="247"/>
      <c r="HGO21" s="247"/>
      <c r="HGP21" s="247"/>
      <c r="HGQ21" s="247"/>
      <c r="HGR21" s="247"/>
      <c r="HGS21" s="247"/>
      <c r="HGT21" s="247"/>
      <c r="HGU21" s="247"/>
      <c r="HGV21" s="247"/>
      <c r="HGW21" s="247"/>
      <c r="HGX21" s="247"/>
      <c r="HGY21" s="247"/>
      <c r="HGZ21" s="247"/>
      <c r="HHA21" s="247"/>
      <c r="HHB21" s="247"/>
      <c r="HHC21" s="247"/>
      <c r="HHD21" s="247"/>
      <c r="HHE21" s="247"/>
      <c r="HHF21" s="247"/>
      <c r="HHG21" s="247"/>
      <c r="HHH21" s="247"/>
      <c r="HHI21" s="247"/>
      <c r="HHJ21" s="247"/>
      <c r="HHK21" s="247"/>
      <c r="HHL21" s="247"/>
      <c r="HHM21" s="247"/>
      <c r="HHN21" s="247"/>
      <c r="HHO21" s="247"/>
      <c r="HHP21" s="247"/>
      <c r="HHQ21" s="247"/>
      <c r="HHR21" s="247"/>
      <c r="HHS21" s="247"/>
      <c r="HHT21" s="247"/>
      <c r="HHU21" s="247"/>
      <c r="HHV21" s="247"/>
      <c r="HHW21" s="247"/>
      <c r="HHX21" s="247"/>
      <c r="HHY21" s="247"/>
      <c r="HHZ21" s="247"/>
      <c r="HIA21" s="247"/>
      <c r="HIB21" s="247"/>
      <c r="HIC21" s="247"/>
      <c r="HID21" s="247"/>
      <c r="HIE21" s="247"/>
      <c r="HIF21" s="247"/>
      <c r="HIG21" s="247"/>
      <c r="HIH21" s="247"/>
      <c r="HII21" s="247"/>
      <c r="HIJ21" s="247"/>
      <c r="HIK21" s="247"/>
      <c r="HIL21" s="247"/>
      <c r="HIM21" s="247"/>
      <c r="HIN21" s="247"/>
      <c r="HIO21" s="247"/>
      <c r="HIP21" s="247"/>
      <c r="HIQ21" s="247"/>
      <c r="HIR21" s="247"/>
      <c r="HIS21" s="247"/>
      <c r="HIT21" s="247"/>
      <c r="HIU21" s="247"/>
      <c r="HIV21" s="247"/>
      <c r="HIW21" s="247"/>
      <c r="HIX21" s="247"/>
      <c r="HIY21" s="247"/>
      <c r="HIZ21" s="247"/>
      <c r="HJA21" s="247"/>
      <c r="HJB21" s="247"/>
      <c r="HJC21" s="247"/>
      <c r="HJD21" s="247"/>
      <c r="HJE21" s="247"/>
      <c r="HJF21" s="247"/>
      <c r="HJG21" s="247"/>
      <c r="HJH21" s="247"/>
      <c r="HJI21" s="247"/>
      <c r="HJJ21" s="247"/>
      <c r="HJK21" s="247"/>
      <c r="HJL21" s="247"/>
      <c r="HJM21" s="247"/>
      <c r="HJN21" s="247"/>
      <c r="HJO21" s="247"/>
      <c r="HJP21" s="247"/>
      <c r="HJQ21" s="247"/>
      <c r="HJR21" s="247"/>
      <c r="HJS21" s="247"/>
      <c r="HJT21" s="247"/>
      <c r="HJU21" s="247"/>
      <c r="HJV21" s="247"/>
      <c r="HJW21" s="247"/>
      <c r="HJX21" s="247"/>
      <c r="HJY21" s="247"/>
      <c r="HJZ21" s="247"/>
      <c r="HKA21" s="247"/>
      <c r="HKB21" s="247"/>
      <c r="HKC21" s="247"/>
      <c r="HKD21" s="247"/>
      <c r="HKE21" s="247"/>
      <c r="HKF21" s="247"/>
      <c r="HKG21" s="247"/>
      <c r="HKH21" s="247"/>
      <c r="HKI21" s="247"/>
      <c r="HKJ21" s="247"/>
      <c r="HKK21" s="247"/>
      <c r="HKL21" s="247"/>
      <c r="HKM21" s="247"/>
      <c r="HKN21" s="247"/>
      <c r="HKO21" s="247"/>
      <c r="HKP21" s="247"/>
      <c r="HKQ21" s="247"/>
      <c r="HKR21" s="247"/>
      <c r="HKS21" s="247"/>
      <c r="HKT21" s="247"/>
      <c r="HKU21" s="247"/>
      <c r="HKV21" s="247"/>
      <c r="HKW21" s="247"/>
      <c r="HKX21" s="247"/>
      <c r="HKY21" s="247"/>
      <c r="HKZ21" s="247"/>
      <c r="HLA21" s="247"/>
      <c r="HLB21" s="247"/>
      <c r="HLC21" s="247"/>
      <c r="HLD21" s="247"/>
      <c r="HLE21" s="247"/>
      <c r="HLF21" s="247"/>
      <c r="HLG21" s="247"/>
      <c r="HLH21" s="247"/>
      <c r="HLI21" s="247"/>
      <c r="HLJ21" s="247"/>
      <c r="HLK21" s="247"/>
      <c r="HLL21" s="247"/>
      <c r="HLM21" s="247"/>
      <c r="HLN21" s="247"/>
      <c r="HLO21" s="247"/>
      <c r="HLP21" s="247"/>
      <c r="HLQ21" s="247"/>
      <c r="HLR21" s="247"/>
      <c r="HLS21" s="247"/>
      <c r="HLT21" s="247"/>
      <c r="HLU21" s="247"/>
      <c r="HLV21" s="247"/>
      <c r="HLW21" s="247"/>
      <c r="HLX21" s="247"/>
      <c r="HLY21" s="247"/>
      <c r="HLZ21" s="247"/>
      <c r="HMA21" s="247"/>
      <c r="HMB21" s="247"/>
      <c r="HMC21" s="247"/>
      <c r="HMD21" s="247"/>
      <c r="HME21" s="247"/>
      <c r="HMF21" s="247"/>
      <c r="HMG21" s="247"/>
      <c r="HMH21" s="247"/>
      <c r="HMI21" s="247"/>
      <c r="HMJ21" s="247"/>
      <c r="HMK21" s="247"/>
      <c r="HML21" s="247"/>
      <c r="HMM21" s="247"/>
      <c r="HMN21" s="247"/>
      <c r="HMO21" s="247"/>
      <c r="HMP21" s="247"/>
      <c r="HMQ21" s="247"/>
      <c r="HMR21" s="247"/>
      <c r="HMS21" s="247"/>
      <c r="HMT21" s="247"/>
      <c r="HMU21" s="247"/>
      <c r="HMV21" s="247"/>
      <c r="HMW21" s="247"/>
      <c r="HMX21" s="247"/>
      <c r="HMY21" s="247"/>
      <c r="HMZ21" s="247"/>
      <c r="HNA21" s="247"/>
      <c r="HNB21" s="247"/>
      <c r="HNC21" s="247"/>
      <c r="HND21" s="247"/>
      <c r="HNE21" s="247"/>
      <c r="HNF21" s="247"/>
      <c r="HNG21" s="247"/>
      <c r="HNH21" s="247"/>
      <c r="HNI21" s="247"/>
      <c r="HNJ21" s="247"/>
      <c r="HNK21" s="247"/>
      <c r="HNL21" s="247"/>
      <c r="HNM21" s="247"/>
      <c r="HNN21" s="247"/>
      <c r="HNO21" s="247"/>
      <c r="HNP21" s="247"/>
      <c r="HNQ21" s="247"/>
      <c r="HNR21" s="247"/>
      <c r="HNS21" s="247"/>
      <c r="HNT21" s="247"/>
      <c r="HNU21" s="247"/>
      <c r="HNV21" s="247"/>
      <c r="HNW21" s="247"/>
      <c r="HNX21" s="247"/>
      <c r="HNY21" s="247"/>
      <c r="HNZ21" s="247"/>
      <c r="HOA21" s="247"/>
      <c r="HOB21" s="247"/>
      <c r="HOC21" s="247"/>
      <c r="HOD21" s="247"/>
      <c r="HOE21" s="247"/>
      <c r="HOF21" s="247"/>
      <c r="HOG21" s="247"/>
      <c r="HOH21" s="247"/>
      <c r="HOI21" s="247"/>
      <c r="HOJ21" s="247"/>
      <c r="HOK21" s="247"/>
      <c r="HOL21" s="247"/>
      <c r="HOM21" s="247"/>
      <c r="HON21" s="247"/>
      <c r="HOO21" s="247"/>
      <c r="HOP21" s="247"/>
      <c r="HOQ21" s="247"/>
      <c r="HOR21" s="247"/>
      <c r="HOS21" s="247"/>
      <c r="HOT21" s="247"/>
      <c r="HOU21" s="247"/>
      <c r="HOV21" s="247"/>
      <c r="HOW21" s="247"/>
      <c r="HOX21" s="247"/>
      <c r="HOY21" s="247"/>
      <c r="HOZ21" s="247"/>
      <c r="HPA21" s="247"/>
      <c r="HPB21" s="247"/>
      <c r="HPC21" s="247"/>
      <c r="HPD21" s="247"/>
      <c r="HPE21" s="247"/>
      <c r="HPF21" s="247"/>
      <c r="HPG21" s="247"/>
      <c r="HPH21" s="247"/>
      <c r="HPI21" s="247"/>
      <c r="HPJ21" s="247"/>
      <c r="HPK21" s="247"/>
      <c r="HPL21" s="247"/>
      <c r="HPM21" s="247"/>
      <c r="HPN21" s="247"/>
      <c r="HPO21" s="247"/>
      <c r="HPP21" s="247"/>
      <c r="HPQ21" s="247"/>
      <c r="HPR21" s="247"/>
      <c r="HPS21" s="247"/>
      <c r="HPT21" s="247"/>
      <c r="HPU21" s="247"/>
      <c r="HPV21" s="247"/>
      <c r="HPW21" s="247"/>
      <c r="HPX21" s="247"/>
      <c r="HPY21" s="247"/>
      <c r="HPZ21" s="247"/>
      <c r="HQA21" s="247"/>
      <c r="HQB21" s="247"/>
      <c r="HQC21" s="247"/>
      <c r="HQD21" s="247"/>
      <c r="HQE21" s="247"/>
      <c r="HQF21" s="247"/>
      <c r="HQG21" s="247"/>
      <c r="HQH21" s="247"/>
      <c r="HQI21" s="247"/>
      <c r="HQJ21" s="247"/>
      <c r="HQK21" s="247"/>
      <c r="HQL21" s="247"/>
      <c r="HQM21" s="247"/>
      <c r="HQN21" s="247"/>
      <c r="HQO21" s="247"/>
      <c r="HQP21" s="247"/>
      <c r="HQQ21" s="247"/>
      <c r="HQR21" s="247"/>
      <c r="HQS21" s="247"/>
      <c r="HQT21" s="247"/>
      <c r="HQU21" s="247"/>
      <c r="HQV21" s="247"/>
      <c r="HQW21" s="247"/>
      <c r="HQX21" s="247"/>
      <c r="HQY21" s="247"/>
      <c r="HQZ21" s="247"/>
      <c r="HRA21" s="247"/>
      <c r="HRB21" s="247"/>
      <c r="HRC21" s="247"/>
      <c r="HRD21" s="247"/>
      <c r="HRE21" s="247"/>
      <c r="HRF21" s="247"/>
      <c r="HRG21" s="247"/>
      <c r="HRH21" s="247"/>
      <c r="HRI21" s="247"/>
      <c r="HRJ21" s="247"/>
      <c r="HRK21" s="247"/>
      <c r="HRL21" s="247"/>
      <c r="HRM21" s="247"/>
      <c r="HRN21" s="247"/>
      <c r="HRO21" s="247"/>
      <c r="HRP21" s="247"/>
      <c r="HRQ21" s="247"/>
      <c r="HRR21" s="247"/>
      <c r="HRS21" s="247"/>
      <c r="HRT21" s="247"/>
      <c r="HRU21" s="247"/>
      <c r="HRV21" s="247"/>
      <c r="HRW21" s="247"/>
      <c r="HRX21" s="247"/>
      <c r="HRY21" s="247"/>
      <c r="HRZ21" s="247"/>
      <c r="HSA21" s="247"/>
      <c r="HSB21" s="247"/>
      <c r="HSC21" s="247"/>
      <c r="HSD21" s="247"/>
      <c r="HSE21" s="247"/>
      <c r="HSF21" s="247"/>
      <c r="HSG21" s="247"/>
      <c r="HSH21" s="247"/>
      <c r="HSI21" s="247"/>
      <c r="HSJ21" s="247"/>
      <c r="HSK21" s="247"/>
      <c r="HSL21" s="247"/>
      <c r="HSM21" s="247"/>
      <c r="HSN21" s="247"/>
      <c r="HSO21" s="247"/>
      <c r="HSP21" s="247"/>
      <c r="HSQ21" s="247"/>
      <c r="HSR21" s="247"/>
      <c r="HSS21" s="247"/>
      <c r="HST21" s="247"/>
      <c r="HSU21" s="247"/>
      <c r="HSV21" s="247"/>
      <c r="HSW21" s="247"/>
      <c r="HSX21" s="247"/>
      <c r="HSY21" s="247"/>
      <c r="HSZ21" s="247"/>
      <c r="HTA21" s="247"/>
      <c r="HTB21" s="247"/>
      <c r="HTC21" s="247"/>
      <c r="HTD21" s="247"/>
      <c r="HTE21" s="247"/>
      <c r="HTF21" s="247"/>
      <c r="HTG21" s="247"/>
      <c r="HTH21" s="247"/>
      <c r="HTI21" s="247"/>
      <c r="HTJ21" s="247"/>
      <c r="HTK21" s="247"/>
      <c r="HTL21" s="247"/>
      <c r="HTM21" s="247"/>
      <c r="HTN21" s="247"/>
      <c r="HTO21" s="247"/>
      <c r="HTP21" s="247"/>
      <c r="HTQ21" s="247"/>
      <c r="HTR21" s="247"/>
      <c r="HTS21" s="247"/>
      <c r="HTT21" s="247"/>
      <c r="HTU21" s="247"/>
      <c r="HTV21" s="247"/>
      <c r="HTW21" s="247"/>
      <c r="HTX21" s="247"/>
      <c r="HTY21" s="247"/>
      <c r="HTZ21" s="247"/>
      <c r="HUA21" s="247"/>
      <c r="HUB21" s="247"/>
      <c r="HUC21" s="247"/>
      <c r="HUD21" s="247"/>
      <c r="HUE21" s="247"/>
      <c r="HUF21" s="247"/>
      <c r="HUG21" s="247"/>
      <c r="HUH21" s="247"/>
      <c r="HUI21" s="247"/>
      <c r="HUJ21" s="247"/>
      <c r="HUK21" s="247"/>
      <c r="HUL21" s="247"/>
      <c r="HUM21" s="247"/>
      <c r="HUN21" s="247"/>
      <c r="HUO21" s="247"/>
      <c r="HUP21" s="247"/>
      <c r="HUQ21" s="247"/>
      <c r="HUR21" s="247"/>
      <c r="HUS21" s="247"/>
      <c r="HUT21" s="247"/>
      <c r="HUU21" s="247"/>
      <c r="HUV21" s="247"/>
      <c r="HUW21" s="247"/>
      <c r="HUX21" s="247"/>
      <c r="HUY21" s="247"/>
      <c r="HUZ21" s="247"/>
      <c r="HVA21" s="247"/>
      <c r="HVB21" s="247"/>
      <c r="HVC21" s="247"/>
      <c r="HVD21" s="247"/>
      <c r="HVE21" s="247"/>
      <c r="HVF21" s="247"/>
      <c r="HVG21" s="247"/>
      <c r="HVH21" s="247"/>
      <c r="HVI21" s="247"/>
      <c r="HVJ21" s="247"/>
      <c r="HVK21" s="247"/>
      <c r="HVL21" s="247"/>
      <c r="HVM21" s="247"/>
      <c r="HVN21" s="247"/>
      <c r="HVO21" s="247"/>
      <c r="HVP21" s="247"/>
      <c r="HVQ21" s="247"/>
      <c r="HVR21" s="247"/>
      <c r="HVS21" s="247"/>
      <c r="HVT21" s="247"/>
      <c r="HVU21" s="247"/>
      <c r="HVV21" s="247"/>
      <c r="HVW21" s="247"/>
      <c r="HVX21" s="247"/>
      <c r="HVY21" s="247"/>
      <c r="HVZ21" s="247"/>
      <c r="HWA21" s="247"/>
      <c r="HWB21" s="247"/>
      <c r="HWC21" s="247"/>
      <c r="HWD21" s="247"/>
      <c r="HWE21" s="247"/>
      <c r="HWF21" s="247"/>
      <c r="HWG21" s="247"/>
      <c r="HWH21" s="247"/>
      <c r="HWI21" s="247"/>
      <c r="HWJ21" s="247"/>
      <c r="HWK21" s="247"/>
      <c r="HWL21" s="247"/>
      <c r="HWM21" s="247"/>
      <c r="HWN21" s="247"/>
      <c r="HWO21" s="247"/>
      <c r="HWP21" s="247"/>
      <c r="HWQ21" s="247"/>
      <c r="HWR21" s="247"/>
      <c r="HWS21" s="247"/>
      <c r="HWT21" s="247"/>
      <c r="HWU21" s="247"/>
      <c r="HWV21" s="247"/>
      <c r="HWW21" s="247"/>
      <c r="HWX21" s="247"/>
      <c r="HWY21" s="247"/>
      <c r="HWZ21" s="247"/>
      <c r="HXA21" s="247"/>
      <c r="HXB21" s="247"/>
      <c r="HXC21" s="247"/>
      <c r="HXD21" s="247"/>
      <c r="HXE21" s="247"/>
      <c r="HXF21" s="247"/>
      <c r="HXG21" s="247"/>
      <c r="HXH21" s="247"/>
      <c r="HXI21" s="247"/>
      <c r="HXJ21" s="247"/>
      <c r="HXK21" s="247"/>
      <c r="HXL21" s="247"/>
      <c r="HXM21" s="247"/>
      <c r="HXN21" s="247"/>
      <c r="HXO21" s="247"/>
      <c r="HXP21" s="247"/>
      <c r="HXQ21" s="247"/>
      <c r="HXR21" s="247"/>
      <c r="HXS21" s="247"/>
      <c r="HXT21" s="247"/>
      <c r="HXU21" s="247"/>
      <c r="HXV21" s="247"/>
      <c r="HXW21" s="247"/>
      <c r="HXX21" s="247"/>
      <c r="HXY21" s="247"/>
      <c r="HXZ21" s="247"/>
      <c r="HYA21" s="247"/>
      <c r="HYB21" s="247"/>
      <c r="HYC21" s="247"/>
      <c r="HYD21" s="247"/>
      <c r="HYE21" s="247"/>
      <c r="HYF21" s="247"/>
      <c r="HYG21" s="247"/>
      <c r="HYH21" s="247"/>
      <c r="HYI21" s="247"/>
      <c r="HYJ21" s="247"/>
      <c r="HYK21" s="247"/>
      <c r="HYL21" s="247"/>
      <c r="HYM21" s="247"/>
      <c r="HYN21" s="247"/>
      <c r="HYO21" s="247"/>
      <c r="HYP21" s="247"/>
      <c r="HYQ21" s="247"/>
      <c r="HYR21" s="247"/>
      <c r="HYS21" s="247"/>
      <c r="HYT21" s="247"/>
      <c r="HYU21" s="247"/>
      <c r="HYV21" s="247"/>
      <c r="HYW21" s="247"/>
      <c r="HYX21" s="247"/>
      <c r="HYY21" s="247"/>
      <c r="HYZ21" s="247"/>
      <c r="HZA21" s="247"/>
      <c r="HZB21" s="247"/>
      <c r="HZC21" s="247"/>
      <c r="HZD21" s="247"/>
      <c r="HZE21" s="247"/>
      <c r="HZF21" s="247"/>
      <c r="HZG21" s="247"/>
      <c r="HZH21" s="247"/>
      <c r="HZI21" s="247"/>
      <c r="HZJ21" s="247"/>
      <c r="HZK21" s="247"/>
      <c r="HZL21" s="247"/>
      <c r="HZM21" s="247"/>
      <c r="HZN21" s="247"/>
      <c r="HZO21" s="247"/>
      <c r="HZP21" s="247"/>
      <c r="HZQ21" s="247"/>
      <c r="HZR21" s="247"/>
      <c r="HZS21" s="247"/>
      <c r="HZT21" s="247"/>
      <c r="HZU21" s="247"/>
      <c r="HZV21" s="247"/>
      <c r="HZW21" s="247"/>
      <c r="HZX21" s="247"/>
      <c r="HZY21" s="247"/>
      <c r="HZZ21" s="247"/>
      <c r="IAA21" s="247"/>
      <c r="IAB21" s="247"/>
      <c r="IAC21" s="247"/>
      <c r="IAD21" s="247"/>
      <c r="IAE21" s="247"/>
      <c r="IAF21" s="247"/>
      <c r="IAG21" s="247"/>
      <c r="IAH21" s="247"/>
      <c r="IAI21" s="247"/>
      <c r="IAJ21" s="247"/>
      <c r="IAK21" s="247"/>
      <c r="IAL21" s="247"/>
      <c r="IAM21" s="247"/>
      <c r="IAN21" s="247"/>
      <c r="IAO21" s="247"/>
      <c r="IAP21" s="247"/>
      <c r="IAQ21" s="247"/>
      <c r="IAR21" s="247"/>
      <c r="IAS21" s="247"/>
      <c r="IAT21" s="247"/>
      <c r="IAU21" s="247"/>
      <c r="IAV21" s="247"/>
      <c r="IAW21" s="247"/>
      <c r="IAX21" s="247"/>
      <c r="IAY21" s="247"/>
      <c r="IAZ21" s="247"/>
      <c r="IBA21" s="247"/>
      <c r="IBB21" s="247"/>
      <c r="IBC21" s="247"/>
      <c r="IBD21" s="247"/>
      <c r="IBE21" s="247"/>
      <c r="IBF21" s="247"/>
      <c r="IBG21" s="247"/>
      <c r="IBH21" s="247"/>
      <c r="IBI21" s="247"/>
      <c r="IBJ21" s="247"/>
      <c r="IBK21" s="247"/>
      <c r="IBL21" s="247"/>
      <c r="IBM21" s="247"/>
      <c r="IBN21" s="247"/>
      <c r="IBO21" s="247"/>
      <c r="IBP21" s="247"/>
      <c r="IBQ21" s="247"/>
      <c r="IBR21" s="247"/>
      <c r="IBS21" s="247"/>
      <c r="IBT21" s="247"/>
      <c r="IBU21" s="247"/>
      <c r="IBV21" s="247"/>
      <c r="IBW21" s="247"/>
      <c r="IBX21" s="247"/>
      <c r="IBY21" s="247"/>
      <c r="IBZ21" s="247"/>
      <c r="ICA21" s="247"/>
      <c r="ICB21" s="247"/>
      <c r="ICC21" s="247"/>
      <c r="ICD21" s="247"/>
      <c r="ICE21" s="247"/>
      <c r="ICF21" s="247"/>
      <c r="ICG21" s="247"/>
      <c r="ICH21" s="247"/>
      <c r="ICI21" s="247"/>
      <c r="ICJ21" s="247"/>
      <c r="ICK21" s="247"/>
      <c r="ICL21" s="247"/>
      <c r="ICM21" s="247"/>
      <c r="ICN21" s="247"/>
      <c r="ICO21" s="247"/>
      <c r="ICP21" s="247"/>
      <c r="ICQ21" s="247"/>
      <c r="ICR21" s="247"/>
      <c r="ICS21" s="247"/>
      <c r="ICT21" s="247"/>
      <c r="ICU21" s="247"/>
      <c r="ICV21" s="247"/>
      <c r="ICW21" s="247"/>
      <c r="ICX21" s="247"/>
      <c r="ICY21" s="247"/>
      <c r="ICZ21" s="247"/>
      <c r="IDA21" s="247"/>
      <c r="IDB21" s="247"/>
      <c r="IDC21" s="247"/>
      <c r="IDD21" s="247"/>
      <c r="IDE21" s="247"/>
      <c r="IDF21" s="247"/>
      <c r="IDG21" s="247"/>
      <c r="IDH21" s="247"/>
      <c r="IDI21" s="247"/>
      <c r="IDJ21" s="247"/>
      <c r="IDK21" s="247"/>
      <c r="IDL21" s="247"/>
      <c r="IDM21" s="247"/>
      <c r="IDN21" s="247"/>
      <c r="IDO21" s="247"/>
      <c r="IDP21" s="247"/>
      <c r="IDQ21" s="247"/>
      <c r="IDR21" s="247"/>
      <c r="IDS21" s="247"/>
      <c r="IDT21" s="247"/>
      <c r="IDU21" s="247"/>
      <c r="IDV21" s="247"/>
      <c r="IDW21" s="247"/>
      <c r="IDX21" s="247"/>
      <c r="IDY21" s="247"/>
      <c r="IDZ21" s="247"/>
      <c r="IEA21" s="247"/>
      <c r="IEB21" s="247"/>
      <c r="IEC21" s="247"/>
      <c r="IED21" s="247"/>
      <c r="IEE21" s="247"/>
      <c r="IEF21" s="247"/>
      <c r="IEG21" s="247"/>
      <c r="IEH21" s="247"/>
      <c r="IEI21" s="247"/>
      <c r="IEJ21" s="247"/>
      <c r="IEK21" s="247"/>
      <c r="IEL21" s="247"/>
      <c r="IEM21" s="247"/>
      <c r="IEN21" s="247"/>
      <c r="IEO21" s="247"/>
      <c r="IEP21" s="247"/>
      <c r="IEQ21" s="247"/>
      <c r="IER21" s="247"/>
      <c r="IES21" s="247"/>
      <c r="IET21" s="247"/>
      <c r="IEU21" s="247"/>
      <c r="IEV21" s="247"/>
      <c r="IEW21" s="247"/>
      <c r="IEX21" s="247"/>
      <c r="IEY21" s="247"/>
      <c r="IEZ21" s="247"/>
      <c r="IFA21" s="247"/>
      <c r="IFB21" s="247"/>
      <c r="IFC21" s="247"/>
      <c r="IFD21" s="247"/>
      <c r="IFE21" s="247"/>
      <c r="IFF21" s="247"/>
      <c r="IFG21" s="247"/>
      <c r="IFH21" s="247"/>
      <c r="IFI21" s="247"/>
      <c r="IFJ21" s="247"/>
      <c r="IFK21" s="247"/>
      <c r="IFL21" s="247"/>
      <c r="IFM21" s="247"/>
      <c r="IFN21" s="247"/>
      <c r="IFO21" s="247"/>
      <c r="IFP21" s="247"/>
      <c r="IFQ21" s="247"/>
      <c r="IFR21" s="247"/>
      <c r="IFS21" s="247"/>
      <c r="IFT21" s="247"/>
      <c r="IFU21" s="247"/>
      <c r="IFV21" s="247"/>
      <c r="IFW21" s="247"/>
      <c r="IFX21" s="247"/>
      <c r="IFY21" s="247"/>
      <c r="IFZ21" s="247"/>
      <c r="IGA21" s="247"/>
      <c r="IGB21" s="247"/>
      <c r="IGC21" s="247"/>
      <c r="IGD21" s="247"/>
      <c r="IGE21" s="247"/>
      <c r="IGF21" s="247"/>
      <c r="IGG21" s="247"/>
      <c r="IGH21" s="247"/>
      <c r="IGI21" s="247"/>
      <c r="IGJ21" s="247"/>
      <c r="IGK21" s="247"/>
      <c r="IGL21" s="247"/>
      <c r="IGM21" s="247"/>
      <c r="IGN21" s="247"/>
      <c r="IGO21" s="247"/>
      <c r="IGP21" s="247"/>
      <c r="IGQ21" s="247"/>
      <c r="IGR21" s="247"/>
      <c r="IGS21" s="247"/>
      <c r="IGT21" s="247"/>
      <c r="IGU21" s="247"/>
      <c r="IGV21" s="247"/>
      <c r="IGW21" s="247"/>
      <c r="IGX21" s="247"/>
      <c r="IGY21" s="247"/>
      <c r="IGZ21" s="247"/>
      <c r="IHA21" s="247"/>
      <c r="IHB21" s="247"/>
      <c r="IHC21" s="247"/>
      <c r="IHD21" s="247"/>
      <c r="IHE21" s="247"/>
      <c r="IHF21" s="247"/>
      <c r="IHG21" s="247"/>
      <c r="IHH21" s="247"/>
      <c r="IHI21" s="247"/>
      <c r="IHJ21" s="247"/>
      <c r="IHK21" s="247"/>
      <c r="IHL21" s="247"/>
      <c r="IHM21" s="247"/>
      <c r="IHN21" s="247"/>
      <c r="IHO21" s="247"/>
      <c r="IHP21" s="247"/>
      <c r="IHQ21" s="247"/>
      <c r="IHR21" s="247"/>
      <c r="IHS21" s="247"/>
      <c r="IHT21" s="247"/>
      <c r="IHU21" s="247"/>
      <c r="IHV21" s="247"/>
      <c r="IHW21" s="247"/>
      <c r="IHX21" s="247"/>
      <c r="IHY21" s="247"/>
      <c r="IHZ21" s="247"/>
      <c r="IIA21" s="247"/>
      <c r="IIB21" s="247"/>
      <c r="IIC21" s="247"/>
      <c r="IID21" s="247"/>
      <c r="IIE21" s="247"/>
      <c r="IIF21" s="247"/>
      <c r="IIG21" s="247"/>
      <c r="IIH21" s="247"/>
      <c r="III21" s="247"/>
      <c r="IIJ21" s="247"/>
      <c r="IIK21" s="247"/>
      <c r="IIL21" s="247"/>
      <c r="IIM21" s="247"/>
      <c r="IIN21" s="247"/>
      <c r="IIO21" s="247"/>
      <c r="IIP21" s="247"/>
      <c r="IIQ21" s="247"/>
      <c r="IIR21" s="247"/>
      <c r="IIS21" s="247"/>
      <c r="IIT21" s="247"/>
      <c r="IIU21" s="247"/>
      <c r="IIV21" s="247"/>
      <c r="IIW21" s="247"/>
      <c r="IIX21" s="247"/>
      <c r="IIY21" s="247"/>
      <c r="IIZ21" s="247"/>
      <c r="IJA21" s="247"/>
      <c r="IJB21" s="247"/>
      <c r="IJC21" s="247"/>
      <c r="IJD21" s="247"/>
      <c r="IJE21" s="247"/>
      <c r="IJF21" s="247"/>
      <c r="IJG21" s="247"/>
      <c r="IJH21" s="247"/>
      <c r="IJI21" s="247"/>
      <c r="IJJ21" s="247"/>
      <c r="IJK21" s="247"/>
      <c r="IJL21" s="247"/>
      <c r="IJM21" s="247"/>
      <c r="IJN21" s="247"/>
      <c r="IJO21" s="247"/>
      <c r="IJP21" s="247"/>
      <c r="IJQ21" s="247"/>
      <c r="IJR21" s="247"/>
      <c r="IJS21" s="247"/>
      <c r="IJT21" s="247"/>
      <c r="IJU21" s="247"/>
      <c r="IJV21" s="247"/>
      <c r="IJW21" s="247"/>
      <c r="IJX21" s="247"/>
      <c r="IJY21" s="247"/>
      <c r="IJZ21" s="247"/>
      <c r="IKA21" s="247"/>
      <c r="IKB21" s="247"/>
      <c r="IKC21" s="247"/>
      <c r="IKD21" s="247"/>
      <c r="IKE21" s="247"/>
      <c r="IKF21" s="247"/>
      <c r="IKG21" s="247"/>
      <c r="IKH21" s="247"/>
      <c r="IKI21" s="247"/>
      <c r="IKJ21" s="247"/>
      <c r="IKK21" s="247"/>
      <c r="IKL21" s="247"/>
      <c r="IKM21" s="247"/>
      <c r="IKN21" s="247"/>
      <c r="IKO21" s="247"/>
      <c r="IKP21" s="247"/>
      <c r="IKQ21" s="247"/>
      <c r="IKR21" s="247"/>
      <c r="IKS21" s="247"/>
      <c r="IKT21" s="247"/>
      <c r="IKU21" s="247"/>
      <c r="IKV21" s="247"/>
      <c r="IKW21" s="247"/>
      <c r="IKX21" s="247"/>
      <c r="IKY21" s="247"/>
      <c r="IKZ21" s="247"/>
      <c r="ILA21" s="247"/>
      <c r="ILB21" s="247"/>
      <c r="ILC21" s="247"/>
      <c r="ILD21" s="247"/>
      <c r="ILE21" s="247"/>
      <c r="ILF21" s="247"/>
      <c r="ILG21" s="247"/>
      <c r="ILH21" s="247"/>
      <c r="ILI21" s="247"/>
      <c r="ILJ21" s="247"/>
      <c r="ILK21" s="247"/>
      <c r="ILL21" s="247"/>
      <c r="ILM21" s="247"/>
      <c r="ILN21" s="247"/>
      <c r="ILO21" s="247"/>
      <c r="ILP21" s="247"/>
      <c r="ILQ21" s="247"/>
      <c r="ILR21" s="247"/>
      <c r="ILS21" s="247"/>
      <c r="ILT21" s="247"/>
      <c r="ILU21" s="247"/>
      <c r="ILV21" s="247"/>
      <c r="ILW21" s="247"/>
      <c r="ILX21" s="247"/>
      <c r="ILY21" s="247"/>
      <c r="ILZ21" s="247"/>
      <c r="IMA21" s="247"/>
      <c r="IMB21" s="247"/>
      <c r="IMC21" s="247"/>
      <c r="IMD21" s="247"/>
      <c r="IME21" s="247"/>
      <c r="IMF21" s="247"/>
      <c r="IMG21" s="247"/>
      <c r="IMH21" s="247"/>
      <c r="IMI21" s="247"/>
      <c r="IMJ21" s="247"/>
      <c r="IMK21" s="247"/>
      <c r="IML21" s="247"/>
      <c r="IMM21" s="247"/>
      <c r="IMN21" s="247"/>
      <c r="IMO21" s="247"/>
      <c r="IMP21" s="247"/>
      <c r="IMQ21" s="247"/>
      <c r="IMR21" s="247"/>
      <c r="IMS21" s="247"/>
      <c r="IMT21" s="247"/>
      <c r="IMU21" s="247"/>
      <c r="IMV21" s="247"/>
      <c r="IMW21" s="247"/>
      <c r="IMX21" s="247"/>
      <c r="IMY21" s="247"/>
      <c r="IMZ21" s="247"/>
      <c r="INA21" s="247"/>
      <c r="INB21" s="247"/>
      <c r="INC21" s="247"/>
      <c r="IND21" s="247"/>
      <c r="INE21" s="247"/>
      <c r="INF21" s="247"/>
      <c r="ING21" s="247"/>
      <c r="INH21" s="247"/>
      <c r="INI21" s="247"/>
      <c r="INJ21" s="247"/>
      <c r="INK21" s="247"/>
      <c r="INL21" s="247"/>
      <c r="INM21" s="247"/>
      <c r="INN21" s="247"/>
      <c r="INO21" s="247"/>
      <c r="INP21" s="247"/>
      <c r="INQ21" s="247"/>
      <c r="INR21" s="247"/>
      <c r="INS21" s="247"/>
      <c r="INT21" s="247"/>
      <c r="INU21" s="247"/>
      <c r="INV21" s="247"/>
      <c r="INW21" s="247"/>
      <c r="INX21" s="247"/>
      <c r="INY21" s="247"/>
      <c r="INZ21" s="247"/>
      <c r="IOA21" s="247"/>
      <c r="IOB21" s="247"/>
      <c r="IOC21" s="247"/>
      <c r="IOD21" s="247"/>
      <c r="IOE21" s="247"/>
      <c r="IOF21" s="247"/>
      <c r="IOG21" s="247"/>
      <c r="IOH21" s="247"/>
      <c r="IOI21" s="247"/>
      <c r="IOJ21" s="247"/>
      <c r="IOK21" s="247"/>
      <c r="IOL21" s="247"/>
      <c r="IOM21" s="247"/>
      <c r="ION21" s="247"/>
      <c r="IOO21" s="247"/>
      <c r="IOP21" s="247"/>
      <c r="IOQ21" s="247"/>
      <c r="IOR21" s="247"/>
      <c r="IOS21" s="247"/>
      <c r="IOT21" s="247"/>
      <c r="IOU21" s="247"/>
      <c r="IOV21" s="247"/>
      <c r="IOW21" s="247"/>
      <c r="IOX21" s="247"/>
      <c r="IOY21" s="247"/>
      <c r="IOZ21" s="247"/>
      <c r="IPA21" s="247"/>
      <c r="IPB21" s="247"/>
      <c r="IPC21" s="247"/>
      <c r="IPD21" s="247"/>
      <c r="IPE21" s="247"/>
      <c r="IPF21" s="247"/>
      <c r="IPG21" s="247"/>
      <c r="IPH21" s="247"/>
      <c r="IPI21" s="247"/>
      <c r="IPJ21" s="247"/>
      <c r="IPK21" s="247"/>
      <c r="IPL21" s="247"/>
      <c r="IPM21" s="247"/>
      <c r="IPN21" s="247"/>
      <c r="IPO21" s="247"/>
      <c r="IPP21" s="247"/>
      <c r="IPQ21" s="247"/>
      <c r="IPR21" s="247"/>
      <c r="IPS21" s="247"/>
      <c r="IPT21" s="247"/>
      <c r="IPU21" s="247"/>
      <c r="IPV21" s="247"/>
      <c r="IPW21" s="247"/>
      <c r="IPX21" s="247"/>
      <c r="IPY21" s="247"/>
      <c r="IPZ21" s="247"/>
      <c r="IQA21" s="247"/>
      <c r="IQB21" s="247"/>
      <c r="IQC21" s="247"/>
      <c r="IQD21" s="247"/>
      <c r="IQE21" s="247"/>
      <c r="IQF21" s="247"/>
      <c r="IQG21" s="247"/>
      <c r="IQH21" s="247"/>
      <c r="IQI21" s="247"/>
      <c r="IQJ21" s="247"/>
      <c r="IQK21" s="247"/>
      <c r="IQL21" s="247"/>
      <c r="IQM21" s="247"/>
      <c r="IQN21" s="247"/>
      <c r="IQO21" s="247"/>
      <c r="IQP21" s="247"/>
      <c r="IQQ21" s="247"/>
      <c r="IQR21" s="247"/>
      <c r="IQS21" s="247"/>
      <c r="IQT21" s="247"/>
      <c r="IQU21" s="247"/>
      <c r="IQV21" s="247"/>
      <c r="IQW21" s="247"/>
      <c r="IQX21" s="247"/>
      <c r="IQY21" s="247"/>
      <c r="IQZ21" s="247"/>
      <c r="IRA21" s="247"/>
      <c r="IRB21" s="247"/>
      <c r="IRC21" s="247"/>
      <c r="IRD21" s="247"/>
      <c r="IRE21" s="247"/>
      <c r="IRF21" s="247"/>
      <c r="IRG21" s="247"/>
      <c r="IRH21" s="247"/>
      <c r="IRI21" s="247"/>
      <c r="IRJ21" s="247"/>
      <c r="IRK21" s="247"/>
      <c r="IRL21" s="247"/>
      <c r="IRM21" s="247"/>
      <c r="IRN21" s="247"/>
      <c r="IRO21" s="247"/>
      <c r="IRP21" s="247"/>
      <c r="IRQ21" s="247"/>
      <c r="IRR21" s="247"/>
      <c r="IRS21" s="247"/>
      <c r="IRT21" s="247"/>
      <c r="IRU21" s="247"/>
      <c r="IRV21" s="247"/>
      <c r="IRW21" s="247"/>
      <c r="IRX21" s="247"/>
      <c r="IRY21" s="247"/>
      <c r="IRZ21" s="247"/>
      <c r="ISA21" s="247"/>
      <c r="ISB21" s="247"/>
      <c r="ISC21" s="247"/>
      <c r="ISD21" s="247"/>
      <c r="ISE21" s="247"/>
      <c r="ISF21" s="247"/>
      <c r="ISG21" s="247"/>
      <c r="ISH21" s="247"/>
      <c r="ISI21" s="247"/>
      <c r="ISJ21" s="247"/>
      <c r="ISK21" s="247"/>
      <c r="ISL21" s="247"/>
      <c r="ISM21" s="247"/>
      <c r="ISN21" s="247"/>
      <c r="ISO21" s="247"/>
      <c r="ISP21" s="247"/>
      <c r="ISQ21" s="247"/>
      <c r="ISR21" s="247"/>
      <c r="ISS21" s="247"/>
      <c r="IST21" s="247"/>
      <c r="ISU21" s="247"/>
      <c r="ISV21" s="247"/>
      <c r="ISW21" s="247"/>
      <c r="ISX21" s="247"/>
      <c r="ISY21" s="247"/>
      <c r="ISZ21" s="247"/>
      <c r="ITA21" s="247"/>
      <c r="ITB21" s="247"/>
      <c r="ITC21" s="247"/>
      <c r="ITD21" s="247"/>
      <c r="ITE21" s="247"/>
      <c r="ITF21" s="247"/>
      <c r="ITG21" s="247"/>
      <c r="ITH21" s="247"/>
      <c r="ITI21" s="247"/>
      <c r="ITJ21" s="247"/>
      <c r="ITK21" s="247"/>
      <c r="ITL21" s="247"/>
      <c r="ITM21" s="247"/>
      <c r="ITN21" s="247"/>
      <c r="ITO21" s="247"/>
      <c r="ITP21" s="247"/>
      <c r="ITQ21" s="247"/>
      <c r="ITR21" s="247"/>
      <c r="ITS21" s="247"/>
      <c r="ITT21" s="247"/>
      <c r="ITU21" s="247"/>
      <c r="ITV21" s="247"/>
      <c r="ITW21" s="247"/>
      <c r="ITX21" s="247"/>
      <c r="ITY21" s="247"/>
      <c r="ITZ21" s="247"/>
      <c r="IUA21" s="247"/>
      <c r="IUB21" s="247"/>
      <c r="IUC21" s="247"/>
      <c r="IUD21" s="247"/>
      <c r="IUE21" s="247"/>
      <c r="IUF21" s="247"/>
      <c r="IUG21" s="247"/>
      <c r="IUH21" s="247"/>
      <c r="IUI21" s="247"/>
      <c r="IUJ21" s="247"/>
      <c r="IUK21" s="247"/>
      <c r="IUL21" s="247"/>
      <c r="IUM21" s="247"/>
      <c r="IUN21" s="247"/>
      <c r="IUO21" s="247"/>
      <c r="IUP21" s="247"/>
      <c r="IUQ21" s="247"/>
      <c r="IUR21" s="247"/>
      <c r="IUS21" s="247"/>
      <c r="IUT21" s="247"/>
      <c r="IUU21" s="247"/>
      <c r="IUV21" s="247"/>
      <c r="IUW21" s="247"/>
      <c r="IUX21" s="247"/>
      <c r="IUY21" s="247"/>
      <c r="IUZ21" s="247"/>
      <c r="IVA21" s="247"/>
      <c r="IVB21" s="247"/>
      <c r="IVC21" s="247"/>
      <c r="IVD21" s="247"/>
      <c r="IVE21" s="247"/>
      <c r="IVF21" s="247"/>
      <c r="IVG21" s="247"/>
      <c r="IVH21" s="247"/>
      <c r="IVI21" s="247"/>
      <c r="IVJ21" s="247"/>
      <c r="IVK21" s="247"/>
      <c r="IVL21" s="247"/>
      <c r="IVM21" s="247"/>
      <c r="IVN21" s="247"/>
      <c r="IVO21" s="247"/>
      <c r="IVP21" s="247"/>
      <c r="IVQ21" s="247"/>
      <c r="IVR21" s="247"/>
      <c r="IVS21" s="247"/>
      <c r="IVT21" s="247"/>
      <c r="IVU21" s="247"/>
      <c r="IVV21" s="247"/>
      <c r="IVW21" s="247"/>
      <c r="IVX21" s="247"/>
      <c r="IVY21" s="247"/>
      <c r="IVZ21" s="247"/>
      <c r="IWA21" s="247"/>
      <c r="IWB21" s="247"/>
      <c r="IWC21" s="247"/>
      <c r="IWD21" s="247"/>
      <c r="IWE21" s="247"/>
      <c r="IWF21" s="247"/>
      <c r="IWG21" s="247"/>
      <c r="IWH21" s="247"/>
      <c r="IWI21" s="247"/>
      <c r="IWJ21" s="247"/>
      <c r="IWK21" s="247"/>
      <c r="IWL21" s="247"/>
      <c r="IWM21" s="247"/>
      <c r="IWN21" s="247"/>
      <c r="IWO21" s="247"/>
      <c r="IWP21" s="247"/>
      <c r="IWQ21" s="247"/>
      <c r="IWR21" s="247"/>
      <c r="IWS21" s="247"/>
      <c r="IWT21" s="247"/>
      <c r="IWU21" s="247"/>
      <c r="IWV21" s="247"/>
      <c r="IWW21" s="247"/>
      <c r="IWX21" s="247"/>
      <c r="IWY21" s="247"/>
      <c r="IWZ21" s="247"/>
      <c r="IXA21" s="247"/>
      <c r="IXB21" s="247"/>
      <c r="IXC21" s="247"/>
      <c r="IXD21" s="247"/>
      <c r="IXE21" s="247"/>
      <c r="IXF21" s="247"/>
      <c r="IXG21" s="247"/>
      <c r="IXH21" s="247"/>
      <c r="IXI21" s="247"/>
      <c r="IXJ21" s="247"/>
      <c r="IXK21" s="247"/>
      <c r="IXL21" s="247"/>
      <c r="IXM21" s="247"/>
      <c r="IXN21" s="247"/>
      <c r="IXO21" s="247"/>
      <c r="IXP21" s="247"/>
      <c r="IXQ21" s="247"/>
      <c r="IXR21" s="247"/>
      <c r="IXS21" s="247"/>
      <c r="IXT21" s="247"/>
      <c r="IXU21" s="247"/>
      <c r="IXV21" s="247"/>
      <c r="IXW21" s="247"/>
      <c r="IXX21" s="247"/>
      <c r="IXY21" s="247"/>
      <c r="IXZ21" s="247"/>
      <c r="IYA21" s="247"/>
      <c r="IYB21" s="247"/>
      <c r="IYC21" s="247"/>
      <c r="IYD21" s="247"/>
      <c r="IYE21" s="247"/>
      <c r="IYF21" s="247"/>
      <c r="IYG21" s="247"/>
      <c r="IYH21" s="247"/>
      <c r="IYI21" s="247"/>
      <c r="IYJ21" s="247"/>
      <c r="IYK21" s="247"/>
      <c r="IYL21" s="247"/>
      <c r="IYM21" s="247"/>
      <c r="IYN21" s="247"/>
      <c r="IYO21" s="247"/>
      <c r="IYP21" s="247"/>
      <c r="IYQ21" s="247"/>
      <c r="IYR21" s="247"/>
      <c r="IYS21" s="247"/>
      <c r="IYT21" s="247"/>
      <c r="IYU21" s="247"/>
      <c r="IYV21" s="247"/>
      <c r="IYW21" s="247"/>
      <c r="IYX21" s="247"/>
      <c r="IYY21" s="247"/>
      <c r="IYZ21" s="247"/>
      <c r="IZA21" s="247"/>
      <c r="IZB21" s="247"/>
      <c r="IZC21" s="247"/>
      <c r="IZD21" s="247"/>
      <c r="IZE21" s="247"/>
      <c r="IZF21" s="247"/>
      <c r="IZG21" s="247"/>
      <c r="IZH21" s="247"/>
      <c r="IZI21" s="247"/>
      <c r="IZJ21" s="247"/>
      <c r="IZK21" s="247"/>
      <c r="IZL21" s="247"/>
      <c r="IZM21" s="247"/>
      <c r="IZN21" s="247"/>
      <c r="IZO21" s="247"/>
      <c r="IZP21" s="247"/>
      <c r="IZQ21" s="247"/>
      <c r="IZR21" s="247"/>
      <c r="IZS21" s="247"/>
      <c r="IZT21" s="247"/>
      <c r="IZU21" s="247"/>
      <c r="IZV21" s="247"/>
      <c r="IZW21" s="247"/>
      <c r="IZX21" s="247"/>
      <c r="IZY21" s="247"/>
      <c r="IZZ21" s="247"/>
      <c r="JAA21" s="247"/>
      <c r="JAB21" s="247"/>
      <c r="JAC21" s="247"/>
      <c r="JAD21" s="247"/>
      <c r="JAE21" s="247"/>
      <c r="JAF21" s="247"/>
      <c r="JAG21" s="247"/>
      <c r="JAH21" s="247"/>
      <c r="JAI21" s="247"/>
      <c r="JAJ21" s="247"/>
      <c r="JAK21" s="247"/>
      <c r="JAL21" s="247"/>
      <c r="JAM21" s="247"/>
      <c r="JAN21" s="247"/>
      <c r="JAO21" s="247"/>
      <c r="JAP21" s="247"/>
      <c r="JAQ21" s="247"/>
      <c r="JAR21" s="247"/>
      <c r="JAS21" s="247"/>
      <c r="JAT21" s="247"/>
      <c r="JAU21" s="247"/>
      <c r="JAV21" s="247"/>
      <c r="JAW21" s="247"/>
      <c r="JAX21" s="247"/>
      <c r="JAY21" s="247"/>
      <c r="JAZ21" s="247"/>
      <c r="JBA21" s="247"/>
      <c r="JBB21" s="247"/>
      <c r="JBC21" s="247"/>
      <c r="JBD21" s="247"/>
      <c r="JBE21" s="247"/>
      <c r="JBF21" s="247"/>
      <c r="JBG21" s="247"/>
      <c r="JBH21" s="247"/>
      <c r="JBI21" s="247"/>
      <c r="JBJ21" s="247"/>
      <c r="JBK21" s="247"/>
      <c r="JBL21" s="247"/>
      <c r="JBM21" s="247"/>
      <c r="JBN21" s="247"/>
      <c r="JBO21" s="247"/>
      <c r="JBP21" s="247"/>
      <c r="JBQ21" s="247"/>
      <c r="JBR21" s="247"/>
      <c r="JBS21" s="247"/>
      <c r="JBT21" s="247"/>
      <c r="JBU21" s="247"/>
      <c r="JBV21" s="247"/>
      <c r="JBW21" s="247"/>
      <c r="JBX21" s="247"/>
      <c r="JBY21" s="247"/>
      <c r="JBZ21" s="247"/>
      <c r="JCA21" s="247"/>
      <c r="JCB21" s="247"/>
      <c r="JCC21" s="247"/>
      <c r="JCD21" s="247"/>
      <c r="JCE21" s="247"/>
      <c r="JCF21" s="247"/>
      <c r="JCG21" s="247"/>
      <c r="JCH21" s="247"/>
      <c r="JCI21" s="247"/>
      <c r="JCJ21" s="247"/>
      <c r="JCK21" s="247"/>
      <c r="JCL21" s="247"/>
      <c r="JCM21" s="247"/>
      <c r="JCN21" s="247"/>
      <c r="JCO21" s="247"/>
      <c r="JCP21" s="247"/>
      <c r="JCQ21" s="247"/>
      <c r="JCR21" s="247"/>
      <c r="JCS21" s="247"/>
      <c r="JCT21" s="247"/>
      <c r="JCU21" s="247"/>
      <c r="JCV21" s="247"/>
      <c r="JCW21" s="247"/>
      <c r="JCX21" s="247"/>
      <c r="JCY21" s="247"/>
      <c r="JCZ21" s="247"/>
      <c r="JDA21" s="247"/>
      <c r="JDB21" s="247"/>
      <c r="JDC21" s="247"/>
      <c r="JDD21" s="247"/>
      <c r="JDE21" s="247"/>
      <c r="JDF21" s="247"/>
      <c r="JDG21" s="247"/>
      <c r="JDH21" s="247"/>
      <c r="JDI21" s="247"/>
      <c r="JDJ21" s="247"/>
      <c r="JDK21" s="247"/>
      <c r="JDL21" s="247"/>
      <c r="JDM21" s="247"/>
      <c r="JDN21" s="247"/>
      <c r="JDO21" s="247"/>
      <c r="JDP21" s="247"/>
      <c r="JDQ21" s="247"/>
      <c r="JDR21" s="247"/>
      <c r="JDS21" s="247"/>
      <c r="JDT21" s="247"/>
      <c r="JDU21" s="247"/>
      <c r="JDV21" s="247"/>
      <c r="JDW21" s="247"/>
      <c r="JDX21" s="247"/>
      <c r="JDY21" s="247"/>
      <c r="JDZ21" s="247"/>
      <c r="JEA21" s="247"/>
      <c r="JEB21" s="247"/>
      <c r="JEC21" s="247"/>
      <c r="JED21" s="247"/>
      <c r="JEE21" s="247"/>
      <c r="JEF21" s="247"/>
      <c r="JEG21" s="247"/>
      <c r="JEH21" s="247"/>
      <c r="JEI21" s="247"/>
      <c r="JEJ21" s="247"/>
      <c r="JEK21" s="247"/>
      <c r="JEL21" s="247"/>
      <c r="JEM21" s="247"/>
      <c r="JEN21" s="247"/>
      <c r="JEO21" s="247"/>
      <c r="JEP21" s="247"/>
      <c r="JEQ21" s="247"/>
      <c r="JER21" s="247"/>
      <c r="JES21" s="247"/>
      <c r="JET21" s="247"/>
      <c r="JEU21" s="247"/>
      <c r="JEV21" s="247"/>
      <c r="JEW21" s="247"/>
      <c r="JEX21" s="247"/>
      <c r="JEY21" s="247"/>
      <c r="JEZ21" s="247"/>
      <c r="JFA21" s="247"/>
      <c r="JFB21" s="247"/>
      <c r="JFC21" s="247"/>
      <c r="JFD21" s="247"/>
      <c r="JFE21" s="247"/>
      <c r="JFF21" s="247"/>
      <c r="JFG21" s="247"/>
      <c r="JFH21" s="247"/>
      <c r="JFI21" s="247"/>
      <c r="JFJ21" s="247"/>
      <c r="JFK21" s="247"/>
      <c r="JFL21" s="247"/>
      <c r="JFM21" s="247"/>
      <c r="JFN21" s="247"/>
      <c r="JFO21" s="247"/>
      <c r="JFP21" s="247"/>
      <c r="JFQ21" s="247"/>
      <c r="JFR21" s="247"/>
      <c r="JFS21" s="247"/>
      <c r="JFT21" s="247"/>
      <c r="JFU21" s="247"/>
      <c r="JFV21" s="247"/>
      <c r="JFW21" s="247"/>
      <c r="JFX21" s="247"/>
      <c r="JFY21" s="247"/>
      <c r="JFZ21" s="247"/>
      <c r="JGA21" s="247"/>
      <c r="JGB21" s="247"/>
      <c r="JGC21" s="247"/>
      <c r="JGD21" s="247"/>
      <c r="JGE21" s="247"/>
      <c r="JGF21" s="247"/>
      <c r="JGG21" s="247"/>
      <c r="JGH21" s="247"/>
      <c r="JGI21" s="247"/>
      <c r="JGJ21" s="247"/>
      <c r="JGK21" s="247"/>
      <c r="JGL21" s="247"/>
      <c r="JGM21" s="247"/>
      <c r="JGN21" s="247"/>
      <c r="JGO21" s="247"/>
      <c r="JGP21" s="247"/>
      <c r="JGQ21" s="247"/>
      <c r="JGR21" s="247"/>
      <c r="JGS21" s="247"/>
      <c r="JGT21" s="247"/>
      <c r="JGU21" s="247"/>
      <c r="JGV21" s="247"/>
      <c r="JGW21" s="247"/>
      <c r="JGX21" s="247"/>
      <c r="JGY21" s="247"/>
      <c r="JGZ21" s="247"/>
      <c r="JHA21" s="247"/>
      <c r="JHB21" s="247"/>
      <c r="JHC21" s="247"/>
      <c r="JHD21" s="247"/>
      <c r="JHE21" s="247"/>
      <c r="JHF21" s="247"/>
      <c r="JHG21" s="247"/>
      <c r="JHH21" s="247"/>
      <c r="JHI21" s="247"/>
      <c r="JHJ21" s="247"/>
      <c r="JHK21" s="247"/>
      <c r="JHL21" s="247"/>
      <c r="JHM21" s="247"/>
      <c r="JHN21" s="247"/>
      <c r="JHO21" s="247"/>
      <c r="JHP21" s="247"/>
      <c r="JHQ21" s="247"/>
      <c r="JHR21" s="247"/>
      <c r="JHS21" s="247"/>
      <c r="JHT21" s="247"/>
      <c r="JHU21" s="247"/>
      <c r="JHV21" s="247"/>
      <c r="JHW21" s="247"/>
      <c r="JHX21" s="247"/>
      <c r="JHY21" s="247"/>
      <c r="JHZ21" s="247"/>
      <c r="JIA21" s="247"/>
      <c r="JIB21" s="247"/>
      <c r="JIC21" s="247"/>
      <c r="JID21" s="247"/>
      <c r="JIE21" s="247"/>
      <c r="JIF21" s="247"/>
      <c r="JIG21" s="247"/>
      <c r="JIH21" s="247"/>
      <c r="JII21" s="247"/>
      <c r="JIJ21" s="247"/>
      <c r="JIK21" s="247"/>
      <c r="JIL21" s="247"/>
      <c r="JIM21" s="247"/>
      <c r="JIN21" s="247"/>
      <c r="JIO21" s="247"/>
      <c r="JIP21" s="247"/>
      <c r="JIQ21" s="247"/>
      <c r="JIR21" s="247"/>
      <c r="JIS21" s="247"/>
      <c r="JIT21" s="247"/>
      <c r="JIU21" s="247"/>
      <c r="JIV21" s="247"/>
      <c r="JIW21" s="247"/>
      <c r="JIX21" s="247"/>
      <c r="JIY21" s="247"/>
      <c r="JIZ21" s="247"/>
      <c r="JJA21" s="247"/>
      <c r="JJB21" s="247"/>
      <c r="JJC21" s="247"/>
      <c r="JJD21" s="247"/>
      <c r="JJE21" s="247"/>
      <c r="JJF21" s="247"/>
      <c r="JJG21" s="247"/>
      <c r="JJH21" s="247"/>
      <c r="JJI21" s="247"/>
      <c r="JJJ21" s="247"/>
      <c r="JJK21" s="247"/>
      <c r="JJL21" s="247"/>
      <c r="JJM21" s="247"/>
      <c r="JJN21" s="247"/>
      <c r="JJO21" s="247"/>
      <c r="JJP21" s="247"/>
      <c r="JJQ21" s="247"/>
      <c r="JJR21" s="247"/>
      <c r="JJS21" s="247"/>
      <c r="JJT21" s="247"/>
      <c r="JJU21" s="247"/>
      <c r="JJV21" s="247"/>
      <c r="JJW21" s="247"/>
      <c r="JJX21" s="247"/>
      <c r="JJY21" s="247"/>
      <c r="JJZ21" s="247"/>
      <c r="JKA21" s="247"/>
      <c r="JKB21" s="247"/>
      <c r="JKC21" s="247"/>
      <c r="JKD21" s="247"/>
      <c r="JKE21" s="247"/>
      <c r="JKF21" s="247"/>
      <c r="JKG21" s="247"/>
      <c r="JKH21" s="247"/>
      <c r="JKI21" s="247"/>
      <c r="JKJ21" s="247"/>
      <c r="JKK21" s="247"/>
      <c r="JKL21" s="247"/>
      <c r="JKM21" s="247"/>
      <c r="JKN21" s="247"/>
      <c r="JKO21" s="247"/>
      <c r="JKP21" s="247"/>
      <c r="JKQ21" s="247"/>
      <c r="JKR21" s="247"/>
      <c r="JKS21" s="247"/>
      <c r="JKT21" s="247"/>
      <c r="JKU21" s="247"/>
      <c r="JKV21" s="247"/>
      <c r="JKW21" s="247"/>
      <c r="JKX21" s="247"/>
      <c r="JKY21" s="247"/>
      <c r="JKZ21" s="247"/>
      <c r="JLA21" s="247"/>
      <c r="JLB21" s="247"/>
      <c r="JLC21" s="247"/>
      <c r="JLD21" s="247"/>
      <c r="JLE21" s="247"/>
      <c r="JLF21" s="247"/>
      <c r="JLG21" s="247"/>
      <c r="JLH21" s="247"/>
      <c r="JLI21" s="247"/>
      <c r="JLJ21" s="247"/>
      <c r="JLK21" s="247"/>
      <c r="JLL21" s="247"/>
      <c r="JLM21" s="247"/>
      <c r="JLN21" s="247"/>
      <c r="JLO21" s="247"/>
      <c r="JLP21" s="247"/>
      <c r="JLQ21" s="247"/>
      <c r="JLR21" s="247"/>
      <c r="JLS21" s="247"/>
      <c r="JLT21" s="247"/>
      <c r="JLU21" s="247"/>
      <c r="JLV21" s="247"/>
      <c r="JLW21" s="247"/>
      <c r="JLX21" s="247"/>
      <c r="JLY21" s="247"/>
      <c r="JLZ21" s="247"/>
      <c r="JMA21" s="247"/>
      <c r="JMB21" s="247"/>
      <c r="JMC21" s="247"/>
      <c r="JMD21" s="247"/>
      <c r="JME21" s="247"/>
      <c r="JMF21" s="247"/>
      <c r="JMG21" s="247"/>
      <c r="JMH21" s="247"/>
      <c r="JMI21" s="247"/>
      <c r="JMJ21" s="247"/>
      <c r="JMK21" s="247"/>
      <c r="JML21" s="247"/>
      <c r="JMM21" s="247"/>
      <c r="JMN21" s="247"/>
      <c r="JMO21" s="247"/>
      <c r="JMP21" s="247"/>
      <c r="JMQ21" s="247"/>
      <c r="JMR21" s="247"/>
      <c r="JMS21" s="247"/>
      <c r="JMT21" s="247"/>
      <c r="JMU21" s="247"/>
      <c r="JMV21" s="247"/>
      <c r="JMW21" s="247"/>
      <c r="JMX21" s="247"/>
      <c r="JMY21" s="247"/>
      <c r="JMZ21" s="247"/>
      <c r="JNA21" s="247"/>
      <c r="JNB21" s="247"/>
      <c r="JNC21" s="247"/>
      <c r="JND21" s="247"/>
      <c r="JNE21" s="247"/>
      <c r="JNF21" s="247"/>
      <c r="JNG21" s="247"/>
      <c r="JNH21" s="247"/>
      <c r="JNI21" s="247"/>
      <c r="JNJ21" s="247"/>
      <c r="JNK21" s="247"/>
      <c r="JNL21" s="247"/>
      <c r="JNM21" s="247"/>
      <c r="JNN21" s="247"/>
      <c r="JNO21" s="247"/>
      <c r="JNP21" s="247"/>
      <c r="JNQ21" s="247"/>
      <c r="JNR21" s="247"/>
      <c r="JNS21" s="247"/>
      <c r="JNT21" s="247"/>
      <c r="JNU21" s="247"/>
      <c r="JNV21" s="247"/>
      <c r="JNW21" s="247"/>
      <c r="JNX21" s="247"/>
      <c r="JNY21" s="247"/>
      <c r="JNZ21" s="247"/>
      <c r="JOA21" s="247"/>
      <c r="JOB21" s="247"/>
      <c r="JOC21" s="247"/>
      <c r="JOD21" s="247"/>
      <c r="JOE21" s="247"/>
      <c r="JOF21" s="247"/>
      <c r="JOG21" s="247"/>
      <c r="JOH21" s="247"/>
      <c r="JOI21" s="247"/>
      <c r="JOJ21" s="247"/>
      <c r="JOK21" s="247"/>
      <c r="JOL21" s="247"/>
      <c r="JOM21" s="247"/>
      <c r="JON21" s="247"/>
      <c r="JOO21" s="247"/>
      <c r="JOP21" s="247"/>
      <c r="JOQ21" s="247"/>
      <c r="JOR21" s="247"/>
      <c r="JOS21" s="247"/>
      <c r="JOT21" s="247"/>
      <c r="JOU21" s="247"/>
      <c r="JOV21" s="247"/>
      <c r="JOW21" s="247"/>
      <c r="JOX21" s="247"/>
      <c r="JOY21" s="247"/>
      <c r="JOZ21" s="247"/>
      <c r="JPA21" s="247"/>
      <c r="JPB21" s="247"/>
      <c r="JPC21" s="247"/>
      <c r="JPD21" s="247"/>
      <c r="JPE21" s="247"/>
      <c r="JPF21" s="247"/>
      <c r="JPG21" s="247"/>
      <c r="JPH21" s="247"/>
      <c r="JPI21" s="247"/>
      <c r="JPJ21" s="247"/>
      <c r="JPK21" s="247"/>
      <c r="JPL21" s="247"/>
      <c r="JPM21" s="247"/>
      <c r="JPN21" s="247"/>
      <c r="JPO21" s="247"/>
      <c r="JPP21" s="247"/>
      <c r="JPQ21" s="247"/>
      <c r="JPR21" s="247"/>
      <c r="JPS21" s="247"/>
      <c r="JPT21" s="247"/>
      <c r="JPU21" s="247"/>
      <c r="JPV21" s="247"/>
      <c r="JPW21" s="247"/>
      <c r="JPX21" s="247"/>
      <c r="JPY21" s="247"/>
      <c r="JPZ21" s="247"/>
      <c r="JQA21" s="247"/>
      <c r="JQB21" s="247"/>
      <c r="JQC21" s="247"/>
      <c r="JQD21" s="247"/>
      <c r="JQE21" s="247"/>
      <c r="JQF21" s="247"/>
      <c r="JQG21" s="247"/>
      <c r="JQH21" s="247"/>
      <c r="JQI21" s="247"/>
      <c r="JQJ21" s="247"/>
      <c r="JQK21" s="247"/>
      <c r="JQL21" s="247"/>
      <c r="JQM21" s="247"/>
      <c r="JQN21" s="247"/>
      <c r="JQO21" s="247"/>
      <c r="JQP21" s="247"/>
      <c r="JQQ21" s="247"/>
      <c r="JQR21" s="247"/>
      <c r="JQS21" s="247"/>
      <c r="JQT21" s="247"/>
      <c r="JQU21" s="247"/>
      <c r="JQV21" s="247"/>
      <c r="JQW21" s="247"/>
      <c r="JQX21" s="247"/>
      <c r="JQY21" s="247"/>
      <c r="JQZ21" s="247"/>
      <c r="JRA21" s="247"/>
      <c r="JRB21" s="247"/>
      <c r="JRC21" s="247"/>
      <c r="JRD21" s="247"/>
      <c r="JRE21" s="247"/>
      <c r="JRF21" s="247"/>
      <c r="JRG21" s="247"/>
      <c r="JRH21" s="247"/>
      <c r="JRI21" s="247"/>
      <c r="JRJ21" s="247"/>
      <c r="JRK21" s="247"/>
      <c r="JRL21" s="247"/>
      <c r="JRM21" s="247"/>
      <c r="JRN21" s="247"/>
      <c r="JRO21" s="247"/>
      <c r="JRP21" s="247"/>
      <c r="JRQ21" s="247"/>
      <c r="JRR21" s="247"/>
      <c r="JRS21" s="247"/>
      <c r="JRT21" s="247"/>
      <c r="JRU21" s="247"/>
      <c r="JRV21" s="247"/>
      <c r="JRW21" s="247"/>
      <c r="JRX21" s="247"/>
      <c r="JRY21" s="247"/>
      <c r="JRZ21" s="247"/>
      <c r="JSA21" s="247"/>
      <c r="JSB21" s="247"/>
      <c r="JSC21" s="247"/>
      <c r="JSD21" s="247"/>
      <c r="JSE21" s="247"/>
      <c r="JSF21" s="247"/>
      <c r="JSG21" s="247"/>
      <c r="JSH21" s="247"/>
      <c r="JSI21" s="247"/>
      <c r="JSJ21" s="247"/>
      <c r="JSK21" s="247"/>
      <c r="JSL21" s="247"/>
      <c r="JSM21" s="247"/>
      <c r="JSN21" s="247"/>
      <c r="JSO21" s="247"/>
      <c r="JSP21" s="247"/>
      <c r="JSQ21" s="247"/>
      <c r="JSR21" s="247"/>
      <c r="JSS21" s="247"/>
      <c r="JST21" s="247"/>
      <c r="JSU21" s="247"/>
      <c r="JSV21" s="247"/>
      <c r="JSW21" s="247"/>
      <c r="JSX21" s="247"/>
      <c r="JSY21" s="247"/>
      <c r="JSZ21" s="247"/>
      <c r="JTA21" s="247"/>
      <c r="JTB21" s="247"/>
      <c r="JTC21" s="247"/>
      <c r="JTD21" s="247"/>
      <c r="JTE21" s="247"/>
      <c r="JTF21" s="247"/>
      <c r="JTG21" s="247"/>
      <c r="JTH21" s="247"/>
      <c r="JTI21" s="247"/>
      <c r="JTJ21" s="247"/>
      <c r="JTK21" s="247"/>
      <c r="JTL21" s="247"/>
      <c r="JTM21" s="247"/>
      <c r="JTN21" s="247"/>
      <c r="JTO21" s="247"/>
      <c r="JTP21" s="247"/>
      <c r="JTQ21" s="247"/>
      <c r="JTR21" s="247"/>
      <c r="JTS21" s="247"/>
      <c r="JTT21" s="247"/>
      <c r="JTU21" s="247"/>
      <c r="JTV21" s="247"/>
      <c r="JTW21" s="247"/>
      <c r="JTX21" s="247"/>
      <c r="JTY21" s="247"/>
      <c r="JTZ21" s="247"/>
      <c r="JUA21" s="247"/>
      <c r="JUB21" s="247"/>
      <c r="JUC21" s="247"/>
      <c r="JUD21" s="247"/>
      <c r="JUE21" s="247"/>
      <c r="JUF21" s="247"/>
      <c r="JUG21" s="247"/>
      <c r="JUH21" s="247"/>
      <c r="JUI21" s="247"/>
      <c r="JUJ21" s="247"/>
      <c r="JUK21" s="247"/>
      <c r="JUL21" s="247"/>
      <c r="JUM21" s="247"/>
      <c r="JUN21" s="247"/>
      <c r="JUO21" s="247"/>
      <c r="JUP21" s="247"/>
      <c r="JUQ21" s="247"/>
      <c r="JUR21" s="247"/>
      <c r="JUS21" s="247"/>
      <c r="JUT21" s="247"/>
      <c r="JUU21" s="247"/>
      <c r="JUV21" s="247"/>
      <c r="JUW21" s="247"/>
      <c r="JUX21" s="247"/>
      <c r="JUY21" s="247"/>
      <c r="JUZ21" s="247"/>
      <c r="JVA21" s="247"/>
      <c r="JVB21" s="247"/>
      <c r="JVC21" s="247"/>
      <c r="JVD21" s="247"/>
      <c r="JVE21" s="247"/>
      <c r="JVF21" s="247"/>
      <c r="JVG21" s="247"/>
      <c r="JVH21" s="247"/>
      <c r="JVI21" s="247"/>
      <c r="JVJ21" s="247"/>
      <c r="JVK21" s="247"/>
      <c r="JVL21" s="247"/>
      <c r="JVM21" s="247"/>
      <c r="JVN21" s="247"/>
      <c r="JVO21" s="247"/>
      <c r="JVP21" s="247"/>
      <c r="JVQ21" s="247"/>
      <c r="JVR21" s="247"/>
      <c r="JVS21" s="247"/>
      <c r="JVT21" s="247"/>
      <c r="JVU21" s="247"/>
      <c r="JVV21" s="247"/>
      <c r="JVW21" s="247"/>
      <c r="JVX21" s="247"/>
      <c r="JVY21" s="247"/>
      <c r="JVZ21" s="247"/>
      <c r="JWA21" s="247"/>
      <c r="JWB21" s="247"/>
      <c r="JWC21" s="247"/>
      <c r="JWD21" s="247"/>
      <c r="JWE21" s="247"/>
      <c r="JWF21" s="247"/>
      <c r="JWG21" s="247"/>
      <c r="JWH21" s="247"/>
      <c r="JWI21" s="247"/>
      <c r="JWJ21" s="247"/>
      <c r="JWK21" s="247"/>
      <c r="JWL21" s="247"/>
      <c r="JWM21" s="247"/>
      <c r="JWN21" s="247"/>
      <c r="JWO21" s="247"/>
      <c r="JWP21" s="247"/>
      <c r="JWQ21" s="247"/>
      <c r="JWR21" s="247"/>
      <c r="JWS21" s="247"/>
      <c r="JWT21" s="247"/>
      <c r="JWU21" s="247"/>
      <c r="JWV21" s="247"/>
      <c r="JWW21" s="247"/>
      <c r="JWX21" s="247"/>
      <c r="JWY21" s="247"/>
      <c r="JWZ21" s="247"/>
      <c r="JXA21" s="247"/>
      <c r="JXB21" s="247"/>
      <c r="JXC21" s="247"/>
      <c r="JXD21" s="247"/>
      <c r="JXE21" s="247"/>
      <c r="JXF21" s="247"/>
      <c r="JXG21" s="247"/>
      <c r="JXH21" s="247"/>
      <c r="JXI21" s="247"/>
      <c r="JXJ21" s="247"/>
      <c r="JXK21" s="247"/>
      <c r="JXL21" s="247"/>
      <c r="JXM21" s="247"/>
      <c r="JXN21" s="247"/>
      <c r="JXO21" s="247"/>
      <c r="JXP21" s="247"/>
      <c r="JXQ21" s="247"/>
      <c r="JXR21" s="247"/>
      <c r="JXS21" s="247"/>
      <c r="JXT21" s="247"/>
      <c r="JXU21" s="247"/>
      <c r="JXV21" s="247"/>
      <c r="JXW21" s="247"/>
      <c r="JXX21" s="247"/>
      <c r="JXY21" s="247"/>
      <c r="JXZ21" s="247"/>
      <c r="JYA21" s="247"/>
      <c r="JYB21" s="247"/>
      <c r="JYC21" s="247"/>
      <c r="JYD21" s="247"/>
      <c r="JYE21" s="247"/>
      <c r="JYF21" s="247"/>
      <c r="JYG21" s="247"/>
      <c r="JYH21" s="247"/>
      <c r="JYI21" s="247"/>
      <c r="JYJ21" s="247"/>
      <c r="JYK21" s="247"/>
      <c r="JYL21" s="247"/>
      <c r="JYM21" s="247"/>
      <c r="JYN21" s="247"/>
      <c r="JYO21" s="247"/>
      <c r="JYP21" s="247"/>
      <c r="JYQ21" s="247"/>
      <c r="JYR21" s="247"/>
      <c r="JYS21" s="247"/>
      <c r="JYT21" s="247"/>
      <c r="JYU21" s="247"/>
      <c r="JYV21" s="247"/>
      <c r="JYW21" s="247"/>
      <c r="JYX21" s="247"/>
      <c r="JYY21" s="247"/>
      <c r="JYZ21" s="247"/>
      <c r="JZA21" s="247"/>
      <c r="JZB21" s="247"/>
      <c r="JZC21" s="247"/>
      <c r="JZD21" s="247"/>
      <c r="JZE21" s="247"/>
      <c r="JZF21" s="247"/>
      <c r="JZG21" s="247"/>
      <c r="JZH21" s="247"/>
      <c r="JZI21" s="247"/>
      <c r="JZJ21" s="247"/>
      <c r="JZK21" s="247"/>
      <c r="JZL21" s="247"/>
      <c r="JZM21" s="247"/>
      <c r="JZN21" s="247"/>
      <c r="JZO21" s="247"/>
      <c r="JZP21" s="247"/>
      <c r="JZQ21" s="247"/>
      <c r="JZR21" s="247"/>
      <c r="JZS21" s="247"/>
      <c r="JZT21" s="247"/>
      <c r="JZU21" s="247"/>
      <c r="JZV21" s="247"/>
      <c r="JZW21" s="247"/>
      <c r="JZX21" s="247"/>
      <c r="JZY21" s="247"/>
      <c r="JZZ21" s="247"/>
      <c r="KAA21" s="247"/>
      <c r="KAB21" s="247"/>
      <c r="KAC21" s="247"/>
      <c r="KAD21" s="247"/>
      <c r="KAE21" s="247"/>
      <c r="KAF21" s="247"/>
      <c r="KAG21" s="247"/>
      <c r="KAH21" s="247"/>
      <c r="KAI21" s="247"/>
      <c r="KAJ21" s="247"/>
      <c r="KAK21" s="247"/>
      <c r="KAL21" s="247"/>
      <c r="KAM21" s="247"/>
      <c r="KAN21" s="247"/>
      <c r="KAO21" s="247"/>
      <c r="KAP21" s="247"/>
      <c r="KAQ21" s="247"/>
      <c r="KAR21" s="247"/>
      <c r="KAS21" s="247"/>
      <c r="KAT21" s="247"/>
      <c r="KAU21" s="247"/>
      <c r="KAV21" s="247"/>
      <c r="KAW21" s="247"/>
      <c r="KAX21" s="247"/>
      <c r="KAY21" s="247"/>
      <c r="KAZ21" s="247"/>
      <c r="KBA21" s="247"/>
      <c r="KBB21" s="247"/>
      <c r="KBC21" s="247"/>
      <c r="KBD21" s="247"/>
      <c r="KBE21" s="247"/>
      <c r="KBF21" s="247"/>
      <c r="KBG21" s="247"/>
      <c r="KBH21" s="247"/>
      <c r="KBI21" s="247"/>
      <c r="KBJ21" s="247"/>
      <c r="KBK21" s="247"/>
      <c r="KBL21" s="247"/>
      <c r="KBM21" s="247"/>
      <c r="KBN21" s="247"/>
      <c r="KBO21" s="247"/>
      <c r="KBP21" s="247"/>
      <c r="KBQ21" s="247"/>
      <c r="KBR21" s="247"/>
      <c r="KBS21" s="247"/>
      <c r="KBT21" s="247"/>
      <c r="KBU21" s="247"/>
      <c r="KBV21" s="247"/>
      <c r="KBW21" s="247"/>
      <c r="KBX21" s="247"/>
      <c r="KBY21" s="247"/>
      <c r="KBZ21" s="247"/>
      <c r="KCA21" s="247"/>
      <c r="KCB21" s="247"/>
      <c r="KCC21" s="247"/>
      <c r="KCD21" s="247"/>
      <c r="KCE21" s="247"/>
      <c r="KCF21" s="247"/>
      <c r="KCG21" s="247"/>
      <c r="KCH21" s="247"/>
      <c r="KCI21" s="247"/>
      <c r="KCJ21" s="247"/>
      <c r="KCK21" s="247"/>
      <c r="KCL21" s="247"/>
      <c r="KCM21" s="247"/>
      <c r="KCN21" s="247"/>
      <c r="KCO21" s="247"/>
      <c r="KCP21" s="247"/>
      <c r="KCQ21" s="247"/>
      <c r="KCR21" s="247"/>
      <c r="KCS21" s="247"/>
      <c r="KCT21" s="247"/>
      <c r="KCU21" s="247"/>
      <c r="KCV21" s="247"/>
      <c r="KCW21" s="247"/>
      <c r="KCX21" s="247"/>
      <c r="KCY21" s="247"/>
      <c r="KCZ21" s="247"/>
      <c r="KDA21" s="247"/>
      <c r="KDB21" s="247"/>
      <c r="KDC21" s="247"/>
      <c r="KDD21" s="247"/>
      <c r="KDE21" s="247"/>
      <c r="KDF21" s="247"/>
      <c r="KDG21" s="247"/>
      <c r="KDH21" s="247"/>
      <c r="KDI21" s="247"/>
      <c r="KDJ21" s="247"/>
      <c r="KDK21" s="247"/>
      <c r="KDL21" s="247"/>
      <c r="KDM21" s="247"/>
      <c r="KDN21" s="247"/>
      <c r="KDO21" s="247"/>
      <c r="KDP21" s="247"/>
      <c r="KDQ21" s="247"/>
      <c r="KDR21" s="247"/>
      <c r="KDS21" s="247"/>
      <c r="KDT21" s="247"/>
      <c r="KDU21" s="247"/>
      <c r="KDV21" s="247"/>
      <c r="KDW21" s="247"/>
      <c r="KDX21" s="247"/>
      <c r="KDY21" s="247"/>
      <c r="KDZ21" s="247"/>
      <c r="KEA21" s="247"/>
      <c r="KEB21" s="247"/>
      <c r="KEC21" s="247"/>
      <c r="KED21" s="247"/>
      <c r="KEE21" s="247"/>
      <c r="KEF21" s="247"/>
      <c r="KEG21" s="247"/>
      <c r="KEH21" s="247"/>
      <c r="KEI21" s="247"/>
      <c r="KEJ21" s="247"/>
      <c r="KEK21" s="247"/>
      <c r="KEL21" s="247"/>
      <c r="KEM21" s="247"/>
      <c r="KEN21" s="247"/>
      <c r="KEO21" s="247"/>
      <c r="KEP21" s="247"/>
      <c r="KEQ21" s="247"/>
      <c r="KER21" s="247"/>
      <c r="KES21" s="247"/>
      <c r="KET21" s="247"/>
      <c r="KEU21" s="247"/>
      <c r="KEV21" s="247"/>
      <c r="KEW21" s="247"/>
      <c r="KEX21" s="247"/>
      <c r="KEY21" s="247"/>
      <c r="KEZ21" s="247"/>
      <c r="KFA21" s="247"/>
      <c r="KFB21" s="247"/>
      <c r="KFC21" s="247"/>
      <c r="KFD21" s="247"/>
      <c r="KFE21" s="247"/>
      <c r="KFF21" s="247"/>
      <c r="KFG21" s="247"/>
      <c r="KFH21" s="247"/>
      <c r="KFI21" s="247"/>
      <c r="KFJ21" s="247"/>
      <c r="KFK21" s="247"/>
      <c r="KFL21" s="247"/>
      <c r="KFM21" s="247"/>
      <c r="KFN21" s="247"/>
      <c r="KFO21" s="247"/>
      <c r="KFP21" s="247"/>
      <c r="KFQ21" s="247"/>
      <c r="KFR21" s="247"/>
      <c r="KFS21" s="247"/>
      <c r="KFT21" s="247"/>
      <c r="KFU21" s="247"/>
      <c r="KFV21" s="247"/>
      <c r="KFW21" s="247"/>
      <c r="KFX21" s="247"/>
      <c r="KFY21" s="247"/>
      <c r="KFZ21" s="247"/>
      <c r="KGA21" s="247"/>
      <c r="KGB21" s="247"/>
      <c r="KGC21" s="247"/>
      <c r="KGD21" s="247"/>
      <c r="KGE21" s="247"/>
      <c r="KGF21" s="247"/>
      <c r="KGG21" s="247"/>
      <c r="KGH21" s="247"/>
      <c r="KGI21" s="247"/>
      <c r="KGJ21" s="247"/>
      <c r="KGK21" s="247"/>
      <c r="KGL21" s="247"/>
      <c r="KGM21" s="247"/>
      <c r="KGN21" s="247"/>
      <c r="KGO21" s="247"/>
      <c r="KGP21" s="247"/>
      <c r="KGQ21" s="247"/>
      <c r="KGR21" s="247"/>
      <c r="KGS21" s="247"/>
      <c r="KGT21" s="247"/>
      <c r="KGU21" s="247"/>
      <c r="KGV21" s="247"/>
      <c r="KGW21" s="247"/>
      <c r="KGX21" s="247"/>
      <c r="KGY21" s="247"/>
      <c r="KGZ21" s="247"/>
      <c r="KHA21" s="247"/>
      <c r="KHB21" s="247"/>
      <c r="KHC21" s="247"/>
      <c r="KHD21" s="247"/>
      <c r="KHE21" s="247"/>
      <c r="KHF21" s="247"/>
      <c r="KHG21" s="247"/>
      <c r="KHH21" s="247"/>
      <c r="KHI21" s="247"/>
      <c r="KHJ21" s="247"/>
      <c r="KHK21" s="247"/>
      <c r="KHL21" s="247"/>
      <c r="KHM21" s="247"/>
      <c r="KHN21" s="247"/>
      <c r="KHO21" s="247"/>
      <c r="KHP21" s="247"/>
      <c r="KHQ21" s="247"/>
      <c r="KHR21" s="247"/>
      <c r="KHS21" s="247"/>
      <c r="KHT21" s="247"/>
      <c r="KHU21" s="247"/>
      <c r="KHV21" s="247"/>
      <c r="KHW21" s="247"/>
      <c r="KHX21" s="247"/>
      <c r="KHY21" s="247"/>
      <c r="KHZ21" s="247"/>
      <c r="KIA21" s="247"/>
      <c r="KIB21" s="247"/>
      <c r="KIC21" s="247"/>
      <c r="KID21" s="247"/>
      <c r="KIE21" s="247"/>
      <c r="KIF21" s="247"/>
      <c r="KIG21" s="247"/>
      <c r="KIH21" s="247"/>
      <c r="KII21" s="247"/>
      <c r="KIJ21" s="247"/>
      <c r="KIK21" s="247"/>
      <c r="KIL21" s="247"/>
      <c r="KIM21" s="247"/>
      <c r="KIN21" s="247"/>
      <c r="KIO21" s="247"/>
      <c r="KIP21" s="247"/>
      <c r="KIQ21" s="247"/>
      <c r="KIR21" s="247"/>
      <c r="KIS21" s="247"/>
      <c r="KIT21" s="247"/>
      <c r="KIU21" s="247"/>
      <c r="KIV21" s="247"/>
      <c r="KIW21" s="247"/>
      <c r="KIX21" s="247"/>
      <c r="KIY21" s="247"/>
      <c r="KIZ21" s="247"/>
      <c r="KJA21" s="247"/>
      <c r="KJB21" s="247"/>
      <c r="KJC21" s="247"/>
      <c r="KJD21" s="247"/>
      <c r="KJE21" s="247"/>
      <c r="KJF21" s="247"/>
      <c r="KJG21" s="247"/>
      <c r="KJH21" s="247"/>
      <c r="KJI21" s="247"/>
      <c r="KJJ21" s="247"/>
      <c r="KJK21" s="247"/>
      <c r="KJL21" s="247"/>
      <c r="KJM21" s="247"/>
      <c r="KJN21" s="247"/>
      <c r="KJO21" s="247"/>
      <c r="KJP21" s="247"/>
      <c r="KJQ21" s="247"/>
      <c r="KJR21" s="247"/>
      <c r="KJS21" s="247"/>
      <c r="KJT21" s="247"/>
      <c r="KJU21" s="247"/>
      <c r="KJV21" s="247"/>
      <c r="KJW21" s="247"/>
      <c r="KJX21" s="247"/>
      <c r="KJY21" s="247"/>
      <c r="KJZ21" s="247"/>
      <c r="KKA21" s="247"/>
      <c r="KKB21" s="247"/>
      <c r="KKC21" s="247"/>
      <c r="KKD21" s="247"/>
      <c r="KKE21" s="247"/>
      <c r="KKF21" s="247"/>
      <c r="KKG21" s="247"/>
      <c r="KKH21" s="247"/>
      <c r="KKI21" s="247"/>
      <c r="KKJ21" s="247"/>
      <c r="KKK21" s="247"/>
      <c r="KKL21" s="247"/>
      <c r="KKM21" s="247"/>
      <c r="KKN21" s="247"/>
      <c r="KKO21" s="247"/>
      <c r="KKP21" s="247"/>
      <c r="KKQ21" s="247"/>
      <c r="KKR21" s="247"/>
      <c r="KKS21" s="247"/>
      <c r="KKT21" s="247"/>
      <c r="KKU21" s="247"/>
      <c r="KKV21" s="247"/>
      <c r="KKW21" s="247"/>
      <c r="KKX21" s="247"/>
      <c r="KKY21" s="247"/>
      <c r="KKZ21" s="247"/>
      <c r="KLA21" s="247"/>
      <c r="KLB21" s="247"/>
      <c r="KLC21" s="247"/>
      <c r="KLD21" s="247"/>
      <c r="KLE21" s="247"/>
      <c r="KLF21" s="247"/>
      <c r="KLG21" s="247"/>
      <c r="KLH21" s="247"/>
      <c r="KLI21" s="247"/>
      <c r="KLJ21" s="247"/>
      <c r="KLK21" s="247"/>
      <c r="KLL21" s="247"/>
      <c r="KLM21" s="247"/>
      <c r="KLN21" s="247"/>
      <c r="KLO21" s="247"/>
      <c r="KLP21" s="247"/>
      <c r="KLQ21" s="247"/>
      <c r="KLR21" s="247"/>
      <c r="KLS21" s="247"/>
      <c r="KLT21" s="247"/>
      <c r="KLU21" s="247"/>
      <c r="KLV21" s="247"/>
      <c r="KLW21" s="247"/>
      <c r="KLX21" s="247"/>
      <c r="KLY21" s="247"/>
      <c r="KLZ21" s="247"/>
      <c r="KMA21" s="247"/>
      <c r="KMB21" s="247"/>
      <c r="KMC21" s="247"/>
      <c r="KMD21" s="247"/>
      <c r="KME21" s="247"/>
      <c r="KMF21" s="247"/>
      <c r="KMG21" s="247"/>
      <c r="KMH21" s="247"/>
      <c r="KMI21" s="247"/>
      <c r="KMJ21" s="247"/>
      <c r="KMK21" s="247"/>
      <c r="KML21" s="247"/>
      <c r="KMM21" s="247"/>
      <c r="KMN21" s="247"/>
      <c r="KMO21" s="247"/>
      <c r="KMP21" s="247"/>
      <c r="KMQ21" s="247"/>
      <c r="KMR21" s="247"/>
      <c r="KMS21" s="247"/>
      <c r="KMT21" s="247"/>
      <c r="KMU21" s="247"/>
      <c r="KMV21" s="247"/>
      <c r="KMW21" s="247"/>
      <c r="KMX21" s="247"/>
      <c r="KMY21" s="247"/>
      <c r="KMZ21" s="247"/>
      <c r="KNA21" s="247"/>
      <c r="KNB21" s="247"/>
      <c r="KNC21" s="247"/>
      <c r="KND21" s="247"/>
      <c r="KNE21" s="247"/>
      <c r="KNF21" s="247"/>
      <c r="KNG21" s="247"/>
      <c r="KNH21" s="247"/>
      <c r="KNI21" s="247"/>
      <c r="KNJ21" s="247"/>
      <c r="KNK21" s="247"/>
      <c r="KNL21" s="247"/>
      <c r="KNM21" s="247"/>
      <c r="KNN21" s="247"/>
      <c r="KNO21" s="247"/>
      <c r="KNP21" s="247"/>
      <c r="KNQ21" s="247"/>
      <c r="KNR21" s="247"/>
      <c r="KNS21" s="247"/>
      <c r="KNT21" s="247"/>
      <c r="KNU21" s="247"/>
      <c r="KNV21" s="247"/>
      <c r="KNW21" s="247"/>
      <c r="KNX21" s="247"/>
      <c r="KNY21" s="247"/>
      <c r="KNZ21" s="247"/>
      <c r="KOA21" s="247"/>
      <c r="KOB21" s="247"/>
      <c r="KOC21" s="247"/>
      <c r="KOD21" s="247"/>
      <c r="KOE21" s="247"/>
      <c r="KOF21" s="247"/>
      <c r="KOG21" s="247"/>
      <c r="KOH21" s="247"/>
      <c r="KOI21" s="247"/>
      <c r="KOJ21" s="247"/>
      <c r="KOK21" s="247"/>
      <c r="KOL21" s="247"/>
      <c r="KOM21" s="247"/>
      <c r="KON21" s="247"/>
      <c r="KOO21" s="247"/>
      <c r="KOP21" s="247"/>
      <c r="KOQ21" s="247"/>
      <c r="KOR21" s="247"/>
      <c r="KOS21" s="247"/>
      <c r="KOT21" s="247"/>
      <c r="KOU21" s="247"/>
      <c r="KOV21" s="247"/>
      <c r="KOW21" s="247"/>
      <c r="KOX21" s="247"/>
      <c r="KOY21" s="247"/>
      <c r="KOZ21" s="247"/>
      <c r="KPA21" s="247"/>
      <c r="KPB21" s="247"/>
      <c r="KPC21" s="247"/>
      <c r="KPD21" s="247"/>
      <c r="KPE21" s="247"/>
      <c r="KPF21" s="247"/>
      <c r="KPG21" s="247"/>
      <c r="KPH21" s="247"/>
      <c r="KPI21" s="247"/>
      <c r="KPJ21" s="247"/>
      <c r="KPK21" s="247"/>
      <c r="KPL21" s="247"/>
      <c r="KPM21" s="247"/>
      <c r="KPN21" s="247"/>
      <c r="KPO21" s="247"/>
      <c r="KPP21" s="247"/>
      <c r="KPQ21" s="247"/>
      <c r="KPR21" s="247"/>
      <c r="KPS21" s="247"/>
      <c r="KPT21" s="247"/>
      <c r="KPU21" s="247"/>
      <c r="KPV21" s="247"/>
      <c r="KPW21" s="247"/>
      <c r="KPX21" s="247"/>
      <c r="KPY21" s="247"/>
      <c r="KPZ21" s="247"/>
      <c r="KQA21" s="247"/>
      <c r="KQB21" s="247"/>
      <c r="KQC21" s="247"/>
      <c r="KQD21" s="247"/>
      <c r="KQE21" s="247"/>
      <c r="KQF21" s="247"/>
      <c r="KQG21" s="247"/>
      <c r="KQH21" s="247"/>
      <c r="KQI21" s="247"/>
      <c r="KQJ21" s="247"/>
      <c r="KQK21" s="247"/>
      <c r="KQL21" s="247"/>
      <c r="KQM21" s="247"/>
      <c r="KQN21" s="247"/>
      <c r="KQO21" s="247"/>
      <c r="KQP21" s="247"/>
      <c r="KQQ21" s="247"/>
      <c r="KQR21" s="247"/>
      <c r="KQS21" s="247"/>
      <c r="KQT21" s="247"/>
      <c r="KQU21" s="247"/>
      <c r="KQV21" s="247"/>
      <c r="KQW21" s="247"/>
      <c r="KQX21" s="247"/>
      <c r="KQY21" s="247"/>
      <c r="KQZ21" s="247"/>
      <c r="KRA21" s="247"/>
      <c r="KRB21" s="247"/>
      <c r="KRC21" s="247"/>
      <c r="KRD21" s="247"/>
      <c r="KRE21" s="247"/>
      <c r="KRF21" s="247"/>
      <c r="KRG21" s="247"/>
      <c r="KRH21" s="247"/>
      <c r="KRI21" s="247"/>
      <c r="KRJ21" s="247"/>
      <c r="KRK21" s="247"/>
      <c r="KRL21" s="247"/>
      <c r="KRM21" s="247"/>
      <c r="KRN21" s="247"/>
      <c r="KRO21" s="247"/>
      <c r="KRP21" s="247"/>
      <c r="KRQ21" s="247"/>
      <c r="KRR21" s="247"/>
      <c r="KRS21" s="247"/>
      <c r="KRT21" s="247"/>
      <c r="KRU21" s="247"/>
      <c r="KRV21" s="247"/>
      <c r="KRW21" s="247"/>
      <c r="KRX21" s="247"/>
      <c r="KRY21" s="247"/>
      <c r="KRZ21" s="247"/>
      <c r="KSA21" s="247"/>
      <c r="KSB21" s="247"/>
      <c r="KSC21" s="247"/>
      <c r="KSD21" s="247"/>
      <c r="KSE21" s="247"/>
      <c r="KSF21" s="247"/>
      <c r="KSG21" s="247"/>
      <c r="KSH21" s="247"/>
      <c r="KSI21" s="247"/>
      <c r="KSJ21" s="247"/>
      <c r="KSK21" s="247"/>
      <c r="KSL21" s="247"/>
      <c r="KSM21" s="247"/>
      <c r="KSN21" s="247"/>
      <c r="KSO21" s="247"/>
      <c r="KSP21" s="247"/>
      <c r="KSQ21" s="247"/>
      <c r="KSR21" s="247"/>
      <c r="KSS21" s="247"/>
      <c r="KST21" s="247"/>
      <c r="KSU21" s="247"/>
      <c r="KSV21" s="247"/>
      <c r="KSW21" s="247"/>
      <c r="KSX21" s="247"/>
      <c r="KSY21" s="247"/>
      <c r="KSZ21" s="247"/>
      <c r="KTA21" s="247"/>
      <c r="KTB21" s="247"/>
      <c r="KTC21" s="247"/>
      <c r="KTD21" s="247"/>
      <c r="KTE21" s="247"/>
      <c r="KTF21" s="247"/>
      <c r="KTG21" s="247"/>
      <c r="KTH21" s="247"/>
      <c r="KTI21" s="247"/>
      <c r="KTJ21" s="247"/>
      <c r="KTK21" s="247"/>
      <c r="KTL21" s="247"/>
      <c r="KTM21" s="247"/>
      <c r="KTN21" s="247"/>
      <c r="KTO21" s="247"/>
      <c r="KTP21" s="247"/>
      <c r="KTQ21" s="247"/>
      <c r="KTR21" s="247"/>
      <c r="KTS21" s="247"/>
      <c r="KTT21" s="247"/>
      <c r="KTU21" s="247"/>
      <c r="KTV21" s="247"/>
      <c r="KTW21" s="247"/>
      <c r="KTX21" s="247"/>
      <c r="KTY21" s="247"/>
      <c r="KTZ21" s="247"/>
      <c r="KUA21" s="247"/>
      <c r="KUB21" s="247"/>
      <c r="KUC21" s="247"/>
      <c r="KUD21" s="247"/>
      <c r="KUE21" s="247"/>
      <c r="KUF21" s="247"/>
      <c r="KUG21" s="247"/>
      <c r="KUH21" s="247"/>
      <c r="KUI21" s="247"/>
      <c r="KUJ21" s="247"/>
      <c r="KUK21" s="247"/>
      <c r="KUL21" s="247"/>
      <c r="KUM21" s="247"/>
      <c r="KUN21" s="247"/>
      <c r="KUO21" s="247"/>
      <c r="KUP21" s="247"/>
      <c r="KUQ21" s="247"/>
      <c r="KUR21" s="247"/>
      <c r="KUS21" s="247"/>
      <c r="KUT21" s="247"/>
      <c r="KUU21" s="247"/>
      <c r="KUV21" s="247"/>
      <c r="KUW21" s="247"/>
      <c r="KUX21" s="247"/>
      <c r="KUY21" s="247"/>
      <c r="KUZ21" s="247"/>
      <c r="KVA21" s="247"/>
      <c r="KVB21" s="247"/>
      <c r="KVC21" s="247"/>
      <c r="KVD21" s="247"/>
      <c r="KVE21" s="247"/>
      <c r="KVF21" s="247"/>
      <c r="KVG21" s="247"/>
      <c r="KVH21" s="247"/>
      <c r="KVI21" s="247"/>
      <c r="KVJ21" s="247"/>
      <c r="KVK21" s="247"/>
      <c r="KVL21" s="247"/>
      <c r="KVM21" s="247"/>
      <c r="KVN21" s="247"/>
      <c r="KVO21" s="247"/>
      <c r="KVP21" s="247"/>
      <c r="KVQ21" s="247"/>
      <c r="KVR21" s="247"/>
      <c r="KVS21" s="247"/>
      <c r="KVT21" s="247"/>
      <c r="KVU21" s="247"/>
      <c r="KVV21" s="247"/>
      <c r="KVW21" s="247"/>
      <c r="KVX21" s="247"/>
      <c r="KVY21" s="247"/>
      <c r="KVZ21" s="247"/>
      <c r="KWA21" s="247"/>
      <c r="KWB21" s="247"/>
      <c r="KWC21" s="247"/>
      <c r="KWD21" s="247"/>
      <c r="KWE21" s="247"/>
      <c r="KWF21" s="247"/>
      <c r="KWG21" s="247"/>
      <c r="KWH21" s="247"/>
      <c r="KWI21" s="247"/>
      <c r="KWJ21" s="247"/>
      <c r="KWK21" s="247"/>
      <c r="KWL21" s="247"/>
      <c r="KWM21" s="247"/>
      <c r="KWN21" s="247"/>
      <c r="KWO21" s="247"/>
      <c r="KWP21" s="247"/>
      <c r="KWQ21" s="247"/>
      <c r="KWR21" s="247"/>
      <c r="KWS21" s="247"/>
      <c r="KWT21" s="247"/>
      <c r="KWU21" s="247"/>
      <c r="KWV21" s="247"/>
      <c r="KWW21" s="247"/>
      <c r="KWX21" s="247"/>
      <c r="KWY21" s="247"/>
      <c r="KWZ21" s="247"/>
      <c r="KXA21" s="247"/>
      <c r="KXB21" s="247"/>
      <c r="KXC21" s="247"/>
      <c r="KXD21" s="247"/>
      <c r="KXE21" s="247"/>
      <c r="KXF21" s="247"/>
      <c r="KXG21" s="247"/>
      <c r="KXH21" s="247"/>
      <c r="KXI21" s="247"/>
      <c r="KXJ21" s="247"/>
      <c r="KXK21" s="247"/>
      <c r="KXL21" s="247"/>
      <c r="KXM21" s="247"/>
      <c r="KXN21" s="247"/>
      <c r="KXO21" s="247"/>
      <c r="KXP21" s="247"/>
      <c r="KXQ21" s="247"/>
      <c r="KXR21" s="247"/>
      <c r="KXS21" s="247"/>
      <c r="KXT21" s="247"/>
      <c r="KXU21" s="247"/>
      <c r="KXV21" s="247"/>
      <c r="KXW21" s="247"/>
      <c r="KXX21" s="247"/>
      <c r="KXY21" s="247"/>
      <c r="KXZ21" s="247"/>
      <c r="KYA21" s="247"/>
      <c r="KYB21" s="247"/>
      <c r="KYC21" s="247"/>
      <c r="KYD21" s="247"/>
      <c r="KYE21" s="247"/>
      <c r="KYF21" s="247"/>
      <c r="KYG21" s="247"/>
      <c r="KYH21" s="247"/>
      <c r="KYI21" s="247"/>
      <c r="KYJ21" s="247"/>
      <c r="KYK21" s="247"/>
      <c r="KYL21" s="247"/>
      <c r="KYM21" s="247"/>
      <c r="KYN21" s="247"/>
      <c r="KYO21" s="247"/>
      <c r="KYP21" s="247"/>
      <c r="KYQ21" s="247"/>
      <c r="KYR21" s="247"/>
      <c r="KYS21" s="247"/>
      <c r="KYT21" s="247"/>
      <c r="KYU21" s="247"/>
      <c r="KYV21" s="247"/>
      <c r="KYW21" s="247"/>
      <c r="KYX21" s="247"/>
      <c r="KYY21" s="247"/>
      <c r="KYZ21" s="247"/>
      <c r="KZA21" s="247"/>
      <c r="KZB21" s="247"/>
      <c r="KZC21" s="247"/>
      <c r="KZD21" s="247"/>
      <c r="KZE21" s="247"/>
      <c r="KZF21" s="247"/>
      <c r="KZG21" s="247"/>
      <c r="KZH21" s="247"/>
      <c r="KZI21" s="247"/>
      <c r="KZJ21" s="247"/>
      <c r="KZK21" s="247"/>
      <c r="KZL21" s="247"/>
      <c r="KZM21" s="247"/>
      <c r="KZN21" s="247"/>
      <c r="KZO21" s="247"/>
      <c r="KZP21" s="247"/>
      <c r="KZQ21" s="247"/>
      <c r="KZR21" s="247"/>
      <c r="KZS21" s="247"/>
      <c r="KZT21" s="247"/>
      <c r="KZU21" s="247"/>
      <c r="KZV21" s="247"/>
      <c r="KZW21" s="247"/>
      <c r="KZX21" s="247"/>
      <c r="KZY21" s="247"/>
      <c r="KZZ21" s="247"/>
      <c r="LAA21" s="247"/>
      <c r="LAB21" s="247"/>
      <c r="LAC21" s="247"/>
      <c r="LAD21" s="247"/>
      <c r="LAE21" s="247"/>
      <c r="LAF21" s="247"/>
      <c r="LAG21" s="247"/>
      <c r="LAH21" s="247"/>
      <c r="LAI21" s="247"/>
      <c r="LAJ21" s="247"/>
      <c r="LAK21" s="247"/>
      <c r="LAL21" s="247"/>
      <c r="LAM21" s="247"/>
      <c r="LAN21" s="247"/>
      <c r="LAO21" s="247"/>
      <c r="LAP21" s="247"/>
      <c r="LAQ21" s="247"/>
      <c r="LAR21" s="247"/>
      <c r="LAS21" s="247"/>
      <c r="LAT21" s="247"/>
      <c r="LAU21" s="247"/>
      <c r="LAV21" s="247"/>
      <c r="LAW21" s="247"/>
      <c r="LAX21" s="247"/>
      <c r="LAY21" s="247"/>
      <c r="LAZ21" s="247"/>
      <c r="LBA21" s="247"/>
      <c r="LBB21" s="247"/>
      <c r="LBC21" s="247"/>
      <c r="LBD21" s="247"/>
      <c r="LBE21" s="247"/>
      <c r="LBF21" s="247"/>
      <c r="LBG21" s="247"/>
      <c r="LBH21" s="247"/>
      <c r="LBI21" s="247"/>
      <c r="LBJ21" s="247"/>
      <c r="LBK21" s="247"/>
      <c r="LBL21" s="247"/>
      <c r="LBM21" s="247"/>
      <c r="LBN21" s="247"/>
      <c r="LBO21" s="247"/>
      <c r="LBP21" s="247"/>
      <c r="LBQ21" s="247"/>
      <c r="LBR21" s="247"/>
      <c r="LBS21" s="247"/>
      <c r="LBT21" s="247"/>
      <c r="LBU21" s="247"/>
      <c r="LBV21" s="247"/>
      <c r="LBW21" s="247"/>
      <c r="LBX21" s="247"/>
      <c r="LBY21" s="247"/>
      <c r="LBZ21" s="247"/>
      <c r="LCA21" s="247"/>
      <c r="LCB21" s="247"/>
      <c r="LCC21" s="247"/>
      <c r="LCD21" s="247"/>
      <c r="LCE21" s="247"/>
      <c r="LCF21" s="247"/>
      <c r="LCG21" s="247"/>
      <c r="LCH21" s="247"/>
      <c r="LCI21" s="247"/>
      <c r="LCJ21" s="247"/>
      <c r="LCK21" s="247"/>
      <c r="LCL21" s="247"/>
      <c r="LCM21" s="247"/>
      <c r="LCN21" s="247"/>
      <c r="LCO21" s="247"/>
      <c r="LCP21" s="247"/>
      <c r="LCQ21" s="247"/>
      <c r="LCR21" s="247"/>
      <c r="LCS21" s="247"/>
      <c r="LCT21" s="247"/>
      <c r="LCU21" s="247"/>
      <c r="LCV21" s="247"/>
      <c r="LCW21" s="247"/>
      <c r="LCX21" s="247"/>
      <c r="LCY21" s="247"/>
      <c r="LCZ21" s="247"/>
      <c r="LDA21" s="247"/>
      <c r="LDB21" s="247"/>
      <c r="LDC21" s="247"/>
      <c r="LDD21" s="247"/>
      <c r="LDE21" s="247"/>
      <c r="LDF21" s="247"/>
      <c r="LDG21" s="247"/>
      <c r="LDH21" s="247"/>
      <c r="LDI21" s="247"/>
      <c r="LDJ21" s="247"/>
      <c r="LDK21" s="247"/>
      <c r="LDL21" s="247"/>
      <c r="LDM21" s="247"/>
      <c r="LDN21" s="247"/>
      <c r="LDO21" s="247"/>
      <c r="LDP21" s="247"/>
      <c r="LDQ21" s="247"/>
      <c r="LDR21" s="247"/>
      <c r="LDS21" s="247"/>
      <c r="LDT21" s="247"/>
      <c r="LDU21" s="247"/>
      <c r="LDV21" s="247"/>
      <c r="LDW21" s="247"/>
      <c r="LDX21" s="247"/>
      <c r="LDY21" s="247"/>
      <c r="LDZ21" s="247"/>
      <c r="LEA21" s="247"/>
      <c r="LEB21" s="247"/>
      <c r="LEC21" s="247"/>
      <c r="LED21" s="247"/>
      <c r="LEE21" s="247"/>
      <c r="LEF21" s="247"/>
      <c r="LEG21" s="247"/>
      <c r="LEH21" s="247"/>
      <c r="LEI21" s="247"/>
      <c r="LEJ21" s="247"/>
      <c r="LEK21" s="247"/>
      <c r="LEL21" s="247"/>
      <c r="LEM21" s="247"/>
      <c r="LEN21" s="247"/>
      <c r="LEO21" s="247"/>
      <c r="LEP21" s="247"/>
      <c r="LEQ21" s="247"/>
      <c r="LER21" s="247"/>
      <c r="LES21" s="247"/>
      <c r="LET21" s="247"/>
      <c r="LEU21" s="247"/>
      <c r="LEV21" s="247"/>
      <c r="LEW21" s="247"/>
      <c r="LEX21" s="247"/>
      <c r="LEY21" s="247"/>
      <c r="LEZ21" s="247"/>
      <c r="LFA21" s="247"/>
      <c r="LFB21" s="247"/>
      <c r="LFC21" s="247"/>
      <c r="LFD21" s="247"/>
      <c r="LFE21" s="247"/>
      <c r="LFF21" s="247"/>
      <c r="LFG21" s="247"/>
      <c r="LFH21" s="247"/>
      <c r="LFI21" s="247"/>
      <c r="LFJ21" s="247"/>
      <c r="LFK21" s="247"/>
      <c r="LFL21" s="247"/>
      <c r="LFM21" s="247"/>
      <c r="LFN21" s="247"/>
      <c r="LFO21" s="247"/>
      <c r="LFP21" s="247"/>
      <c r="LFQ21" s="247"/>
      <c r="LFR21" s="247"/>
      <c r="LFS21" s="247"/>
      <c r="LFT21" s="247"/>
      <c r="LFU21" s="247"/>
      <c r="LFV21" s="247"/>
      <c r="LFW21" s="247"/>
      <c r="LFX21" s="247"/>
      <c r="LFY21" s="247"/>
      <c r="LFZ21" s="247"/>
      <c r="LGA21" s="247"/>
      <c r="LGB21" s="247"/>
      <c r="LGC21" s="247"/>
      <c r="LGD21" s="247"/>
      <c r="LGE21" s="247"/>
      <c r="LGF21" s="247"/>
      <c r="LGG21" s="247"/>
      <c r="LGH21" s="247"/>
      <c r="LGI21" s="247"/>
      <c r="LGJ21" s="247"/>
      <c r="LGK21" s="247"/>
      <c r="LGL21" s="247"/>
      <c r="LGM21" s="247"/>
      <c r="LGN21" s="247"/>
      <c r="LGO21" s="247"/>
      <c r="LGP21" s="247"/>
      <c r="LGQ21" s="247"/>
      <c r="LGR21" s="247"/>
      <c r="LGS21" s="247"/>
      <c r="LGT21" s="247"/>
      <c r="LGU21" s="247"/>
      <c r="LGV21" s="247"/>
      <c r="LGW21" s="247"/>
      <c r="LGX21" s="247"/>
      <c r="LGY21" s="247"/>
      <c r="LGZ21" s="247"/>
      <c r="LHA21" s="247"/>
      <c r="LHB21" s="247"/>
      <c r="LHC21" s="247"/>
      <c r="LHD21" s="247"/>
      <c r="LHE21" s="247"/>
      <c r="LHF21" s="247"/>
      <c r="LHG21" s="247"/>
      <c r="LHH21" s="247"/>
      <c r="LHI21" s="247"/>
      <c r="LHJ21" s="247"/>
      <c r="LHK21" s="247"/>
      <c r="LHL21" s="247"/>
      <c r="LHM21" s="247"/>
      <c r="LHN21" s="247"/>
      <c r="LHO21" s="247"/>
      <c r="LHP21" s="247"/>
      <c r="LHQ21" s="247"/>
      <c r="LHR21" s="247"/>
      <c r="LHS21" s="247"/>
      <c r="LHT21" s="247"/>
      <c r="LHU21" s="247"/>
      <c r="LHV21" s="247"/>
      <c r="LHW21" s="247"/>
      <c r="LHX21" s="247"/>
      <c r="LHY21" s="247"/>
      <c r="LHZ21" s="247"/>
      <c r="LIA21" s="247"/>
      <c r="LIB21" s="247"/>
      <c r="LIC21" s="247"/>
      <c r="LID21" s="247"/>
      <c r="LIE21" s="247"/>
      <c r="LIF21" s="247"/>
      <c r="LIG21" s="247"/>
      <c r="LIH21" s="247"/>
      <c r="LII21" s="247"/>
      <c r="LIJ21" s="247"/>
      <c r="LIK21" s="247"/>
      <c r="LIL21" s="247"/>
      <c r="LIM21" s="247"/>
      <c r="LIN21" s="247"/>
      <c r="LIO21" s="247"/>
      <c r="LIP21" s="247"/>
      <c r="LIQ21" s="247"/>
      <c r="LIR21" s="247"/>
      <c r="LIS21" s="247"/>
      <c r="LIT21" s="247"/>
      <c r="LIU21" s="247"/>
      <c r="LIV21" s="247"/>
      <c r="LIW21" s="247"/>
      <c r="LIX21" s="247"/>
      <c r="LIY21" s="247"/>
      <c r="LIZ21" s="247"/>
      <c r="LJA21" s="247"/>
      <c r="LJB21" s="247"/>
      <c r="LJC21" s="247"/>
      <c r="LJD21" s="247"/>
      <c r="LJE21" s="247"/>
      <c r="LJF21" s="247"/>
      <c r="LJG21" s="247"/>
      <c r="LJH21" s="247"/>
      <c r="LJI21" s="247"/>
      <c r="LJJ21" s="247"/>
      <c r="LJK21" s="247"/>
      <c r="LJL21" s="247"/>
      <c r="LJM21" s="247"/>
      <c r="LJN21" s="247"/>
      <c r="LJO21" s="247"/>
      <c r="LJP21" s="247"/>
      <c r="LJQ21" s="247"/>
      <c r="LJR21" s="247"/>
      <c r="LJS21" s="247"/>
      <c r="LJT21" s="247"/>
      <c r="LJU21" s="247"/>
      <c r="LJV21" s="247"/>
      <c r="LJW21" s="247"/>
      <c r="LJX21" s="247"/>
      <c r="LJY21" s="247"/>
      <c r="LJZ21" s="247"/>
      <c r="LKA21" s="247"/>
      <c r="LKB21" s="247"/>
      <c r="LKC21" s="247"/>
      <c r="LKD21" s="247"/>
      <c r="LKE21" s="247"/>
      <c r="LKF21" s="247"/>
      <c r="LKG21" s="247"/>
      <c r="LKH21" s="247"/>
      <c r="LKI21" s="247"/>
      <c r="LKJ21" s="247"/>
      <c r="LKK21" s="247"/>
      <c r="LKL21" s="247"/>
      <c r="LKM21" s="247"/>
      <c r="LKN21" s="247"/>
      <c r="LKO21" s="247"/>
      <c r="LKP21" s="247"/>
      <c r="LKQ21" s="247"/>
      <c r="LKR21" s="247"/>
      <c r="LKS21" s="247"/>
      <c r="LKT21" s="247"/>
      <c r="LKU21" s="247"/>
      <c r="LKV21" s="247"/>
      <c r="LKW21" s="247"/>
      <c r="LKX21" s="247"/>
      <c r="LKY21" s="247"/>
      <c r="LKZ21" s="247"/>
      <c r="LLA21" s="247"/>
      <c r="LLB21" s="247"/>
      <c r="LLC21" s="247"/>
      <c r="LLD21" s="247"/>
      <c r="LLE21" s="247"/>
      <c r="LLF21" s="247"/>
      <c r="LLG21" s="247"/>
      <c r="LLH21" s="247"/>
      <c r="LLI21" s="247"/>
      <c r="LLJ21" s="247"/>
      <c r="LLK21" s="247"/>
      <c r="LLL21" s="247"/>
      <c r="LLM21" s="247"/>
      <c r="LLN21" s="247"/>
      <c r="LLO21" s="247"/>
      <c r="LLP21" s="247"/>
      <c r="LLQ21" s="247"/>
      <c r="LLR21" s="247"/>
      <c r="LLS21" s="247"/>
      <c r="LLT21" s="247"/>
      <c r="LLU21" s="247"/>
      <c r="LLV21" s="247"/>
      <c r="LLW21" s="247"/>
      <c r="LLX21" s="247"/>
      <c r="LLY21" s="247"/>
      <c r="LLZ21" s="247"/>
      <c r="LMA21" s="247"/>
      <c r="LMB21" s="247"/>
      <c r="LMC21" s="247"/>
      <c r="LMD21" s="247"/>
      <c r="LME21" s="247"/>
      <c r="LMF21" s="247"/>
      <c r="LMG21" s="247"/>
      <c r="LMH21" s="247"/>
      <c r="LMI21" s="247"/>
      <c r="LMJ21" s="247"/>
      <c r="LMK21" s="247"/>
      <c r="LML21" s="247"/>
      <c r="LMM21" s="247"/>
      <c r="LMN21" s="247"/>
      <c r="LMO21" s="247"/>
      <c r="LMP21" s="247"/>
      <c r="LMQ21" s="247"/>
      <c r="LMR21" s="247"/>
      <c r="LMS21" s="247"/>
      <c r="LMT21" s="247"/>
      <c r="LMU21" s="247"/>
      <c r="LMV21" s="247"/>
      <c r="LMW21" s="247"/>
      <c r="LMX21" s="247"/>
      <c r="LMY21" s="247"/>
      <c r="LMZ21" s="247"/>
      <c r="LNA21" s="247"/>
      <c r="LNB21" s="247"/>
      <c r="LNC21" s="247"/>
      <c r="LND21" s="247"/>
      <c r="LNE21" s="247"/>
      <c r="LNF21" s="247"/>
      <c r="LNG21" s="247"/>
      <c r="LNH21" s="247"/>
      <c r="LNI21" s="247"/>
      <c r="LNJ21" s="247"/>
      <c r="LNK21" s="247"/>
      <c r="LNL21" s="247"/>
      <c r="LNM21" s="247"/>
      <c r="LNN21" s="247"/>
      <c r="LNO21" s="247"/>
      <c r="LNP21" s="247"/>
      <c r="LNQ21" s="247"/>
      <c r="LNR21" s="247"/>
      <c r="LNS21" s="247"/>
      <c r="LNT21" s="247"/>
      <c r="LNU21" s="247"/>
      <c r="LNV21" s="247"/>
      <c r="LNW21" s="247"/>
      <c r="LNX21" s="247"/>
      <c r="LNY21" s="247"/>
      <c r="LNZ21" s="247"/>
      <c r="LOA21" s="247"/>
      <c r="LOB21" s="247"/>
      <c r="LOC21" s="247"/>
      <c r="LOD21" s="247"/>
      <c r="LOE21" s="247"/>
      <c r="LOF21" s="247"/>
      <c r="LOG21" s="247"/>
      <c r="LOH21" s="247"/>
      <c r="LOI21" s="247"/>
      <c r="LOJ21" s="247"/>
      <c r="LOK21" s="247"/>
      <c r="LOL21" s="247"/>
      <c r="LOM21" s="247"/>
      <c r="LON21" s="247"/>
      <c r="LOO21" s="247"/>
      <c r="LOP21" s="247"/>
      <c r="LOQ21" s="247"/>
      <c r="LOR21" s="247"/>
      <c r="LOS21" s="247"/>
      <c r="LOT21" s="247"/>
      <c r="LOU21" s="247"/>
      <c r="LOV21" s="247"/>
      <c r="LOW21" s="247"/>
      <c r="LOX21" s="247"/>
      <c r="LOY21" s="247"/>
      <c r="LOZ21" s="247"/>
      <c r="LPA21" s="247"/>
      <c r="LPB21" s="247"/>
      <c r="LPC21" s="247"/>
      <c r="LPD21" s="247"/>
      <c r="LPE21" s="247"/>
      <c r="LPF21" s="247"/>
      <c r="LPG21" s="247"/>
      <c r="LPH21" s="247"/>
      <c r="LPI21" s="247"/>
      <c r="LPJ21" s="247"/>
      <c r="LPK21" s="247"/>
      <c r="LPL21" s="247"/>
      <c r="LPM21" s="247"/>
      <c r="LPN21" s="247"/>
      <c r="LPO21" s="247"/>
      <c r="LPP21" s="247"/>
      <c r="LPQ21" s="247"/>
      <c r="LPR21" s="247"/>
      <c r="LPS21" s="247"/>
      <c r="LPT21" s="247"/>
      <c r="LPU21" s="247"/>
      <c r="LPV21" s="247"/>
      <c r="LPW21" s="247"/>
      <c r="LPX21" s="247"/>
      <c r="LPY21" s="247"/>
      <c r="LPZ21" s="247"/>
      <c r="LQA21" s="247"/>
      <c r="LQB21" s="247"/>
      <c r="LQC21" s="247"/>
      <c r="LQD21" s="247"/>
      <c r="LQE21" s="247"/>
      <c r="LQF21" s="247"/>
      <c r="LQG21" s="247"/>
      <c r="LQH21" s="247"/>
      <c r="LQI21" s="247"/>
      <c r="LQJ21" s="247"/>
      <c r="LQK21" s="247"/>
      <c r="LQL21" s="247"/>
      <c r="LQM21" s="247"/>
      <c r="LQN21" s="247"/>
      <c r="LQO21" s="247"/>
      <c r="LQP21" s="247"/>
      <c r="LQQ21" s="247"/>
      <c r="LQR21" s="247"/>
      <c r="LQS21" s="247"/>
      <c r="LQT21" s="247"/>
      <c r="LQU21" s="247"/>
      <c r="LQV21" s="247"/>
      <c r="LQW21" s="247"/>
      <c r="LQX21" s="247"/>
      <c r="LQY21" s="247"/>
      <c r="LQZ21" s="247"/>
      <c r="LRA21" s="247"/>
      <c r="LRB21" s="247"/>
      <c r="LRC21" s="247"/>
      <c r="LRD21" s="247"/>
      <c r="LRE21" s="247"/>
      <c r="LRF21" s="247"/>
      <c r="LRG21" s="247"/>
      <c r="LRH21" s="247"/>
      <c r="LRI21" s="247"/>
      <c r="LRJ21" s="247"/>
      <c r="LRK21" s="247"/>
      <c r="LRL21" s="247"/>
      <c r="LRM21" s="247"/>
      <c r="LRN21" s="247"/>
      <c r="LRO21" s="247"/>
      <c r="LRP21" s="247"/>
      <c r="LRQ21" s="247"/>
      <c r="LRR21" s="247"/>
      <c r="LRS21" s="247"/>
      <c r="LRT21" s="247"/>
      <c r="LRU21" s="247"/>
      <c r="LRV21" s="247"/>
      <c r="LRW21" s="247"/>
      <c r="LRX21" s="247"/>
      <c r="LRY21" s="247"/>
      <c r="LRZ21" s="247"/>
      <c r="LSA21" s="247"/>
      <c r="LSB21" s="247"/>
      <c r="LSC21" s="247"/>
      <c r="LSD21" s="247"/>
      <c r="LSE21" s="247"/>
      <c r="LSF21" s="247"/>
      <c r="LSG21" s="247"/>
      <c r="LSH21" s="247"/>
      <c r="LSI21" s="247"/>
      <c r="LSJ21" s="247"/>
      <c r="LSK21" s="247"/>
      <c r="LSL21" s="247"/>
      <c r="LSM21" s="247"/>
      <c r="LSN21" s="247"/>
      <c r="LSO21" s="247"/>
      <c r="LSP21" s="247"/>
      <c r="LSQ21" s="247"/>
      <c r="LSR21" s="247"/>
      <c r="LSS21" s="247"/>
      <c r="LST21" s="247"/>
      <c r="LSU21" s="247"/>
      <c r="LSV21" s="247"/>
      <c r="LSW21" s="247"/>
      <c r="LSX21" s="247"/>
      <c r="LSY21" s="247"/>
      <c r="LSZ21" s="247"/>
      <c r="LTA21" s="247"/>
      <c r="LTB21" s="247"/>
      <c r="LTC21" s="247"/>
      <c r="LTD21" s="247"/>
      <c r="LTE21" s="247"/>
      <c r="LTF21" s="247"/>
      <c r="LTG21" s="247"/>
      <c r="LTH21" s="247"/>
      <c r="LTI21" s="247"/>
      <c r="LTJ21" s="247"/>
      <c r="LTK21" s="247"/>
      <c r="LTL21" s="247"/>
      <c r="LTM21" s="247"/>
      <c r="LTN21" s="247"/>
      <c r="LTO21" s="247"/>
      <c r="LTP21" s="247"/>
      <c r="LTQ21" s="247"/>
      <c r="LTR21" s="247"/>
      <c r="LTS21" s="247"/>
      <c r="LTT21" s="247"/>
      <c r="LTU21" s="247"/>
      <c r="LTV21" s="247"/>
      <c r="LTW21" s="247"/>
      <c r="LTX21" s="247"/>
      <c r="LTY21" s="247"/>
      <c r="LTZ21" s="247"/>
      <c r="LUA21" s="247"/>
      <c r="LUB21" s="247"/>
      <c r="LUC21" s="247"/>
      <c r="LUD21" s="247"/>
      <c r="LUE21" s="247"/>
      <c r="LUF21" s="247"/>
      <c r="LUG21" s="247"/>
      <c r="LUH21" s="247"/>
      <c r="LUI21" s="247"/>
      <c r="LUJ21" s="247"/>
      <c r="LUK21" s="247"/>
      <c r="LUL21" s="247"/>
      <c r="LUM21" s="247"/>
      <c r="LUN21" s="247"/>
      <c r="LUO21" s="247"/>
      <c r="LUP21" s="247"/>
      <c r="LUQ21" s="247"/>
      <c r="LUR21" s="247"/>
      <c r="LUS21" s="247"/>
      <c r="LUT21" s="247"/>
      <c r="LUU21" s="247"/>
      <c r="LUV21" s="247"/>
      <c r="LUW21" s="247"/>
      <c r="LUX21" s="247"/>
      <c r="LUY21" s="247"/>
      <c r="LUZ21" s="247"/>
      <c r="LVA21" s="247"/>
      <c r="LVB21" s="247"/>
      <c r="LVC21" s="247"/>
      <c r="LVD21" s="247"/>
      <c r="LVE21" s="247"/>
      <c r="LVF21" s="247"/>
      <c r="LVG21" s="247"/>
      <c r="LVH21" s="247"/>
      <c r="LVI21" s="247"/>
      <c r="LVJ21" s="247"/>
      <c r="LVK21" s="247"/>
      <c r="LVL21" s="247"/>
      <c r="LVM21" s="247"/>
      <c r="LVN21" s="247"/>
      <c r="LVO21" s="247"/>
      <c r="LVP21" s="247"/>
      <c r="LVQ21" s="247"/>
      <c r="LVR21" s="247"/>
      <c r="LVS21" s="247"/>
      <c r="LVT21" s="247"/>
      <c r="LVU21" s="247"/>
      <c r="LVV21" s="247"/>
      <c r="LVW21" s="247"/>
      <c r="LVX21" s="247"/>
      <c r="LVY21" s="247"/>
      <c r="LVZ21" s="247"/>
      <c r="LWA21" s="247"/>
      <c r="LWB21" s="247"/>
      <c r="LWC21" s="247"/>
      <c r="LWD21" s="247"/>
      <c r="LWE21" s="247"/>
      <c r="LWF21" s="247"/>
      <c r="LWG21" s="247"/>
      <c r="LWH21" s="247"/>
      <c r="LWI21" s="247"/>
      <c r="LWJ21" s="247"/>
      <c r="LWK21" s="247"/>
      <c r="LWL21" s="247"/>
      <c r="LWM21" s="247"/>
      <c r="LWN21" s="247"/>
      <c r="LWO21" s="247"/>
      <c r="LWP21" s="247"/>
      <c r="LWQ21" s="247"/>
      <c r="LWR21" s="247"/>
      <c r="LWS21" s="247"/>
      <c r="LWT21" s="247"/>
      <c r="LWU21" s="247"/>
      <c r="LWV21" s="247"/>
      <c r="LWW21" s="247"/>
      <c r="LWX21" s="247"/>
      <c r="LWY21" s="247"/>
      <c r="LWZ21" s="247"/>
      <c r="LXA21" s="247"/>
      <c r="LXB21" s="247"/>
      <c r="LXC21" s="247"/>
      <c r="LXD21" s="247"/>
      <c r="LXE21" s="247"/>
      <c r="LXF21" s="247"/>
      <c r="LXG21" s="247"/>
      <c r="LXH21" s="247"/>
      <c r="LXI21" s="247"/>
      <c r="LXJ21" s="247"/>
      <c r="LXK21" s="247"/>
      <c r="LXL21" s="247"/>
      <c r="LXM21" s="247"/>
      <c r="LXN21" s="247"/>
      <c r="LXO21" s="247"/>
      <c r="LXP21" s="247"/>
      <c r="LXQ21" s="247"/>
      <c r="LXR21" s="247"/>
      <c r="LXS21" s="247"/>
      <c r="LXT21" s="247"/>
      <c r="LXU21" s="247"/>
      <c r="LXV21" s="247"/>
      <c r="LXW21" s="247"/>
      <c r="LXX21" s="247"/>
      <c r="LXY21" s="247"/>
      <c r="LXZ21" s="247"/>
      <c r="LYA21" s="247"/>
      <c r="LYB21" s="247"/>
      <c r="LYC21" s="247"/>
      <c r="LYD21" s="247"/>
      <c r="LYE21" s="247"/>
      <c r="LYF21" s="247"/>
      <c r="LYG21" s="247"/>
      <c r="LYH21" s="247"/>
      <c r="LYI21" s="247"/>
      <c r="LYJ21" s="247"/>
      <c r="LYK21" s="247"/>
      <c r="LYL21" s="247"/>
      <c r="LYM21" s="247"/>
      <c r="LYN21" s="247"/>
      <c r="LYO21" s="247"/>
      <c r="LYP21" s="247"/>
      <c r="LYQ21" s="247"/>
      <c r="LYR21" s="247"/>
      <c r="LYS21" s="247"/>
      <c r="LYT21" s="247"/>
      <c r="LYU21" s="247"/>
      <c r="LYV21" s="247"/>
      <c r="LYW21" s="247"/>
      <c r="LYX21" s="247"/>
      <c r="LYY21" s="247"/>
      <c r="LYZ21" s="247"/>
      <c r="LZA21" s="247"/>
      <c r="LZB21" s="247"/>
      <c r="LZC21" s="247"/>
      <c r="LZD21" s="247"/>
      <c r="LZE21" s="247"/>
      <c r="LZF21" s="247"/>
      <c r="LZG21" s="247"/>
      <c r="LZH21" s="247"/>
      <c r="LZI21" s="247"/>
      <c r="LZJ21" s="247"/>
      <c r="LZK21" s="247"/>
      <c r="LZL21" s="247"/>
      <c r="LZM21" s="247"/>
      <c r="LZN21" s="247"/>
      <c r="LZO21" s="247"/>
      <c r="LZP21" s="247"/>
      <c r="LZQ21" s="247"/>
      <c r="LZR21" s="247"/>
      <c r="LZS21" s="247"/>
      <c r="LZT21" s="247"/>
      <c r="LZU21" s="247"/>
      <c r="LZV21" s="247"/>
      <c r="LZW21" s="247"/>
      <c r="LZX21" s="247"/>
      <c r="LZY21" s="247"/>
      <c r="LZZ21" s="247"/>
      <c r="MAA21" s="247"/>
      <c r="MAB21" s="247"/>
      <c r="MAC21" s="247"/>
      <c r="MAD21" s="247"/>
      <c r="MAE21" s="247"/>
      <c r="MAF21" s="247"/>
      <c r="MAG21" s="247"/>
      <c r="MAH21" s="247"/>
      <c r="MAI21" s="247"/>
      <c r="MAJ21" s="247"/>
      <c r="MAK21" s="247"/>
      <c r="MAL21" s="247"/>
      <c r="MAM21" s="247"/>
      <c r="MAN21" s="247"/>
      <c r="MAO21" s="247"/>
      <c r="MAP21" s="247"/>
      <c r="MAQ21" s="247"/>
      <c r="MAR21" s="247"/>
      <c r="MAS21" s="247"/>
      <c r="MAT21" s="247"/>
      <c r="MAU21" s="247"/>
      <c r="MAV21" s="247"/>
      <c r="MAW21" s="247"/>
      <c r="MAX21" s="247"/>
      <c r="MAY21" s="247"/>
      <c r="MAZ21" s="247"/>
      <c r="MBA21" s="247"/>
      <c r="MBB21" s="247"/>
      <c r="MBC21" s="247"/>
      <c r="MBD21" s="247"/>
      <c r="MBE21" s="247"/>
      <c r="MBF21" s="247"/>
      <c r="MBG21" s="247"/>
      <c r="MBH21" s="247"/>
      <c r="MBI21" s="247"/>
      <c r="MBJ21" s="247"/>
      <c r="MBK21" s="247"/>
      <c r="MBL21" s="247"/>
      <c r="MBM21" s="247"/>
      <c r="MBN21" s="247"/>
      <c r="MBO21" s="247"/>
      <c r="MBP21" s="247"/>
      <c r="MBQ21" s="247"/>
      <c r="MBR21" s="247"/>
      <c r="MBS21" s="247"/>
      <c r="MBT21" s="247"/>
      <c r="MBU21" s="247"/>
      <c r="MBV21" s="247"/>
      <c r="MBW21" s="247"/>
      <c r="MBX21" s="247"/>
      <c r="MBY21" s="247"/>
      <c r="MBZ21" s="247"/>
      <c r="MCA21" s="247"/>
      <c r="MCB21" s="247"/>
      <c r="MCC21" s="247"/>
      <c r="MCD21" s="247"/>
      <c r="MCE21" s="247"/>
      <c r="MCF21" s="247"/>
      <c r="MCG21" s="247"/>
      <c r="MCH21" s="247"/>
      <c r="MCI21" s="247"/>
      <c r="MCJ21" s="247"/>
      <c r="MCK21" s="247"/>
      <c r="MCL21" s="247"/>
      <c r="MCM21" s="247"/>
      <c r="MCN21" s="247"/>
      <c r="MCO21" s="247"/>
      <c r="MCP21" s="247"/>
      <c r="MCQ21" s="247"/>
      <c r="MCR21" s="247"/>
      <c r="MCS21" s="247"/>
      <c r="MCT21" s="247"/>
      <c r="MCU21" s="247"/>
      <c r="MCV21" s="247"/>
      <c r="MCW21" s="247"/>
      <c r="MCX21" s="247"/>
      <c r="MCY21" s="247"/>
      <c r="MCZ21" s="247"/>
      <c r="MDA21" s="247"/>
      <c r="MDB21" s="247"/>
      <c r="MDC21" s="247"/>
      <c r="MDD21" s="247"/>
      <c r="MDE21" s="247"/>
      <c r="MDF21" s="247"/>
      <c r="MDG21" s="247"/>
      <c r="MDH21" s="247"/>
      <c r="MDI21" s="247"/>
      <c r="MDJ21" s="247"/>
      <c r="MDK21" s="247"/>
      <c r="MDL21" s="247"/>
      <c r="MDM21" s="247"/>
      <c r="MDN21" s="247"/>
      <c r="MDO21" s="247"/>
      <c r="MDP21" s="247"/>
      <c r="MDQ21" s="247"/>
      <c r="MDR21" s="247"/>
      <c r="MDS21" s="247"/>
      <c r="MDT21" s="247"/>
      <c r="MDU21" s="247"/>
      <c r="MDV21" s="247"/>
      <c r="MDW21" s="247"/>
      <c r="MDX21" s="247"/>
      <c r="MDY21" s="247"/>
      <c r="MDZ21" s="247"/>
      <c r="MEA21" s="247"/>
      <c r="MEB21" s="247"/>
      <c r="MEC21" s="247"/>
      <c r="MED21" s="247"/>
      <c r="MEE21" s="247"/>
      <c r="MEF21" s="247"/>
      <c r="MEG21" s="247"/>
      <c r="MEH21" s="247"/>
      <c r="MEI21" s="247"/>
      <c r="MEJ21" s="247"/>
      <c r="MEK21" s="247"/>
      <c r="MEL21" s="247"/>
      <c r="MEM21" s="247"/>
      <c r="MEN21" s="247"/>
      <c r="MEO21" s="247"/>
      <c r="MEP21" s="247"/>
      <c r="MEQ21" s="247"/>
      <c r="MER21" s="247"/>
      <c r="MES21" s="247"/>
      <c r="MET21" s="247"/>
      <c r="MEU21" s="247"/>
      <c r="MEV21" s="247"/>
      <c r="MEW21" s="247"/>
      <c r="MEX21" s="247"/>
      <c r="MEY21" s="247"/>
      <c r="MEZ21" s="247"/>
      <c r="MFA21" s="247"/>
      <c r="MFB21" s="247"/>
      <c r="MFC21" s="247"/>
      <c r="MFD21" s="247"/>
      <c r="MFE21" s="247"/>
      <c r="MFF21" s="247"/>
      <c r="MFG21" s="247"/>
      <c r="MFH21" s="247"/>
      <c r="MFI21" s="247"/>
      <c r="MFJ21" s="247"/>
      <c r="MFK21" s="247"/>
      <c r="MFL21" s="247"/>
      <c r="MFM21" s="247"/>
      <c r="MFN21" s="247"/>
      <c r="MFO21" s="247"/>
      <c r="MFP21" s="247"/>
      <c r="MFQ21" s="247"/>
      <c r="MFR21" s="247"/>
      <c r="MFS21" s="247"/>
      <c r="MFT21" s="247"/>
      <c r="MFU21" s="247"/>
      <c r="MFV21" s="247"/>
      <c r="MFW21" s="247"/>
      <c r="MFX21" s="247"/>
      <c r="MFY21" s="247"/>
      <c r="MFZ21" s="247"/>
      <c r="MGA21" s="247"/>
      <c r="MGB21" s="247"/>
      <c r="MGC21" s="247"/>
      <c r="MGD21" s="247"/>
      <c r="MGE21" s="247"/>
      <c r="MGF21" s="247"/>
      <c r="MGG21" s="247"/>
      <c r="MGH21" s="247"/>
      <c r="MGI21" s="247"/>
      <c r="MGJ21" s="247"/>
      <c r="MGK21" s="247"/>
      <c r="MGL21" s="247"/>
      <c r="MGM21" s="247"/>
      <c r="MGN21" s="247"/>
      <c r="MGO21" s="247"/>
      <c r="MGP21" s="247"/>
      <c r="MGQ21" s="247"/>
      <c r="MGR21" s="247"/>
      <c r="MGS21" s="247"/>
      <c r="MGT21" s="247"/>
      <c r="MGU21" s="247"/>
      <c r="MGV21" s="247"/>
      <c r="MGW21" s="247"/>
      <c r="MGX21" s="247"/>
      <c r="MGY21" s="247"/>
      <c r="MGZ21" s="247"/>
      <c r="MHA21" s="247"/>
      <c r="MHB21" s="247"/>
      <c r="MHC21" s="247"/>
      <c r="MHD21" s="247"/>
      <c r="MHE21" s="247"/>
      <c r="MHF21" s="247"/>
      <c r="MHG21" s="247"/>
      <c r="MHH21" s="247"/>
      <c r="MHI21" s="247"/>
      <c r="MHJ21" s="247"/>
      <c r="MHK21" s="247"/>
      <c r="MHL21" s="247"/>
      <c r="MHM21" s="247"/>
      <c r="MHN21" s="247"/>
      <c r="MHO21" s="247"/>
      <c r="MHP21" s="247"/>
      <c r="MHQ21" s="247"/>
      <c r="MHR21" s="247"/>
      <c r="MHS21" s="247"/>
      <c r="MHT21" s="247"/>
      <c r="MHU21" s="247"/>
      <c r="MHV21" s="247"/>
      <c r="MHW21" s="247"/>
      <c r="MHX21" s="247"/>
      <c r="MHY21" s="247"/>
      <c r="MHZ21" s="247"/>
      <c r="MIA21" s="247"/>
      <c r="MIB21" s="247"/>
      <c r="MIC21" s="247"/>
      <c r="MID21" s="247"/>
      <c r="MIE21" s="247"/>
      <c r="MIF21" s="247"/>
      <c r="MIG21" s="247"/>
      <c r="MIH21" s="247"/>
      <c r="MII21" s="247"/>
      <c r="MIJ21" s="247"/>
      <c r="MIK21" s="247"/>
      <c r="MIL21" s="247"/>
      <c r="MIM21" s="247"/>
      <c r="MIN21" s="247"/>
      <c r="MIO21" s="247"/>
      <c r="MIP21" s="247"/>
      <c r="MIQ21" s="247"/>
      <c r="MIR21" s="247"/>
      <c r="MIS21" s="247"/>
      <c r="MIT21" s="247"/>
      <c r="MIU21" s="247"/>
      <c r="MIV21" s="247"/>
      <c r="MIW21" s="247"/>
      <c r="MIX21" s="247"/>
      <c r="MIY21" s="247"/>
      <c r="MIZ21" s="247"/>
      <c r="MJA21" s="247"/>
      <c r="MJB21" s="247"/>
      <c r="MJC21" s="247"/>
      <c r="MJD21" s="247"/>
      <c r="MJE21" s="247"/>
      <c r="MJF21" s="247"/>
      <c r="MJG21" s="247"/>
      <c r="MJH21" s="247"/>
      <c r="MJI21" s="247"/>
      <c r="MJJ21" s="247"/>
      <c r="MJK21" s="247"/>
      <c r="MJL21" s="247"/>
      <c r="MJM21" s="247"/>
      <c r="MJN21" s="247"/>
      <c r="MJO21" s="247"/>
      <c r="MJP21" s="247"/>
      <c r="MJQ21" s="247"/>
      <c r="MJR21" s="247"/>
      <c r="MJS21" s="247"/>
      <c r="MJT21" s="247"/>
      <c r="MJU21" s="247"/>
      <c r="MJV21" s="247"/>
      <c r="MJW21" s="247"/>
      <c r="MJX21" s="247"/>
      <c r="MJY21" s="247"/>
      <c r="MJZ21" s="247"/>
      <c r="MKA21" s="247"/>
      <c r="MKB21" s="247"/>
      <c r="MKC21" s="247"/>
      <c r="MKD21" s="247"/>
      <c r="MKE21" s="247"/>
      <c r="MKF21" s="247"/>
      <c r="MKG21" s="247"/>
      <c r="MKH21" s="247"/>
      <c r="MKI21" s="247"/>
      <c r="MKJ21" s="247"/>
      <c r="MKK21" s="247"/>
      <c r="MKL21" s="247"/>
      <c r="MKM21" s="247"/>
      <c r="MKN21" s="247"/>
      <c r="MKO21" s="247"/>
      <c r="MKP21" s="247"/>
      <c r="MKQ21" s="247"/>
      <c r="MKR21" s="247"/>
      <c r="MKS21" s="247"/>
      <c r="MKT21" s="247"/>
      <c r="MKU21" s="247"/>
      <c r="MKV21" s="247"/>
      <c r="MKW21" s="247"/>
      <c r="MKX21" s="247"/>
      <c r="MKY21" s="247"/>
      <c r="MKZ21" s="247"/>
      <c r="MLA21" s="247"/>
      <c r="MLB21" s="247"/>
      <c r="MLC21" s="247"/>
      <c r="MLD21" s="247"/>
      <c r="MLE21" s="247"/>
      <c r="MLF21" s="247"/>
      <c r="MLG21" s="247"/>
      <c r="MLH21" s="247"/>
      <c r="MLI21" s="247"/>
      <c r="MLJ21" s="247"/>
      <c r="MLK21" s="247"/>
      <c r="MLL21" s="247"/>
      <c r="MLM21" s="247"/>
      <c r="MLN21" s="247"/>
      <c r="MLO21" s="247"/>
      <c r="MLP21" s="247"/>
      <c r="MLQ21" s="247"/>
      <c r="MLR21" s="247"/>
      <c r="MLS21" s="247"/>
      <c r="MLT21" s="247"/>
      <c r="MLU21" s="247"/>
      <c r="MLV21" s="247"/>
      <c r="MLW21" s="247"/>
      <c r="MLX21" s="247"/>
      <c r="MLY21" s="247"/>
      <c r="MLZ21" s="247"/>
      <c r="MMA21" s="247"/>
      <c r="MMB21" s="247"/>
      <c r="MMC21" s="247"/>
      <c r="MMD21" s="247"/>
      <c r="MME21" s="247"/>
      <c r="MMF21" s="247"/>
      <c r="MMG21" s="247"/>
      <c r="MMH21" s="247"/>
      <c r="MMI21" s="247"/>
      <c r="MMJ21" s="247"/>
      <c r="MMK21" s="247"/>
      <c r="MML21" s="247"/>
      <c r="MMM21" s="247"/>
      <c r="MMN21" s="247"/>
      <c r="MMO21" s="247"/>
      <c r="MMP21" s="247"/>
      <c r="MMQ21" s="247"/>
      <c r="MMR21" s="247"/>
      <c r="MMS21" s="247"/>
      <c r="MMT21" s="247"/>
      <c r="MMU21" s="247"/>
      <c r="MMV21" s="247"/>
      <c r="MMW21" s="247"/>
      <c r="MMX21" s="247"/>
      <c r="MMY21" s="247"/>
      <c r="MMZ21" s="247"/>
      <c r="MNA21" s="247"/>
      <c r="MNB21" s="247"/>
      <c r="MNC21" s="247"/>
      <c r="MND21" s="247"/>
      <c r="MNE21" s="247"/>
      <c r="MNF21" s="247"/>
      <c r="MNG21" s="247"/>
      <c r="MNH21" s="247"/>
      <c r="MNI21" s="247"/>
      <c r="MNJ21" s="247"/>
      <c r="MNK21" s="247"/>
      <c r="MNL21" s="247"/>
      <c r="MNM21" s="247"/>
      <c r="MNN21" s="247"/>
      <c r="MNO21" s="247"/>
      <c r="MNP21" s="247"/>
      <c r="MNQ21" s="247"/>
      <c r="MNR21" s="247"/>
      <c r="MNS21" s="247"/>
      <c r="MNT21" s="247"/>
      <c r="MNU21" s="247"/>
      <c r="MNV21" s="247"/>
      <c r="MNW21" s="247"/>
      <c r="MNX21" s="247"/>
      <c r="MNY21" s="247"/>
      <c r="MNZ21" s="247"/>
      <c r="MOA21" s="247"/>
      <c r="MOB21" s="247"/>
      <c r="MOC21" s="247"/>
      <c r="MOD21" s="247"/>
      <c r="MOE21" s="247"/>
      <c r="MOF21" s="247"/>
      <c r="MOG21" s="247"/>
      <c r="MOH21" s="247"/>
      <c r="MOI21" s="247"/>
      <c r="MOJ21" s="247"/>
      <c r="MOK21" s="247"/>
      <c r="MOL21" s="247"/>
      <c r="MOM21" s="247"/>
      <c r="MON21" s="247"/>
      <c r="MOO21" s="247"/>
      <c r="MOP21" s="247"/>
      <c r="MOQ21" s="247"/>
      <c r="MOR21" s="247"/>
      <c r="MOS21" s="247"/>
      <c r="MOT21" s="247"/>
      <c r="MOU21" s="247"/>
      <c r="MOV21" s="247"/>
      <c r="MOW21" s="247"/>
      <c r="MOX21" s="247"/>
      <c r="MOY21" s="247"/>
      <c r="MOZ21" s="247"/>
      <c r="MPA21" s="247"/>
      <c r="MPB21" s="247"/>
      <c r="MPC21" s="247"/>
      <c r="MPD21" s="247"/>
      <c r="MPE21" s="247"/>
      <c r="MPF21" s="247"/>
      <c r="MPG21" s="247"/>
      <c r="MPH21" s="247"/>
      <c r="MPI21" s="247"/>
      <c r="MPJ21" s="247"/>
      <c r="MPK21" s="247"/>
      <c r="MPL21" s="247"/>
      <c r="MPM21" s="247"/>
      <c r="MPN21" s="247"/>
      <c r="MPO21" s="247"/>
      <c r="MPP21" s="247"/>
      <c r="MPQ21" s="247"/>
      <c r="MPR21" s="247"/>
      <c r="MPS21" s="247"/>
      <c r="MPT21" s="247"/>
      <c r="MPU21" s="247"/>
      <c r="MPV21" s="247"/>
      <c r="MPW21" s="247"/>
      <c r="MPX21" s="247"/>
      <c r="MPY21" s="247"/>
      <c r="MPZ21" s="247"/>
      <c r="MQA21" s="247"/>
      <c r="MQB21" s="247"/>
      <c r="MQC21" s="247"/>
      <c r="MQD21" s="247"/>
      <c r="MQE21" s="247"/>
      <c r="MQF21" s="247"/>
      <c r="MQG21" s="247"/>
      <c r="MQH21" s="247"/>
      <c r="MQI21" s="247"/>
      <c r="MQJ21" s="247"/>
      <c r="MQK21" s="247"/>
      <c r="MQL21" s="247"/>
      <c r="MQM21" s="247"/>
      <c r="MQN21" s="247"/>
      <c r="MQO21" s="247"/>
      <c r="MQP21" s="247"/>
      <c r="MQQ21" s="247"/>
      <c r="MQR21" s="247"/>
      <c r="MQS21" s="247"/>
      <c r="MQT21" s="247"/>
      <c r="MQU21" s="247"/>
      <c r="MQV21" s="247"/>
      <c r="MQW21" s="247"/>
      <c r="MQX21" s="247"/>
      <c r="MQY21" s="247"/>
      <c r="MQZ21" s="247"/>
      <c r="MRA21" s="247"/>
      <c r="MRB21" s="247"/>
      <c r="MRC21" s="247"/>
      <c r="MRD21" s="247"/>
      <c r="MRE21" s="247"/>
      <c r="MRF21" s="247"/>
      <c r="MRG21" s="247"/>
      <c r="MRH21" s="247"/>
      <c r="MRI21" s="247"/>
      <c r="MRJ21" s="247"/>
      <c r="MRK21" s="247"/>
      <c r="MRL21" s="247"/>
      <c r="MRM21" s="247"/>
      <c r="MRN21" s="247"/>
      <c r="MRO21" s="247"/>
      <c r="MRP21" s="247"/>
      <c r="MRQ21" s="247"/>
      <c r="MRR21" s="247"/>
      <c r="MRS21" s="247"/>
      <c r="MRT21" s="247"/>
      <c r="MRU21" s="247"/>
      <c r="MRV21" s="247"/>
      <c r="MRW21" s="247"/>
      <c r="MRX21" s="247"/>
      <c r="MRY21" s="247"/>
      <c r="MRZ21" s="247"/>
      <c r="MSA21" s="247"/>
      <c r="MSB21" s="247"/>
      <c r="MSC21" s="247"/>
      <c r="MSD21" s="247"/>
      <c r="MSE21" s="247"/>
      <c r="MSF21" s="247"/>
      <c r="MSG21" s="247"/>
      <c r="MSH21" s="247"/>
      <c r="MSI21" s="247"/>
      <c r="MSJ21" s="247"/>
      <c r="MSK21" s="247"/>
      <c r="MSL21" s="247"/>
      <c r="MSM21" s="247"/>
      <c r="MSN21" s="247"/>
      <c r="MSO21" s="247"/>
      <c r="MSP21" s="247"/>
      <c r="MSQ21" s="247"/>
      <c r="MSR21" s="247"/>
      <c r="MSS21" s="247"/>
      <c r="MST21" s="247"/>
      <c r="MSU21" s="247"/>
      <c r="MSV21" s="247"/>
      <c r="MSW21" s="247"/>
      <c r="MSX21" s="247"/>
      <c r="MSY21" s="247"/>
      <c r="MSZ21" s="247"/>
      <c r="MTA21" s="247"/>
      <c r="MTB21" s="247"/>
      <c r="MTC21" s="247"/>
      <c r="MTD21" s="247"/>
      <c r="MTE21" s="247"/>
      <c r="MTF21" s="247"/>
      <c r="MTG21" s="247"/>
      <c r="MTH21" s="247"/>
      <c r="MTI21" s="247"/>
      <c r="MTJ21" s="247"/>
      <c r="MTK21" s="247"/>
      <c r="MTL21" s="247"/>
      <c r="MTM21" s="247"/>
      <c r="MTN21" s="247"/>
      <c r="MTO21" s="247"/>
      <c r="MTP21" s="247"/>
      <c r="MTQ21" s="247"/>
      <c r="MTR21" s="247"/>
      <c r="MTS21" s="247"/>
      <c r="MTT21" s="247"/>
      <c r="MTU21" s="247"/>
      <c r="MTV21" s="247"/>
      <c r="MTW21" s="247"/>
      <c r="MTX21" s="247"/>
      <c r="MTY21" s="247"/>
      <c r="MTZ21" s="247"/>
      <c r="MUA21" s="247"/>
      <c r="MUB21" s="247"/>
      <c r="MUC21" s="247"/>
      <c r="MUD21" s="247"/>
      <c r="MUE21" s="247"/>
      <c r="MUF21" s="247"/>
      <c r="MUG21" s="247"/>
      <c r="MUH21" s="247"/>
      <c r="MUI21" s="247"/>
      <c r="MUJ21" s="247"/>
      <c r="MUK21" s="247"/>
      <c r="MUL21" s="247"/>
      <c r="MUM21" s="247"/>
      <c r="MUN21" s="247"/>
      <c r="MUO21" s="247"/>
      <c r="MUP21" s="247"/>
      <c r="MUQ21" s="247"/>
      <c r="MUR21" s="247"/>
      <c r="MUS21" s="247"/>
      <c r="MUT21" s="247"/>
      <c r="MUU21" s="247"/>
      <c r="MUV21" s="247"/>
      <c r="MUW21" s="247"/>
      <c r="MUX21" s="247"/>
      <c r="MUY21" s="247"/>
      <c r="MUZ21" s="247"/>
      <c r="MVA21" s="247"/>
      <c r="MVB21" s="247"/>
      <c r="MVC21" s="247"/>
      <c r="MVD21" s="247"/>
      <c r="MVE21" s="247"/>
      <c r="MVF21" s="247"/>
      <c r="MVG21" s="247"/>
      <c r="MVH21" s="247"/>
      <c r="MVI21" s="247"/>
      <c r="MVJ21" s="247"/>
      <c r="MVK21" s="247"/>
      <c r="MVL21" s="247"/>
      <c r="MVM21" s="247"/>
      <c r="MVN21" s="247"/>
      <c r="MVO21" s="247"/>
      <c r="MVP21" s="247"/>
      <c r="MVQ21" s="247"/>
      <c r="MVR21" s="247"/>
      <c r="MVS21" s="247"/>
      <c r="MVT21" s="247"/>
      <c r="MVU21" s="247"/>
      <c r="MVV21" s="247"/>
      <c r="MVW21" s="247"/>
      <c r="MVX21" s="247"/>
      <c r="MVY21" s="247"/>
      <c r="MVZ21" s="247"/>
      <c r="MWA21" s="247"/>
      <c r="MWB21" s="247"/>
      <c r="MWC21" s="247"/>
      <c r="MWD21" s="247"/>
      <c r="MWE21" s="247"/>
      <c r="MWF21" s="247"/>
      <c r="MWG21" s="247"/>
      <c r="MWH21" s="247"/>
      <c r="MWI21" s="247"/>
      <c r="MWJ21" s="247"/>
      <c r="MWK21" s="247"/>
      <c r="MWL21" s="247"/>
      <c r="MWM21" s="247"/>
      <c r="MWN21" s="247"/>
      <c r="MWO21" s="247"/>
      <c r="MWP21" s="247"/>
      <c r="MWQ21" s="247"/>
      <c r="MWR21" s="247"/>
      <c r="MWS21" s="247"/>
      <c r="MWT21" s="247"/>
      <c r="MWU21" s="247"/>
      <c r="MWV21" s="247"/>
      <c r="MWW21" s="247"/>
      <c r="MWX21" s="247"/>
      <c r="MWY21" s="247"/>
      <c r="MWZ21" s="247"/>
      <c r="MXA21" s="247"/>
      <c r="MXB21" s="247"/>
      <c r="MXC21" s="247"/>
      <c r="MXD21" s="247"/>
      <c r="MXE21" s="247"/>
      <c r="MXF21" s="247"/>
      <c r="MXG21" s="247"/>
      <c r="MXH21" s="247"/>
      <c r="MXI21" s="247"/>
      <c r="MXJ21" s="247"/>
      <c r="MXK21" s="247"/>
      <c r="MXL21" s="247"/>
      <c r="MXM21" s="247"/>
      <c r="MXN21" s="247"/>
      <c r="MXO21" s="247"/>
      <c r="MXP21" s="247"/>
      <c r="MXQ21" s="247"/>
      <c r="MXR21" s="247"/>
      <c r="MXS21" s="247"/>
      <c r="MXT21" s="247"/>
      <c r="MXU21" s="247"/>
      <c r="MXV21" s="247"/>
      <c r="MXW21" s="247"/>
      <c r="MXX21" s="247"/>
      <c r="MXY21" s="247"/>
      <c r="MXZ21" s="247"/>
      <c r="MYA21" s="247"/>
      <c r="MYB21" s="247"/>
      <c r="MYC21" s="247"/>
      <c r="MYD21" s="247"/>
      <c r="MYE21" s="247"/>
      <c r="MYF21" s="247"/>
      <c r="MYG21" s="247"/>
      <c r="MYH21" s="247"/>
      <c r="MYI21" s="247"/>
      <c r="MYJ21" s="247"/>
      <c r="MYK21" s="247"/>
      <c r="MYL21" s="247"/>
      <c r="MYM21" s="247"/>
      <c r="MYN21" s="247"/>
      <c r="MYO21" s="247"/>
      <c r="MYP21" s="247"/>
      <c r="MYQ21" s="247"/>
      <c r="MYR21" s="247"/>
      <c r="MYS21" s="247"/>
      <c r="MYT21" s="247"/>
      <c r="MYU21" s="247"/>
      <c r="MYV21" s="247"/>
      <c r="MYW21" s="247"/>
      <c r="MYX21" s="247"/>
      <c r="MYY21" s="247"/>
      <c r="MYZ21" s="247"/>
      <c r="MZA21" s="247"/>
      <c r="MZB21" s="247"/>
      <c r="MZC21" s="247"/>
      <c r="MZD21" s="247"/>
      <c r="MZE21" s="247"/>
      <c r="MZF21" s="247"/>
      <c r="MZG21" s="247"/>
      <c r="MZH21" s="247"/>
      <c r="MZI21" s="247"/>
      <c r="MZJ21" s="247"/>
      <c r="MZK21" s="247"/>
      <c r="MZL21" s="247"/>
      <c r="MZM21" s="247"/>
      <c r="MZN21" s="247"/>
      <c r="MZO21" s="247"/>
      <c r="MZP21" s="247"/>
      <c r="MZQ21" s="247"/>
      <c r="MZR21" s="247"/>
      <c r="MZS21" s="247"/>
      <c r="MZT21" s="247"/>
      <c r="MZU21" s="247"/>
      <c r="MZV21" s="247"/>
      <c r="MZW21" s="247"/>
      <c r="MZX21" s="247"/>
      <c r="MZY21" s="247"/>
      <c r="MZZ21" s="247"/>
      <c r="NAA21" s="247"/>
      <c r="NAB21" s="247"/>
      <c r="NAC21" s="247"/>
      <c r="NAD21" s="247"/>
      <c r="NAE21" s="247"/>
      <c r="NAF21" s="247"/>
      <c r="NAG21" s="247"/>
      <c r="NAH21" s="247"/>
      <c r="NAI21" s="247"/>
      <c r="NAJ21" s="247"/>
      <c r="NAK21" s="247"/>
      <c r="NAL21" s="247"/>
      <c r="NAM21" s="247"/>
      <c r="NAN21" s="247"/>
      <c r="NAO21" s="247"/>
      <c r="NAP21" s="247"/>
      <c r="NAQ21" s="247"/>
      <c r="NAR21" s="247"/>
      <c r="NAS21" s="247"/>
      <c r="NAT21" s="247"/>
      <c r="NAU21" s="247"/>
      <c r="NAV21" s="247"/>
      <c r="NAW21" s="247"/>
      <c r="NAX21" s="247"/>
      <c r="NAY21" s="247"/>
      <c r="NAZ21" s="247"/>
      <c r="NBA21" s="247"/>
      <c r="NBB21" s="247"/>
      <c r="NBC21" s="247"/>
      <c r="NBD21" s="247"/>
      <c r="NBE21" s="247"/>
      <c r="NBF21" s="247"/>
      <c r="NBG21" s="247"/>
      <c r="NBH21" s="247"/>
      <c r="NBI21" s="247"/>
      <c r="NBJ21" s="247"/>
      <c r="NBK21" s="247"/>
      <c r="NBL21" s="247"/>
      <c r="NBM21" s="247"/>
      <c r="NBN21" s="247"/>
      <c r="NBO21" s="247"/>
      <c r="NBP21" s="247"/>
      <c r="NBQ21" s="247"/>
      <c r="NBR21" s="247"/>
      <c r="NBS21" s="247"/>
      <c r="NBT21" s="247"/>
      <c r="NBU21" s="247"/>
      <c r="NBV21" s="247"/>
      <c r="NBW21" s="247"/>
      <c r="NBX21" s="247"/>
      <c r="NBY21" s="247"/>
      <c r="NBZ21" s="247"/>
      <c r="NCA21" s="247"/>
      <c r="NCB21" s="247"/>
      <c r="NCC21" s="247"/>
      <c r="NCD21" s="247"/>
      <c r="NCE21" s="247"/>
      <c r="NCF21" s="247"/>
      <c r="NCG21" s="247"/>
      <c r="NCH21" s="247"/>
      <c r="NCI21" s="247"/>
      <c r="NCJ21" s="247"/>
      <c r="NCK21" s="247"/>
      <c r="NCL21" s="247"/>
      <c r="NCM21" s="247"/>
      <c r="NCN21" s="247"/>
      <c r="NCO21" s="247"/>
      <c r="NCP21" s="247"/>
      <c r="NCQ21" s="247"/>
      <c r="NCR21" s="247"/>
      <c r="NCS21" s="247"/>
      <c r="NCT21" s="247"/>
      <c r="NCU21" s="247"/>
      <c r="NCV21" s="247"/>
      <c r="NCW21" s="247"/>
      <c r="NCX21" s="247"/>
      <c r="NCY21" s="247"/>
      <c r="NCZ21" s="247"/>
      <c r="NDA21" s="247"/>
      <c r="NDB21" s="247"/>
      <c r="NDC21" s="247"/>
      <c r="NDD21" s="247"/>
      <c r="NDE21" s="247"/>
      <c r="NDF21" s="247"/>
      <c r="NDG21" s="247"/>
      <c r="NDH21" s="247"/>
      <c r="NDI21" s="247"/>
      <c r="NDJ21" s="247"/>
      <c r="NDK21" s="247"/>
      <c r="NDL21" s="247"/>
      <c r="NDM21" s="247"/>
      <c r="NDN21" s="247"/>
      <c r="NDO21" s="247"/>
      <c r="NDP21" s="247"/>
      <c r="NDQ21" s="247"/>
      <c r="NDR21" s="247"/>
      <c r="NDS21" s="247"/>
      <c r="NDT21" s="247"/>
      <c r="NDU21" s="247"/>
      <c r="NDV21" s="247"/>
      <c r="NDW21" s="247"/>
      <c r="NDX21" s="247"/>
      <c r="NDY21" s="247"/>
      <c r="NDZ21" s="247"/>
      <c r="NEA21" s="247"/>
      <c r="NEB21" s="247"/>
      <c r="NEC21" s="247"/>
      <c r="NED21" s="247"/>
      <c r="NEE21" s="247"/>
      <c r="NEF21" s="247"/>
      <c r="NEG21" s="247"/>
      <c r="NEH21" s="247"/>
      <c r="NEI21" s="247"/>
      <c r="NEJ21" s="247"/>
      <c r="NEK21" s="247"/>
      <c r="NEL21" s="247"/>
      <c r="NEM21" s="247"/>
      <c r="NEN21" s="247"/>
      <c r="NEO21" s="247"/>
      <c r="NEP21" s="247"/>
      <c r="NEQ21" s="247"/>
      <c r="NER21" s="247"/>
      <c r="NES21" s="247"/>
      <c r="NET21" s="247"/>
      <c r="NEU21" s="247"/>
      <c r="NEV21" s="247"/>
      <c r="NEW21" s="247"/>
      <c r="NEX21" s="247"/>
      <c r="NEY21" s="247"/>
      <c r="NEZ21" s="247"/>
      <c r="NFA21" s="247"/>
      <c r="NFB21" s="247"/>
      <c r="NFC21" s="247"/>
      <c r="NFD21" s="247"/>
      <c r="NFE21" s="247"/>
      <c r="NFF21" s="247"/>
      <c r="NFG21" s="247"/>
      <c r="NFH21" s="247"/>
      <c r="NFI21" s="247"/>
      <c r="NFJ21" s="247"/>
      <c r="NFK21" s="247"/>
      <c r="NFL21" s="247"/>
      <c r="NFM21" s="247"/>
      <c r="NFN21" s="247"/>
      <c r="NFO21" s="247"/>
      <c r="NFP21" s="247"/>
      <c r="NFQ21" s="247"/>
      <c r="NFR21" s="247"/>
      <c r="NFS21" s="247"/>
      <c r="NFT21" s="247"/>
      <c r="NFU21" s="247"/>
      <c r="NFV21" s="247"/>
      <c r="NFW21" s="247"/>
      <c r="NFX21" s="247"/>
      <c r="NFY21" s="247"/>
      <c r="NFZ21" s="247"/>
      <c r="NGA21" s="247"/>
      <c r="NGB21" s="247"/>
      <c r="NGC21" s="247"/>
      <c r="NGD21" s="247"/>
      <c r="NGE21" s="247"/>
      <c r="NGF21" s="247"/>
      <c r="NGG21" s="247"/>
      <c r="NGH21" s="247"/>
      <c r="NGI21" s="247"/>
      <c r="NGJ21" s="247"/>
      <c r="NGK21" s="247"/>
      <c r="NGL21" s="247"/>
      <c r="NGM21" s="247"/>
      <c r="NGN21" s="247"/>
      <c r="NGO21" s="247"/>
      <c r="NGP21" s="247"/>
      <c r="NGQ21" s="247"/>
      <c r="NGR21" s="247"/>
      <c r="NGS21" s="247"/>
      <c r="NGT21" s="247"/>
      <c r="NGU21" s="247"/>
      <c r="NGV21" s="247"/>
      <c r="NGW21" s="247"/>
      <c r="NGX21" s="247"/>
      <c r="NGY21" s="247"/>
      <c r="NGZ21" s="247"/>
      <c r="NHA21" s="247"/>
      <c r="NHB21" s="247"/>
      <c r="NHC21" s="247"/>
      <c r="NHD21" s="247"/>
      <c r="NHE21" s="247"/>
      <c r="NHF21" s="247"/>
      <c r="NHG21" s="247"/>
      <c r="NHH21" s="247"/>
      <c r="NHI21" s="247"/>
      <c r="NHJ21" s="247"/>
      <c r="NHK21" s="247"/>
      <c r="NHL21" s="247"/>
      <c r="NHM21" s="247"/>
      <c r="NHN21" s="247"/>
      <c r="NHO21" s="247"/>
      <c r="NHP21" s="247"/>
      <c r="NHQ21" s="247"/>
      <c r="NHR21" s="247"/>
      <c r="NHS21" s="247"/>
      <c r="NHT21" s="247"/>
      <c r="NHU21" s="247"/>
      <c r="NHV21" s="247"/>
      <c r="NHW21" s="247"/>
      <c r="NHX21" s="247"/>
      <c r="NHY21" s="247"/>
      <c r="NHZ21" s="247"/>
      <c r="NIA21" s="247"/>
      <c r="NIB21" s="247"/>
      <c r="NIC21" s="247"/>
      <c r="NID21" s="247"/>
      <c r="NIE21" s="247"/>
      <c r="NIF21" s="247"/>
      <c r="NIG21" s="247"/>
      <c r="NIH21" s="247"/>
      <c r="NII21" s="247"/>
      <c r="NIJ21" s="247"/>
      <c r="NIK21" s="247"/>
      <c r="NIL21" s="247"/>
      <c r="NIM21" s="247"/>
      <c r="NIN21" s="247"/>
      <c r="NIO21" s="247"/>
      <c r="NIP21" s="247"/>
      <c r="NIQ21" s="247"/>
      <c r="NIR21" s="247"/>
      <c r="NIS21" s="247"/>
      <c r="NIT21" s="247"/>
      <c r="NIU21" s="247"/>
      <c r="NIV21" s="247"/>
      <c r="NIW21" s="247"/>
      <c r="NIX21" s="247"/>
      <c r="NIY21" s="247"/>
      <c r="NIZ21" s="247"/>
      <c r="NJA21" s="247"/>
      <c r="NJB21" s="247"/>
      <c r="NJC21" s="247"/>
      <c r="NJD21" s="247"/>
      <c r="NJE21" s="247"/>
      <c r="NJF21" s="247"/>
      <c r="NJG21" s="247"/>
      <c r="NJH21" s="247"/>
      <c r="NJI21" s="247"/>
      <c r="NJJ21" s="247"/>
      <c r="NJK21" s="247"/>
      <c r="NJL21" s="247"/>
      <c r="NJM21" s="247"/>
      <c r="NJN21" s="247"/>
      <c r="NJO21" s="247"/>
      <c r="NJP21" s="247"/>
      <c r="NJQ21" s="247"/>
      <c r="NJR21" s="247"/>
      <c r="NJS21" s="247"/>
      <c r="NJT21" s="247"/>
      <c r="NJU21" s="247"/>
      <c r="NJV21" s="247"/>
      <c r="NJW21" s="247"/>
      <c r="NJX21" s="247"/>
      <c r="NJY21" s="247"/>
      <c r="NJZ21" s="247"/>
      <c r="NKA21" s="247"/>
      <c r="NKB21" s="247"/>
      <c r="NKC21" s="247"/>
      <c r="NKD21" s="247"/>
      <c r="NKE21" s="247"/>
      <c r="NKF21" s="247"/>
      <c r="NKG21" s="247"/>
      <c r="NKH21" s="247"/>
      <c r="NKI21" s="247"/>
      <c r="NKJ21" s="247"/>
      <c r="NKK21" s="247"/>
      <c r="NKL21" s="247"/>
      <c r="NKM21" s="247"/>
      <c r="NKN21" s="247"/>
      <c r="NKO21" s="247"/>
      <c r="NKP21" s="247"/>
      <c r="NKQ21" s="247"/>
      <c r="NKR21" s="247"/>
      <c r="NKS21" s="247"/>
      <c r="NKT21" s="247"/>
      <c r="NKU21" s="247"/>
      <c r="NKV21" s="247"/>
      <c r="NKW21" s="247"/>
      <c r="NKX21" s="247"/>
      <c r="NKY21" s="247"/>
      <c r="NKZ21" s="247"/>
      <c r="NLA21" s="247"/>
      <c r="NLB21" s="247"/>
      <c r="NLC21" s="247"/>
      <c r="NLD21" s="247"/>
      <c r="NLE21" s="247"/>
      <c r="NLF21" s="247"/>
      <c r="NLG21" s="247"/>
      <c r="NLH21" s="247"/>
      <c r="NLI21" s="247"/>
      <c r="NLJ21" s="247"/>
      <c r="NLK21" s="247"/>
      <c r="NLL21" s="247"/>
      <c r="NLM21" s="247"/>
      <c r="NLN21" s="247"/>
      <c r="NLO21" s="247"/>
      <c r="NLP21" s="247"/>
      <c r="NLQ21" s="247"/>
      <c r="NLR21" s="247"/>
      <c r="NLS21" s="247"/>
      <c r="NLT21" s="247"/>
      <c r="NLU21" s="247"/>
      <c r="NLV21" s="247"/>
      <c r="NLW21" s="247"/>
      <c r="NLX21" s="247"/>
      <c r="NLY21" s="247"/>
      <c r="NLZ21" s="247"/>
      <c r="NMA21" s="247"/>
      <c r="NMB21" s="247"/>
      <c r="NMC21" s="247"/>
      <c r="NMD21" s="247"/>
      <c r="NME21" s="247"/>
      <c r="NMF21" s="247"/>
      <c r="NMG21" s="247"/>
      <c r="NMH21" s="247"/>
      <c r="NMI21" s="247"/>
      <c r="NMJ21" s="247"/>
      <c r="NMK21" s="247"/>
      <c r="NML21" s="247"/>
      <c r="NMM21" s="247"/>
      <c r="NMN21" s="247"/>
      <c r="NMO21" s="247"/>
      <c r="NMP21" s="247"/>
      <c r="NMQ21" s="247"/>
      <c r="NMR21" s="247"/>
      <c r="NMS21" s="247"/>
      <c r="NMT21" s="247"/>
      <c r="NMU21" s="247"/>
      <c r="NMV21" s="247"/>
      <c r="NMW21" s="247"/>
      <c r="NMX21" s="247"/>
      <c r="NMY21" s="247"/>
      <c r="NMZ21" s="247"/>
      <c r="NNA21" s="247"/>
      <c r="NNB21" s="247"/>
      <c r="NNC21" s="247"/>
      <c r="NND21" s="247"/>
      <c r="NNE21" s="247"/>
      <c r="NNF21" s="247"/>
      <c r="NNG21" s="247"/>
      <c r="NNH21" s="247"/>
      <c r="NNI21" s="247"/>
      <c r="NNJ21" s="247"/>
      <c r="NNK21" s="247"/>
      <c r="NNL21" s="247"/>
      <c r="NNM21" s="247"/>
      <c r="NNN21" s="247"/>
      <c r="NNO21" s="247"/>
      <c r="NNP21" s="247"/>
      <c r="NNQ21" s="247"/>
      <c r="NNR21" s="247"/>
      <c r="NNS21" s="247"/>
      <c r="NNT21" s="247"/>
      <c r="NNU21" s="247"/>
      <c r="NNV21" s="247"/>
      <c r="NNW21" s="247"/>
      <c r="NNX21" s="247"/>
      <c r="NNY21" s="247"/>
      <c r="NNZ21" s="247"/>
      <c r="NOA21" s="247"/>
      <c r="NOB21" s="247"/>
      <c r="NOC21" s="247"/>
      <c r="NOD21" s="247"/>
      <c r="NOE21" s="247"/>
      <c r="NOF21" s="247"/>
      <c r="NOG21" s="247"/>
      <c r="NOH21" s="247"/>
      <c r="NOI21" s="247"/>
      <c r="NOJ21" s="247"/>
      <c r="NOK21" s="247"/>
      <c r="NOL21" s="247"/>
      <c r="NOM21" s="247"/>
      <c r="NON21" s="247"/>
      <c r="NOO21" s="247"/>
      <c r="NOP21" s="247"/>
      <c r="NOQ21" s="247"/>
      <c r="NOR21" s="247"/>
      <c r="NOS21" s="247"/>
      <c r="NOT21" s="247"/>
      <c r="NOU21" s="247"/>
      <c r="NOV21" s="247"/>
      <c r="NOW21" s="247"/>
      <c r="NOX21" s="247"/>
      <c r="NOY21" s="247"/>
      <c r="NOZ21" s="247"/>
      <c r="NPA21" s="247"/>
      <c r="NPB21" s="247"/>
      <c r="NPC21" s="247"/>
      <c r="NPD21" s="247"/>
      <c r="NPE21" s="247"/>
      <c r="NPF21" s="247"/>
      <c r="NPG21" s="247"/>
      <c r="NPH21" s="247"/>
      <c r="NPI21" s="247"/>
      <c r="NPJ21" s="247"/>
      <c r="NPK21" s="247"/>
      <c r="NPL21" s="247"/>
      <c r="NPM21" s="247"/>
      <c r="NPN21" s="247"/>
      <c r="NPO21" s="247"/>
      <c r="NPP21" s="247"/>
      <c r="NPQ21" s="247"/>
      <c r="NPR21" s="247"/>
      <c r="NPS21" s="247"/>
      <c r="NPT21" s="247"/>
      <c r="NPU21" s="247"/>
      <c r="NPV21" s="247"/>
      <c r="NPW21" s="247"/>
      <c r="NPX21" s="247"/>
      <c r="NPY21" s="247"/>
      <c r="NPZ21" s="247"/>
      <c r="NQA21" s="247"/>
      <c r="NQB21" s="247"/>
      <c r="NQC21" s="247"/>
      <c r="NQD21" s="247"/>
      <c r="NQE21" s="247"/>
      <c r="NQF21" s="247"/>
      <c r="NQG21" s="247"/>
      <c r="NQH21" s="247"/>
      <c r="NQI21" s="247"/>
      <c r="NQJ21" s="247"/>
      <c r="NQK21" s="247"/>
      <c r="NQL21" s="247"/>
      <c r="NQM21" s="247"/>
      <c r="NQN21" s="247"/>
      <c r="NQO21" s="247"/>
      <c r="NQP21" s="247"/>
      <c r="NQQ21" s="247"/>
      <c r="NQR21" s="247"/>
      <c r="NQS21" s="247"/>
      <c r="NQT21" s="247"/>
      <c r="NQU21" s="247"/>
      <c r="NQV21" s="247"/>
      <c r="NQW21" s="247"/>
      <c r="NQX21" s="247"/>
      <c r="NQY21" s="247"/>
      <c r="NQZ21" s="247"/>
      <c r="NRA21" s="247"/>
      <c r="NRB21" s="247"/>
      <c r="NRC21" s="247"/>
      <c r="NRD21" s="247"/>
      <c r="NRE21" s="247"/>
      <c r="NRF21" s="247"/>
      <c r="NRG21" s="247"/>
      <c r="NRH21" s="247"/>
      <c r="NRI21" s="247"/>
      <c r="NRJ21" s="247"/>
      <c r="NRK21" s="247"/>
      <c r="NRL21" s="247"/>
      <c r="NRM21" s="247"/>
      <c r="NRN21" s="247"/>
      <c r="NRO21" s="247"/>
      <c r="NRP21" s="247"/>
      <c r="NRQ21" s="247"/>
      <c r="NRR21" s="247"/>
      <c r="NRS21" s="247"/>
      <c r="NRT21" s="247"/>
      <c r="NRU21" s="247"/>
      <c r="NRV21" s="247"/>
      <c r="NRW21" s="247"/>
      <c r="NRX21" s="247"/>
      <c r="NRY21" s="247"/>
      <c r="NRZ21" s="247"/>
      <c r="NSA21" s="247"/>
      <c r="NSB21" s="247"/>
      <c r="NSC21" s="247"/>
      <c r="NSD21" s="247"/>
      <c r="NSE21" s="247"/>
      <c r="NSF21" s="247"/>
      <c r="NSG21" s="247"/>
      <c r="NSH21" s="247"/>
      <c r="NSI21" s="247"/>
      <c r="NSJ21" s="247"/>
      <c r="NSK21" s="247"/>
      <c r="NSL21" s="247"/>
      <c r="NSM21" s="247"/>
      <c r="NSN21" s="247"/>
      <c r="NSO21" s="247"/>
      <c r="NSP21" s="247"/>
      <c r="NSQ21" s="247"/>
      <c r="NSR21" s="247"/>
      <c r="NSS21" s="247"/>
      <c r="NST21" s="247"/>
      <c r="NSU21" s="247"/>
      <c r="NSV21" s="247"/>
      <c r="NSW21" s="247"/>
      <c r="NSX21" s="247"/>
      <c r="NSY21" s="247"/>
      <c r="NSZ21" s="247"/>
      <c r="NTA21" s="247"/>
      <c r="NTB21" s="247"/>
      <c r="NTC21" s="247"/>
      <c r="NTD21" s="247"/>
      <c r="NTE21" s="247"/>
      <c r="NTF21" s="247"/>
      <c r="NTG21" s="247"/>
      <c r="NTH21" s="247"/>
      <c r="NTI21" s="247"/>
      <c r="NTJ21" s="247"/>
      <c r="NTK21" s="247"/>
      <c r="NTL21" s="247"/>
      <c r="NTM21" s="247"/>
      <c r="NTN21" s="247"/>
      <c r="NTO21" s="247"/>
      <c r="NTP21" s="247"/>
      <c r="NTQ21" s="247"/>
      <c r="NTR21" s="247"/>
      <c r="NTS21" s="247"/>
      <c r="NTT21" s="247"/>
      <c r="NTU21" s="247"/>
      <c r="NTV21" s="247"/>
      <c r="NTW21" s="247"/>
      <c r="NTX21" s="247"/>
      <c r="NTY21" s="247"/>
      <c r="NTZ21" s="247"/>
      <c r="NUA21" s="247"/>
      <c r="NUB21" s="247"/>
      <c r="NUC21" s="247"/>
      <c r="NUD21" s="247"/>
      <c r="NUE21" s="247"/>
      <c r="NUF21" s="247"/>
      <c r="NUG21" s="247"/>
      <c r="NUH21" s="247"/>
      <c r="NUI21" s="247"/>
      <c r="NUJ21" s="247"/>
      <c r="NUK21" s="247"/>
      <c r="NUL21" s="247"/>
      <c r="NUM21" s="247"/>
      <c r="NUN21" s="247"/>
      <c r="NUO21" s="247"/>
      <c r="NUP21" s="247"/>
      <c r="NUQ21" s="247"/>
      <c r="NUR21" s="247"/>
      <c r="NUS21" s="247"/>
      <c r="NUT21" s="247"/>
      <c r="NUU21" s="247"/>
      <c r="NUV21" s="247"/>
      <c r="NUW21" s="247"/>
      <c r="NUX21" s="247"/>
      <c r="NUY21" s="247"/>
      <c r="NUZ21" s="247"/>
      <c r="NVA21" s="247"/>
      <c r="NVB21" s="247"/>
      <c r="NVC21" s="247"/>
      <c r="NVD21" s="247"/>
      <c r="NVE21" s="247"/>
      <c r="NVF21" s="247"/>
      <c r="NVG21" s="247"/>
      <c r="NVH21" s="247"/>
      <c r="NVI21" s="247"/>
      <c r="NVJ21" s="247"/>
      <c r="NVK21" s="247"/>
      <c r="NVL21" s="247"/>
      <c r="NVM21" s="247"/>
      <c r="NVN21" s="247"/>
      <c r="NVO21" s="247"/>
      <c r="NVP21" s="247"/>
      <c r="NVQ21" s="247"/>
      <c r="NVR21" s="247"/>
      <c r="NVS21" s="247"/>
      <c r="NVT21" s="247"/>
      <c r="NVU21" s="247"/>
      <c r="NVV21" s="247"/>
      <c r="NVW21" s="247"/>
      <c r="NVX21" s="247"/>
      <c r="NVY21" s="247"/>
      <c r="NVZ21" s="247"/>
      <c r="NWA21" s="247"/>
      <c r="NWB21" s="247"/>
      <c r="NWC21" s="247"/>
      <c r="NWD21" s="247"/>
      <c r="NWE21" s="247"/>
      <c r="NWF21" s="247"/>
      <c r="NWG21" s="247"/>
      <c r="NWH21" s="247"/>
      <c r="NWI21" s="247"/>
      <c r="NWJ21" s="247"/>
      <c r="NWK21" s="247"/>
      <c r="NWL21" s="247"/>
      <c r="NWM21" s="247"/>
      <c r="NWN21" s="247"/>
      <c r="NWO21" s="247"/>
      <c r="NWP21" s="247"/>
      <c r="NWQ21" s="247"/>
      <c r="NWR21" s="247"/>
      <c r="NWS21" s="247"/>
      <c r="NWT21" s="247"/>
      <c r="NWU21" s="247"/>
      <c r="NWV21" s="247"/>
      <c r="NWW21" s="247"/>
      <c r="NWX21" s="247"/>
      <c r="NWY21" s="247"/>
      <c r="NWZ21" s="247"/>
      <c r="NXA21" s="247"/>
      <c r="NXB21" s="247"/>
      <c r="NXC21" s="247"/>
      <c r="NXD21" s="247"/>
      <c r="NXE21" s="247"/>
      <c r="NXF21" s="247"/>
      <c r="NXG21" s="247"/>
      <c r="NXH21" s="247"/>
      <c r="NXI21" s="247"/>
      <c r="NXJ21" s="247"/>
      <c r="NXK21" s="247"/>
      <c r="NXL21" s="247"/>
      <c r="NXM21" s="247"/>
      <c r="NXN21" s="247"/>
      <c r="NXO21" s="247"/>
      <c r="NXP21" s="247"/>
      <c r="NXQ21" s="247"/>
      <c r="NXR21" s="247"/>
      <c r="NXS21" s="247"/>
      <c r="NXT21" s="247"/>
      <c r="NXU21" s="247"/>
      <c r="NXV21" s="247"/>
      <c r="NXW21" s="247"/>
      <c r="NXX21" s="247"/>
      <c r="NXY21" s="247"/>
      <c r="NXZ21" s="247"/>
      <c r="NYA21" s="247"/>
      <c r="NYB21" s="247"/>
      <c r="NYC21" s="247"/>
      <c r="NYD21" s="247"/>
      <c r="NYE21" s="247"/>
      <c r="NYF21" s="247"/>
      <c r="NYG21" s="247"/>
      <c r="NYH21" s="247"/>
      <c r="NYI21" s="247"/>
      <c r="NYJ21" s="247"/>
      <c r="NYK21" s="247"/>
      <c r="NYL21" s="247"/>
      <c r="NYM21" s="247"/>
      <c r="NYN21" s="247"/>
      <c r="NYO21" s="247"/>
      <c r="NYP21" s="247"/>
      <c r="NYQ21" s="247"/>
      <c r="NYR21" s="247"/>
      <c r="NYS21" s="247"/>
      <c r="NYT21" s="247"/>
      <c r="NYU21" s="247"/>
      <c r="NYV21" s="247"/>
      <c r="NYW21" s="247"/>
      <c r="NYX21" s="247"/>
      <c r="NYY21" s="247"/>
      <c r="NYZ21" s="247"/>
      <c r="NZA21" s="247"/>
      <c r="NZB21" s="247"/>
      <c r="NZC21" s="247"/>
      <c r="NZD21" s="247"/>
      <c r="NZE21" s="247"/>
      <c r="NZF21" s="247"/>
      <c r="NZG21" s="247"/>
      <c r="NZH21" s="247"/>
      <c r="NZI21" s="247"/>
      <c r="NZJ21" s="247"/>
      <c r="NZK21" s="247"/>
      <c r="NZL21" s="247"/>
      <c r="NZM21" s="247"/>
      <c r="NZN21" s="247"/>
      <c r="NZO21" s="247"/>
      <c r="NZP21" s="247"/>
      <c r="NZQ21" s="247"/>
      <c r="NZR21" s="247"/>
      <c r="NZS21" s="247"/>
      <c r="NZT21" s="247"/>
      <c r="NZU21" s="247"/>
      <c r="NZV21" s="247"/>
      <c r="NZW21" s="247"/>
      <c r="NZX21" s="247"/>
      <c r="NZY21" s="247"/>
      <c r="NZZ21" s="247"/>
      <c r="OAA21" s="247"/>
      <c r="OAB21" s="247"/>
      <c r="OAC21" s="247"/>
      <c r="OAD21" s="247"/>
      <c r="OAE21" s="247"/>
      <c r="OAF21" s="247"/>
      <c r="OAG21" s="247"/>
      <c r="OAH21" s="247"/>
      <c r="OAI21" s="247"/>
      <c r="OAJ21" s="247"/>
      <c r="OAK21" s="247"/>
      <c r="OAL21" s="247"/>
      <c r="OAM21" s="247"/>
      <c r="OAN21" s="247"/>
      <c r="OAO21" s="247"/>
      <c r="OAP21" s="247"/>
      <c r="OAQ21" s="247"/>
      <c r="OAR21" s="247"/>
      <c r="OAS21" s="247"/>
      <c r="OAT21" s="247"/>
      <c r="OAU21" s="247"/>
      <c r="OAV21" s="247"/>
      <c r="OAW21" s="247"/>
      <c r="OAX21" s="247"/>
      <c r="OAY21" s="247"/>
      <c r="OAZ21" s="247"/>
      <c r="OBA21" s="247"/>
      <c r="OBB21" s="247"/>
      <c r="OBC21" s="247"/>
      <c r="OBD21" s="247"/>
      <c r="OBE21" s="247"/>
      <c r="OBF21" s="247"/>
      <c r="OBG21" s="247"/>
      <c r="OBH21" s="247"/>
      <c r="OBI21" s="247"/>
      <c r="OBJ21" s="247"/>
      <c r="OBK21" s="247"/>
      <c r="OBL21" s="247"/>
      <c r="OBM21" s="247"/>
      <c r="OBN21" s="247"/>
      <c r="OBO21" s="247"/>
      <c r="OBP21" s="247"/>
      <c r="OBQ21" s="247"/>
      <c r="OBR21" s="247"/>
      <c r="OBS21" s="247"/>
      <c r="OBT21" s="247"/>
      <c r="OBU21" s="247"/>
      <c r="OBV21" s="247"/>
      <c r="OBW21" s="247"/>
      <c r="OBX21" s="247"/>
      <c r="OBY21" s="247"/>
      <c r="OBZ21" s="247"/>
      <c r="OCA21" s="247"/>
      <c r="OCB21" s="247"/>
      <c r="OCC21" s="247"/>
      <c r="OCD21" s="247"/>
      <c r="OCE21" s="247"/>
      <c r="OCF21" s="247"/>
      <c r="OCG21" s="247"/>
      <c r="OCH21" s="247"/>
      <c r="OCI21" s="247"/>
      <c r="OCJ21" s="247"/>
      <c r="OCK21" s="247"/>
      <c r="OCL21" s="247"/>
      <c r="OCM21" s="247"/>
      <c r="OCN21" s="247"/>
      <c r="OCO21" s="247"/>
      <c r="OCP21" s="247"/>
      <c r="OCQ21" s="247"/>
      <c r="OCR21" s="247"/>
      <c r="OCS21" s="247"/>
      <c r="OCT21" s="247"/>
      <c r="OCU21" s="247"/>
      <c r="OCV21" s="247"/>
      <c r="OCW21" s="247"/>
      <c r="OCX21" s="247"/>
      <c r="OCY21" s="247"/>
      <c r="OCZ21" s="247"/>
      <c r="ODA21" s="247"/>
      <c r="ODB21" s="247"/>
      <c r="ODC21" s="247"/>
      <c r="ODD21" s="247"/>
      <c r="ODE21" s="247"/>
      <c r="ODF21" s="247"/>
      <c r="ODG21" s="247"/>
      <c r="ODH21" s="247"/>
      <c r="ODI21" s="247"/>
      <c r="ODJ21" s="247"/>
      <c r="ODK21" s="247"/>
      <c r="ODL21" s="247"/>
      <c r="ODM21" s="247"/>
      <c r="ODN21" s="247"/>
      <c r="ODO21" s="247"/>
      <c r="ODP21" s="247"/>
      <c r="ODQ21" s="247"/>
      <c r="ODR21" s="247"/>
      <c r="ODS21" s="247"/>
      <c r="ODT21" s="247"/>
      <c r="ODU21" s="247"/>
      <c r="ODV21" s="247"/>
      <c r="ODW21" s="247"/>
      <c r="ODX21" s="247"/>
      <c r="ODY21" s="247"/>
      <c r="ODZ21" s="247"/>
      <c r="OEA21" s="247"/>
      <c r="OEB21" s="247"/>
      <c r="OEC21" s="247"/>
      <c r="OED21" s="247"/>
      <c r="OEE21" s="247"/>
      <c r="OEF21" s="247"/>
      <c r="OEG21" s="247"/>
      <c r="OEH21" s="247"/>
      <c r="OEI21" s="247"/>
      <c r="OEJ21" s="247"/>
      <c r="OEK21" s="247"/>
      <c r="OEL21" s="247"/>
      <c r="OEM21" s="247"/>
      <c r="OEN21" s="247"/>
      <c r="OEO21" s="247"/>
      <c r="OEP21" s="247"/>
      <c r="OEQ21" s="247"/>
      <c r="OER21" s="247"/>
      <c r="OES21" s="247"/>
      <c r="OET21" s="247"/>
      <c r="OEU21" s="247"/>
      <c r="OEV21" s="247"/>
      <c r="OEW21" s="247"/>
      <c r="OEX21" s="247"/>
      <c r="OEY21" s="247"/>
      <c r="OEZ21" s="247"/>
      <c r="OFA21" s="247"/>
      <c r="OFB21" s="247"/>
      <c r="OFC21" s="247"/>
      <c r="OFD21" s="247"/>
      <c r="OFE21" s="247"/>
      <c r="OFF21" s="247"/>
      <c r="OFG21" s="247"/>
      <c r="OFH21" s="247"/>
      <c r="OFI21" s="247"/>
      <c r="OFJ21" s="247"/>
      <c r="OFK21" s="247"/>
      <c r="OFL21" s="247"/>
      <c r="OFM21" s="247"/>
      <c r="OFN21" s="247"/>
      <c r="OFO21" s="247"/>
      <c r="OFP21" s="247"/>
      <c r="OFQ21" s="247"/>
      <c r="OFR21" s="247"/>
      <c r="OFS21" s="247"/>
      <c r="OFT21" s="247"/>
      <c r="OFU21" s="247"/>
      <c r="OFV21" s="247"/>
      <c r="OFW21" s="247"/>
      <c r="OFX21" s="247"/>
      <c r="OFY21" s="247"/>
      <c r="OFZ21" s="247"/>
      <c r="OGA21" s="247"/>
      <c r="OGB21" s="247"/>
      <c r="OGC21" s="247"/>
      <c r="OGD21" s="247"/>
      <c r="OGE21" s="247"/>
      <c r="OGF21" s="247"/>
      <c r="OGG21" s="247"/>
      <c r="OGH21" s="247"/>
      <c r="OGI21" s="247"/>
      <c r="OGJ21" s="247"/>
      <c r="OGK21" s="247"/>
      <c r="OGL21" s="247"/>
      <c r="OGM21" s="247"/>
      <c r="OGN21" s="247"/>
      <c r="OGO21" s="247"/>
      <c r="OGP21" s="247"/>
      <c r="OGQ21" s="247"/>
      <c r="OGR21" s="247"/>
      <c r="OGS21" s="247"/>
      <c r="OGT21" s="247"/>
      <c r="OGU21" s="247"/>
      <c r="OGV21" s="247"/>
      <c r="OGW21" s="247"/>
      <c r="OGX21" s="247"/>
      <c r="OGY21" s="247"/>
      <c r="OGZ21" s="247"/>
      <c r="OHA21" s="247"/>
      <c r="OHB21" s="247"/>
      <c r="OHC21" s="247"/>
      <c r="OHD21" s="247"/>
      <c r="OHE21" s="247"/>
      <c r="OHF21" s="247"/>
      <c r="OHG21" s="247"/>
      <c r="OHH21" s="247"/>
      <c r="OHI21" s="247"/>
      <c r="OHJ21" s="247"/>
      <c r="OHK21" s="247"/>
      <c r="OHL21" s="247"/>
      <c r="OHM21" s="247"/>
      <c r="OHN21" s="247"/>
      <c r="OHO21" s="247"/>
      <c r="OHP21" s="247"/>
      <c r="OHQ21" s="247"/>
      <c r="OHR21" s="247"/>
      <c r="OHS21" s="247"/>
      <c r="OHT21" s="247"/>
      <c r="OHU21" s="247"/>
      <c r="OHV21" s="247"/>
      <c r="OHW21" s="247"/>
      <c r="OHX21" s="247"/>
      <c r="OHY21" s="247"/>
      <c r="OHZ21" s="247"/>
      <c r="OIA21" s="247"/>
      <c r="OIB21" s="247"/>
      <c r="OIC21" s="247"/>
      <c r="OID21" s="247"/>
      <c r="OIE21" s="247"/>
      <c r="OIF21" s="247"/>
      <c r="OIG21" s="247"/>
      <c r="OIH21" s="247"/>
      <c r="OII21" s="247"/>
      <c r="OIJ21" s="247"/>
      <c r="OIK21" s="247"/>
      <c r="OIL21" s="247"/>
      <c r="OIM21" s="247"/>
      <c r="OIN21" s="247"/>
      <c r="OIO21" s="247"/>
      <c r="OIP21" s="247"/>
      <c r="OIQ21" s="247"/>
      <c r="OIR21" s="247"/>
      <c r="OIS21" s="247"/>
      <c r="OIT21" s="247"/>
      <c r="OIU21" s="247"/>
      <c r="OIV21" s="247"/>
      <c r="OIW21" s="247"/>
      <c r="OIX21" s="247"/>
      <c r="OIY21" s="247"/>
      <c r="OIZ21" s="247"/>
      <c r="OJA21" s="247"/>
      <c r="OJB21" s="247"/>
      <c r="OJC21" s="247"/>
      <c r="OJD21" s="247"/>
      <c r="OJE21" s="247"/>
      <c r="OJF21" s="247"/>
      <c r="OJG21" s="247"/>
      <c r="OJH21" s="247"/>
      <c r="OJI21" s="247"/>
      <c r="OJJ21" s="247"/>
      <c r="OJK21" s="247"/>
      <c r="OJL21" s="247"/>
      <c r="OJM21" s="247"/>
      <c r="OJN21" s="247"/>
      <c r="OJO21" s="247"/>
      <c r="OJP21" s="247"/>
      <c r="OJQ21" s="247"/>
      <c r="OJR21" s="247"/>
      <c r="OJS21" s="247"/>
      <c r="OJT21" s="247"/>
      <c r="OJU21" s="247"/>
      <c r="OJV21" s="247"/>
      <c r="OJW21" s="247"/>
      <c r="OJX21" s="247"/>
      <c r="OJY21" s="247"/>
      <c r="OJZ21" s="247"/>
      <c r="OKA21" s="247"/>
      <c r="OKB21" s="247"/>
      <c r="OKC21" s="247"/>
      <c r="OKD21" s="247"/>
      <c r="OKE21" s="247"/>
      <c r="OKF21" s="247"/>
      <c r="OKG21" s="247"/>
      <c r="OKH21" s="247"/>
      <c r="OKI21" s="247"/>
      <c r="OKJ21" s="247"/>
      <c r="OKK21" s="247"/>
      <c r="OKL21" s="247"/>
      <c r="OKM21" s="247"/>
      <c r="OKN21" s="247"/>
      <c r="OKO21" s="247"/>
      <c r="OKP21" s="247"/>
      <c r="OKQ21" s="247"/>
      <c r="OKR21" s="247"/>
      <c r="OKS21" s="247"/>
      <c r="OKT21" s="247"/>
      <c r="OKU21" s="247"/>
      <c r="OKV21" s="247"/>
      <c r="OKW21" s="247"/>
      <c r="OKX21" s="247"/>
      <c r="OKY21" s="247"/>
      <c r="OKZ21" s="247"/>
      <c r="OLA21" s="247"/>
      <c r="OLB21" s="247"/>
      <c r="OLC21" s="247"/>
      <c r="OLD21" s="247"/>
      <c r="OLE21" s="247"/>
      <c r="OLF21" s="247"/>
      <c r="OLG21" s="247"/>
      <c r="OLH21" s="247"/>
      <c r="OLI21" s="247"/>
      <c r="OLJ21" s="247"/>
      <c r="OLK21" s="247"/>
      <c r="OLL21" s="247"/>
      <c r="OLM21" s="247"/>
      <c r="OLN21" s="247"/>
      <c r="OLO21" s="247"/>
      <c r="OLP21" s="247"/>
      <c r="OLQ21" s="247"/>
      <c r="OLR21" s="247"/>
      <c r="OLS21" s="247"/>
      <c r="OLT21" s="247"/>
      <c r="OLU21" s="247"/>
      <c r="OLV21" s="247"/>
      <c r="OLW21" s="247"/>
      <c r="OLX21" s="247"/>
      <c r="OLY21" s="247"/>
      <c r="OLZ21" s="247"/>
      <c r="OMA21" s="247"/>
      <c r="OMB21" s="247"/>
      <c r="OMC21" s="247"/>
      <c r="OMD21" s="247"/>
      <c r="OME21" s="247"/>
      <c r="OMF21" s="247"/>
      <c r="OMG21" s="247"/>
      <c r="OMH21" s="247"/>
      <c r="OMI21" s="247"/>
      <c r="OMJ21" s="247"/>
      <c r="OMK21" s="247"/>
      <c r="OML21" s="247"/>
      <c r="OMM21" s="247"/>
      <c r="OMN21" s="247"/>
      <c r="OMO21" s="247"/>
      <c r="OMP21" s="247"/>
      <c r="OMQ21" s="247"/>
      <c r="OMR21" s="247"/>
      <c r="OMS21" s="247"/>
      <c r="OMT21" s="247"/>
      <c r="OMU21" s="247"/>
      <c r="OMV21" s="247"/>
      <c r="OMW21" s="247"/>
      <c r="OMX21" s="247"/>
      <c r="OMY21" s="247"/>
      <c r="OMZ21" s="247"/>
      <c r="ONA21" s="247"/>
      <c r="ONB21" s="247"/>
      <c r="ONC21" s="247"/>
      <c r="OND21" s="247"/>
      <c r="ONE21" s="247"/>
      <c r="ONF21" s="247"/>
      <c r="ONG21" s="247"/>
      <c r="ONH21" s="247"/>
      <c r="ONI21" s="247"/>
      <c r="ONJ21" s="247"/>
      <c r="ONK21" s="247"/>
      <c r="ONL21" s="247"/>
      <c r="ONM21" s="247"/>
      <c r="ONN21" s="247"/>
      <c r="ONO21" s="247"/>
      <c r="ONP21" s="247"/>
      <c r="ONQ21" s="247"/>
      <c r="ONR21" s="247"/>
      <c r="ONS21" s="247"/>
      <c r="ONT21" s="247"/>
      <c r="ONU21" s="247"/>
      <c r="ONV21" s="247"/>
      <c r="ONW21" s="247"/>
      <c r="ONX21" s="247"/>
      <c r="ONY21" s="247"/>
      <c r="ONZ21" s="247"/>
      <c r="OOA21" s="247"/>
      <c r="OOB21" s="247"/>
      <c r="OOC21" s="247"/>
      <c r="OOD21" s="247"/>
      <c r="OOE21" s="247"/>
      <c r="OOF21" s="247"/>
      <c r="OOG21" s="247"/>
      <c r="OOH21" s="247"/>
      <c r="OOI21" s="247"/>
      <c r="OOJ21" s="247"/>
      <c r="OOK21" s="247"/>
      <c r="OOL21" s="247"/>
      <c r="OOM21" s="247"/>
      <c r="OON21" s="247"/>
      <c r="OOO21" s="247"/>
      <c r="OOP21" s="247"/>
      <c r="OOQ21" s="247"/>
      <c r="OOR21" s="247"/>
      <c r="OOS21" s="247"/>
      <c r="OOT21" s="247"/>
      <c r="OOU21" s="247"/>
      <c r="OOV21" s="247"/>
      <c r="OOW21" s="247"/>
      <c r="OOX21" s="247"/>
      <c r="OOY21" s="247"/>
      <c r="OOZ21" s="247"/>
      <c r="OPA21" s="247"/>
      <c r="OPB21" s="247"/>
      <c r="OPC21" s="247"/>
      <c r="OPD21" s="247"/>
      <c r="OPE21" s="247"/>
      <c r="OPF21" s="247"/>
      <c r="OPG21" s="247"/>
      <c r="OPH21" s="247"/>
      <c r="OPI21" s="247"/>
      <c r="OPJ21" s="247"/>
      <c r="OPK21" s="247"/>
      <c r="OPL21" s="247"/>
      <c r="OPM21" s="247"/>
      <c r="OPN21" s="247"/>
      <c r="OPO21" s="247"/>
      <c r="OPP21" s="247"/>
      <c r="OPQ21" s="247"/>
      <c r="OPR21" s="247"/>
      <c r="OPS21" s="247"/>
      <c r="OPT21" s="247"/>
      <c r="OPU21" s="247"/>
      <c r="OPV21" s="247"/>
      <c r="OPW21" s="247"/>
      <c r="OPX21" s="247"/>
      <c r="OPY21" s="247"/>
      <c r="OPZ21" s="247"/>
      <c r="OQA21" s="247"/>
      <c r="OQB21" s="247"/>
      <c r="OQC21" s="247"/>
      <c r="OQD21" s="247"/>
      <c r="OQE21" s="247"/>
      <c r="OQF21" s="247"/>
      <c r="OQG21" s="247"/>
      <c r="OQH21" s="247"/>
      <c r="OQI21" s="247"/>
      <c r="OQJ21" s="247"/>
      <c r="OQK21" s="247"/>
      <c r="OQL21" s="247"/>
      <c r="OQM21" s="247"/>
      <c r="OQN21" s="247"/>
      <c r="OQO21" s="247"/>
      <c r="OQP21" s="247"/>
      <c r="OQQ21" s="247"/>
      <c r="OQR21" s="247"/>
      <c r="OQS21" s="247"/>
      <c r="OQT21" s="247"/>
      <c r="OQU21" s="247"/>
      <c r="OQV21" s="247"/>
      <c r="OQW21" s="247"/>
      <c r="OQX21" s="247"/>
      <c r="OQY21" s="247"/>
      <c r="OQZ21" s="247"/>
      <c r="ORA21" s="247"/>
      <c r="ORB21" s="247"/>
      <c r="ORC21" s="247"/>
      <c r="ORD21" s="247"/>
      <c r="ORE21" s="247"/>
      <c r="ORF21" s="247"/>
      <c r="ORG21" s="247"/>
      <c r="ORH21" s="247"/>
      <c r="ORI21" s="247"/>
      <c r="ORJ21" s="247"/>
      <c r="ORK21" s="247"/>
      <c r="ORL21" s="247"/>
      <c r="ORM21" s="247"/>
      <c r="ORN21" s="247"/>
      <c r="ORO21" s="247"/>
      <c r="ORP21" s="247"/>
      <c r="ORQ21" s="247"/>
      <c r="ORR21" s="247"/>
      <c r="ORS21" s="247"/>
      <c r="ORT21" s="247"/>
      <c r="ORU21" s="247"/>
      <c r="ORV21" s="247"/>
      <c r="ORW21" s="247"/>
      <c r="ORX21" s="247"/>
      <c r="ORY21" s="247"/>
      <c r="ORZ21" s="247"/>
      <c r="OSA21" s="247"/>
      <c r="OSB21" s="247"/>
      <c r="OSC21" s="247"/>
      <c r="OSD21" s="247"/>
      <c r="OSE21" s="247"/>
      <c r="OSF21" s="247"/>
      <c r="OSG21" s="247"/>
      <c r="OSH21" s="247"/>
      <c r="OSI21" s="247"/>
      <c r="OSJ21" s="247"/>
      <c r="OSK21" s="247"/>
      <c r="OSL21" s="247"/>
      <c r="OSM21" s="247"/>
      <c r="OSN21" s="247"/>
      <c r="OSO21" s="247"/>
      <c r="OSP21" s="247"/>
      <c r="OSQ21" s="247"/>
      <c r="OSR21" s="247"/>
      <c r="OSS21" s="247"/>
      <c r="OST21" s="247"/>
      <c r="OSU21" s="247"/>
      <c r="OSV21" s="247"/>
      <c r="OSW21" s="247"/>
      <c r="OSX21" s="247"/>
      <c r="OSY21" s="247"/>
      <c r="OSZ21" s="247"/>
      <c r="OTA21" s="247"/>
      <c r="OTB21" s="247"/>
      <c r="OTC21" s="247"/>
      <c r="OTD21" s="247"/>
      <c r="OTE21" s="247"/>
      <c r="OTF21" s="247"/>
      <c r="OTG21" s="247"/>
      <c r="OTH21" s="247"/>
      <c r="OTI21" s="247"/>
      <c r="OTJ21" s="247"/>
      <c r="OTK21" s="247"/>
      <c r="OTL21" s="247"/>
      <c r="OTM21" s="247"/>
      <c r="OTN21" s="247"/>
      <c r="OTO21" s="247"/>
      <c r="OTP21" s="247"/>
      <c r="OTQ21" s="247"/>
      <c r="OTR21" s="247"/>
      <c r="OTS21" s="247"/>
      <c r="OTT21" s="247"/>
      <c r="OTU21" s="247"/>
      <c r="OTV21" s="247"/>
      <c r="OTW21" s="247"/>
      <c r="OTX21" s="247"/>
      <c r="OTY21" s="247"/>
      <c r="OTZ21" s="247"/>
      <c r="OUA21" s="247"/>
      <c r="OUB21" s="247"/>
      <c r="OUC21" s="247"/>
      <c r="OUD21" s="247"/>
      <c r="OUE21" s="247"/>
      <c r="OUF21" s="247"/>
      <c r="OUG21" s="247"/>
      <c r="OUH21" s="247"/>
      <c r="OUI21" s="247"/>
      <c r="OUJ21" s="247"/>
      <c r="OUK21" s="247"/>
      <c r="OUL21" s="247"/>
      <c r="OUM21" s="247"/>
      <c r="OUN21" s="247"/>
      <c r="OUO21" s="247"/>
      <c r="OUP21" s="247"/>
      <c r="OUQ21" s="247"/>
      <c r="OUR21" s="247"/>
      <c r="OUS21" s="247"/>
      <c r="OUT21" s="247"/>
      <c r="OUU21" s="247"/>
      <c r="OUV21" s="247"/>
      <c r="OUW21" s="247"/>
      <c r="OUX21" s="247"/>
      <c r="OUY21" s="247"/>
      <c r="OUZ21" s="247"/>
      <c r="OVA21" s="247"/>
      <c r="OVB21" s="247"/>
      <c r="OVC21" s="247"/>
      <c r="OVD21" s="247"/>
      <c r="OVE21" s="247"/>
      <c r="OVF21" s="247"/>
      <c r="OVG21" s="247"/>
      <c r="OVH21" s="247"/>
      <c r="OVI21" s="247"/>
      <c r="OVJ21" s="247"/>
      <c r="OVK21" s="247"/>
      <c r="OVL21" s="247"/>
      <c r="OVM21" s="247"/>
      <c r="OVN21" s="247"/>
      <c r="OVO21" s="247"/>
      <c r="OVP21" s="247"/>
      <c r="OVQ21" s="247"/>
      <c r="OVR21" s="247"/>
      <c r="OVS21" s="247"/>
      <c r="OVT21" s="247"/>
      <c r="OVU21" s="247"/>
      <c r="OVV21" s="247"/>
      <c r="OVW21" s="247"/>
      <c r="OVX21" s="247"/>
      <c r="OVY21" s="247"/>
      <c r="OVZ21" s="247"/>
      <c r="OWA21" s="247"/>
      <c r="OWB21" s="247"/>
      <c r="OWC21" s="247"/>
      <c r="OWD21" s="247"/>
      <c r="OWE21" s="247"/>
      <c r="OWF21" s="247"/>
      <c r="OWG21" s="247"/>
      <c r="OWH21" s="247"/>
      <c r="OWI21" s="247"/>
      <c r="OWJ21" s="247"/>
      <c r="OWK21" s="247"/>
      <c r="OWL21" s="247"/>
      <c r="OWM21" s="247"/>
      <c r="OWN21" s="247"/>
      <c r="OWO21" s="247"/>
      <c r="OWP21" s="247"/>
      <c r="OWQ21" s="247"/>
      <c r="OWR21" s="247"/>
      <c r="OWS21" s="247"/>
      <c r="OWT21" s="247"/>
      <c r="OWU21" s="247"/>
      <c r="OWV21" s="247"/>
      <c r="OWW21" s="247"/>
      <c r="OWX21" s="247"/>
      <c r="OWY21" s="247"/>
      <c r="OWZ21" s="247"/>
      <c r="OXA21" s="247"/>
      <c r="OXB21" s="247"/>
      <c r="OXC21" s="247"/>
      <c r="OXD21" s="247"/>
      <c r="OXE21" s="247"/>
      <c r="OXF21" s="247"/>
      <c r="OXG21" s="247"/>
      <c r="OXH21" s="247"/>
      <c r="OXI21" s="247"/>
      <c r="OXJ21" s="247"/>
      <c r="OXK21" s="247"/>
      <c r="OXL21" s="247"/>
      <c r="OXM21" s="247"/>
      <c r="OXN21" s="247"/>
      <c r="OXO21" s="247"/>
      <c r="OXP21" s="247"/>
      <c r="OXQ21" s="247"/>
      <c r="OXR21" s="247"/>
      <c r="OXS21" s="247"/>
      <c r="OXT21" s="247"/>
      <c r="OXU21" s="247"/>
      <c r="OXV21" s="247"/>
      <c r="OXW21" s="247"/>
      <c r="OXX21" s="247"/>
      <c r="OXY21" s="247"/>
      <c r="OXZ21" s="247"/>
      <c r="OYA21" s="247"/>
      <c r="OYB21" s="247"/>
      <c r="OYC21" s="247"/>
      <c r="OYD21" s="247"/>
      <c r="OYE21" s="247"/>
      <c r="OYF21" s="247"/>
      <c r="OYG21" s="247"/>
      <c r="OYH21" s="247"/>
      <c r="OYI21" s="247"/>
      <c r="OYJ21" s="247"/>
      <c r="OYK21" s="247"/>
      <c r="OYL21" s="247"/>
      <c r="OYM21" s="247"/>
      <c r="OYN21" s="247"/>
      <c r="OYO21" s="247"/>
      <c r="OYP21" s="247"/>
      <c r="OYQ21" s="247"/>
      <c r="OYR21" s="247"/>
      <c r="OYS21" s="247"/>
      <c r="OYT21" s="247"/>
      <c r="OYU21" s="247"/>
      <c r="OYV21" s="247"/>
      <c r="OYW21" s="247"/>
      <c r="OYX21" s="247"/>
      <c r="OYY21" s="247"/>
      <c r="OYZ21" s="247"/>
      <c r="OZA21" s="247"/>
      <c r="OZB21" s="247"/>
      <c r="OZC21" s="247"/>
      <c r="OZD21" s="247"/>
      <c r="OZE21" s="247"/>
      <c r="OZF21" s="247"/>
      <c r="OZG21" s="247"/>
      <c r="OZH21" s="247"/>
      <c r="OZI21" s="247"/>
      <c r="OZJ21" s="247"/>
      <c r="OZK21" s="247"/>
      <c r="OZL21" s="247"/>
      <c r="OZM21" s="247"/>
      <c r="OZN21" s="247"/>
      <c r="OZO21" s="247"/>
      <c r="OZP21" s="247"/>
      <c r="OZQ21" s="247"/>
      <c r="OZR21" s="247"/>
      <c r="OZS21" s="247"/>
      <c r="OZT21" s="247"/>
      <c r="OZU21" s="247"/>
      <c r="OZV21" s="247"/>
      <c r="OZW21" s="247"/>
      <c r="OZX21" s="247"/>
      <c r="OZY21" s="247"/>
      <c r="OZZ21" s="247"/>
      <c r="PAA21" s="247"/>
      <c r="PAB21" s="247"/>
      <c r="PAC21" s="247"/>
      <c r="PAD21" s="247"/>
      <c r="PAE21" s="247"/>
      <c r="PAF21" s="247"/>
      <c r="PAG21" s="247"/>
      <c r="PAH21" s="247"/>
      <c r="PAI21" s="247"/>
      <c r="PAJ21" s="247"/>
      <c r="PAK21" s="247"/>
      <c r="PAL21" s="247"/>
      <c r="PAM21" s="247"/>
      <c r="PAN21" s="247"/>
      <c r="PAO21" s="247"/>
      <c r="PAP21" s="247"/>
      <c r="PAQ21" s="247"/>
      <c r="PAR21" s="247"/>
      <c r="PAS21" s="247"/>
      <c r="PAT21" s="247"/>
      <c r="PAU21" s="247"/>
      <c r="PAV21" s="247"/>
      <c r="PAW21" s="247"/>
      <c r="PAX21" s="247"/>
      <c r="PAY21" s="247"/>
      <c r="PAZ21" s="247"/>
      <c r="PBA21" s="247"/>
      <c r="PBB21" s="247"/>
      <c r="PBC21" s="247"/>
      <c r="PBD21" s="247"/>
      <c r="PBE21" s="247"/>
      <c r="PBF21" s="247"/>
      <c r="PBG21" s="247"/>
      <c r="PBH21" s="247"/>
      <c r="PBI21" s="247"/>
      <c r="PBJ21" s="247"/>
      <c r="PBK21" s="247"/>
      <c r="PBL21" s="247"/>
      <c r="PBM21" s="247"/>
      <c r="PBN21" s="247"/>
      <c r="PBO21" s="247"/>
      <c r="PBP21" s="247"/>
      <c r="PBQ21" s="247"/>
      <c r="PBR21" s="247"/>
      <c r="PBS21" s="247"/>
      <c r="PBT21" s="247"/>
      <c r="PBU21" s="247"/>
      <c r="PBV21" s="247"/>
      <c r="PBW21" s="247"/>
      <c r="PBX21" s="247"/>
      <c r="PBY21" s="247"/>
      <c r="PBZ21" s="247"/>
      <c r="PCA21" s="247"/>
      <c r="PCB21" s="247"/>
      <c r="PCC21" s="247"/>
      <c r="PCD21" s="247"/>
      <c r="PCE21" s="247"/>
      <c r="PCF21" s="247"/>
      <c r="PCG21" s="247"/>
      <c r="PCH21" s="247"/>
      <c r="PCI21" s="247"/>
      <c r="PCJ21" s="247"/>
      <c r="PCK21" s="247"/>
      <c r="PCL21" s="247"/>
      <c r="PCM21" s="247"/>
      <c r="PCN21" s="247"/>
      <c r="PCO21" s="247"/>
      <c r="PCP21" s="247"/>
      <c r="PCQ21" s="247"/>
      <c r="PCR21" s="247"/>
      <c r="PCS21" s="247"/>
      <c r="PCT21" s="247"/>
      <c r="PCU21" s="247"/>
      <c r="PCV21" s="247"/>
      <c r="PCW21" s="247"/>
      <c r="PCX21" s="247"/>
      <c r="PCY21" s="247"/>
      <c r="PCZ21" s="247"/>
      <c r="PDA21" s="247"/>
      <c r="PDB21" s="247"/>
      <c r="PDC21" s="247"/>
      <c r="PDD21" s="247"/>
      <c r="PDE21" s="247"/>
      <c r="PDF21" s="247"/>
      <c r="PDG21" s="247"/>
      <c r="PDH21" s="247"/>
      <c r="PDI21" s="247"/>
      <c r="PDJ21" s="247"/>
      <c r="PDK21" s="247"/>
      <c r="PDL21" s="247"/>
      <c r="PDM21" s="247"/>
      <c r="PDN21" s="247"/>
      <c r="PDO21" s="247"/>
      <c r="PDP21" s="247"/>
      <c r="PDQ21" s="247"/>
      <c r="PDR21" s="247"/>
      <c r="PDS21" s="247"/>
      <c r="PDT21" s="247"/>
      <c r="PDU21" s="247"/>
      <c r="PDV21" s="247"/>
      <c r="PDW21" s="247"/>
      <c r="PDX21" s="247"/>
      <c r="PDY21" s="247"/>
      <c r="PDZ21" s="247"/>
      <c r="PEA21" s="247"/>
      <c r="PEB21" s="247"/>
      <c r="PEC21" s="247"/>
      <c r="PED21" s="247"/>
      <c r="PEE21" s="247"/>
      <c r="PEF21" s="247"/>
      <c r="PEG21" s="247"/>
      <c r="PEH21" s="247"/>
      <c r="PEI21" s="247"/>
      <c r="PEJ21" s="247"/>
      <c r="PEK21" s="247"/>
      <c r="PEL21" s="247"/>
      <c r="PEM21" s="247"/>
      <c r="PEN21" s="247"/>
      <c r="PEO21" s="247"/>
      <c r="PEP21" s="247"/>
      <c r="PEQ21" s="247"/>
      <c r="PER21" s="247"/>
      <c r="PES21" s="247"/>
      <c r="PET21" s="247"/>
      <c r="PEU21" s="247"/>
      <c r="PEV21" s="247"/>
      <c r="PEW21" s="247"/>
      <c r="PEX21" s="247"/>
      <c r="PEY21" s="247"/>
      <c r="PEZ21" s="247"/>
      <c r="PFA21" s="247"/>
      <c r="PFB21" s="247"/>
      <c r="PFC21" s="247"/>
      <c r="PFD21" s="247"/>
      <c r="PFE21" s="247"/>
      <c r="PFF21" s="247"/>
      <c r="PFG21" s="247"/>
      <c r="PFH21" s="247"/>
      <c r="PFI21" s="247"/>
      <c r="PFJ21" s="247"/>
      <c r="PFK21" s="247"/>
      <c r="PFL21" s="247"/>
      <c r="PFM21" s="247"/>
      <c r="PFN21" s="247"/>
      <c r="PFO21" s="247"/>
      <c r="PFP21" s="247"/>
      <c r="PFQ21" s="247"/>
      <c r="PFR21" s="247"/>
      <c r="PFS21" s="247"/>
      <c r="PFT21" s="247"/>
      <c r="PFU21" s="247"/>
      <c r="PFV21" s="247"/>
      <c r="PFW21" s="247"/>
      <c r="PFX21" s="247"/>
      <c r="PFY21" s="247"/>
      <c r="PFZ21" s="247"/>
      <c r="PGA21" s="247"/>
      <c r="PGB21" s="247"/>
      <c r="PGC21" s="247"/>
      <c r="PGD21" s="247"/>
      <c r="PGE21" s="247"/>
      <c r="PGF21" s="247"/>
      <c r="PGG21" s="247"/>
      <c r="PGH21" s="247"/>
      <c r="PGI21" s="247"/>
      <c r="PGJ21" s="247"/>
      <c r="PGK21" s="247"/>
      <c r="PGL21" s="247"/>
      <c r="PGM21" s="247"/>
      <c r="PGN21" s="247"/>
      <c r="PGO21" s="247"/>
      <c r="PGP21" s="247"/>
      <c r="PGQ21" s="247"/>
      <c r="PGR21" s="247"/>
      <c r="PGS21" s="247"/>
      <c r="PGT21" s="247"/>
      <c r="PGU21" s="247"/>
      <c r="PGV21" s="247"/>
      <c r="PGW21" s="247"/>
      <c r="PGX21" s="247"/>
      <c r="PGY21" s="247"/>
      <c r="PGZ21" s="247"/>
      <c r="PHA21" s="247"/>
      <c r="PHB21" s="247"/>
      <c r="PHC21" s="247"/>
      <c r="PHD21" s="247"/>
      <c r="PHE21" s="247"/>
      <c r="PHF21" s="247"/>
      <c r="PHG21" s="247"/>
      <c r="PHH21" s="247"/>
      <c r="PHI21" s="247"/>
      <c r="PHJ21" s="247"/>
      <c r="PHK21" s="247"/>
      <c r="PHL21" s="247"/>
      <c r="PHM21" s="247"/>
      <c r="PHN21" s="247"/>
      <c r="PHO21" s="247"/>
      <c r="PHP21" s="247"/>
      <c r="PHQ21" s="247"/>
      <c r="PHR21" s="247"/>
      <c r="PHS21" s="247"/>
      <c r="PHT21" s="247"/>
      <c r="PHU21" s="247"/>
      <c r="PHV21" s="247"/>
      <c r="PHW21" s="247"/>
      <c r="PHX21" s="247"/>
      <c r="PHY21" s="247"/>
      <c r="PHZ21" s="247"/>
      <c r="PIA21" s="247"/>
      <c r="PIB21" s="247"/>
      <c r="PIC21" s="247"/>
      <c r="PID21" s="247"/>
      <c r="PIE21" s="247"/>
      <c r="PIF21" s="247"/>
      <c r="PIG21" s="247"/>
      <c r="PIH21" s="247"/>
      <c r="PII21" s="247"/>
      <c r="PIJ21" s="247"/>
      <c r="PIK21" s="247"/>
      <c r="PIL21" s="247"/>
      <c r="PIM21" s="247"/>
      <c r="PIN21" s="247"/>
      <c r="PIO21" s="247"/>
      <c r="PIP21" s="247"/>
      <c r="PIQ21" s="247"/>
      <c r="PIR21" s="247"/>
      <c r="PIS21" s="247"/>
      <c r="PIT21" s="247"/>
      <c r="PIU21" s="247"/>
      <c r="PIV21" s="247"/>
      <c r="PIW21" s="247"/>
      <c r="PIX21" s="247"/>
      <c r="PIY21" s="247"/>
      <c r="PIZ21" s="247"/>
      <c r="PJA21" s="247"/>
      <c r="PJB21" s="247"/>
      <c r="PJC21" s="247"/>
      <c r="PJD21" s="247"/>
      <c r="PJE21" s="247"/>
      <c r="PJF21" s="247"/>
      <c r="PJG21" s="247"/>
      <c r="PJH21" s="247"/>
      <c r="PJI21" s="247"/>
      <c r="PJJ21" s="247"/>
      <c r="PJK21" s="247"/>
      <c r="PJL21" s="247"/>
      <c r="PJM21" s="247"/>
      <c r="PJN21" s="247"/>
      <c r="PJO21" s="247"/>
      <c r="PJP21" s="247"/>
      <c r="PJQ21" s="247"/>
      <c r="PJR21" s="247"/>
      <c r="PJS21" s="247"/>
      <c r="PJT21" s="247"/>
      <c r="PJU21" s="247"/>
      <c r="PJV21" s="247"/>
      <c r="PJW21" s="247"/>
      <c r="PJX21" s="247"/>
      <c r="PJY21" s="247"/>
      <c r="PJZ21" s="247"/>
      <c r="PKA21" s="247"/>
      <c r="PKB21" s="247"/>
      <c r="PKC21" s="247"/>
      <c r="PKD21" s="247"/>
      <c r="PKE21" s="247"/>
      <c r="PKF21" s="247"/>
      <c r="PKG21" s="247"/>
      <c r="PKH21" s="247"/>
      <c r="PKI21" s="247"/>
      <c r="PKJ21" s="247"/>
      <c r="PKK21" s="247"/>
      <c r="PKL21" s="247"/>
      <c r="PKM21" s="247"/>
      <c r="PKN21" s="247"/>
      <c r="PKO21" s="247"/>
      <c r="PKP21" s="247"/>
      <c r="PKQ21" s="247"/>
      <c r="PKR21" s="247"/>
      <c r="PKS21" s="247"/>
      <c r="PKT21" s="247"/>
      <c r="PKU21" s="247"/>
      <c r="PKV21" s="247"/>
      <c r="PKW21" s="247"/>
      <c r="PKX21" s="247"/>
      <c r="PKY21" s="247"/>
      <c r="PKZ21" s="247"/>
      <c r="PLA21" s="247"/>
      <c r="PLB21" s="247"/>
      <c r="PLC21" s="247"/>
      <c r="PLD21" s="247"/>
      <c r="PLE21" s="247"/>
      <c r="PLF21" s="247"/>
      <c r="PLG21" s="247"/>
      <c r="PLH21" s="247"/>
      <c r="PLI21" s="247"/>
      <c r="PLJ21" s="247"/>
      <c r="PLK21" s="247"/>
      <c r="PLL21" s="247"/>
      <c r="PLM21" s="247"/>
      <c r="PLN21" s="247"/>
      <c r="PLO21" s="247"/>
      <c r="PLP21" s="247"/>
      <c r="PLQ21" s="247"/>
      <c r="PLR21" s="247"/>
      <c r="PLS21" s="247"/>
      <c r="PLT21" s="247"/>
      <c r="PLU21" s="247"/>
      <c r="PLV21" s="247"/>
      <c r="PLW21" s="247"/>
      <c r="PLX21" s="247"/>
      <c r="PLY21" s="247"/>
      <c r="PLZ21" s="247"/>
      <c r="PMA21" s="247"/>
      <c r="PMB21" s="247"/>
      <c r="PMC21" s="247"/>
      <c r="PMD21" s="247"/>
      <c r="PME21" s="247"/>
      <c r="PMF21" s="247"/>
      <c r="PMG21" s="247"/>
      <c r="PMH21" s="247"/>
      <c r="PMI21" s="247"/>
      <c r="PMJ21" s="247"/>
      <c r="PMK21" s="247"/>
      <c r="PML21" s="247"/>
      <c r="PMM21" s="247"/>
      <c r="PMN21" s="247"/>
      <c r="PMO21" s="247"/>
      <c r="PMP21" s="247"/>
      <c r="PMQ21" s="247"/>
      <c r="PMR21" s="247"/>
      <c r="PMS21" s="247"/>
      <c r="PMT21" s="247"/>
      <c r="PMU21" s="247"/>
      <c r="PMV21" s="247"/>
      <c r="PMW21" s="247"/>
      <c r="PMX21" s="247"/>
      <c r="PMY21" s="247"/>
      <c r="PMZ21" s="247"/>
      <c r="PNA21" s="247"/>
      <c r="PNB21" s="247"/>
      <c r="PNC21" s="247"/>
      <c r="PND21" s="247"/>
      <c r="PNE21" s="247"/>
      <c r="PNF21" s="247"/>
      <c r="PNG21" s="247"/>
      <c r="PNH21" s="247"/>
      <c r="PNI21" s="247"/>
      <c r="PNJ21" s="247"/>
      <c r="PNK21" s="247"/>
      <c r="PNL21" s="247"/>
      <c r="PNM21" s="247"/>
      <c r="PNN21" s="247"/>
      <c r="PNO21" s="247"/>
      <c r="PNP21" s="247"/>
      <c r="PNQ21" s="247"/>
      <c r="PNR21" s="247"/>
      <c r="PNS21" s="247"/>
      <c r="PNT21" s="247"/>
      <c r="PNU21" s="247"/>
      <c r="PNV21" s="247"/>
      <c r="PNW21" s="247"/>
      <c r="PNX21" s="247"/>
      <c r="PNY21" s="247"/>
      <c r="PNZ21" s="247"/>
      <c r="POA21" s="247"/>
      <c r="POB21" s="247"/>
      <c r="POC21" s="247"/>
      <c r="POD21" s="247"/>
      <c r="POE21" s="247"/>
      <c r="POF21" s="247"/>
      <c r="POG21" s="247"/>
      <c r="POH21" s="247"/>
      <c r="POI21" s="247"/>
      <c r="POJ21" s="247"/>
      <c r="POK21" s="247"/>
      <c r="POL21" s="247"/>
      <c r="POM21" s="247"/>
      <c r="PON21" s="247"/>
      <c r="POO21" s="247"/>
      <c r="POP21" s="247"/>
      <c r="POQ21" s="247"/>
      <c r="POR21" s="247"/>
      <c r="POS21" s="247"/>
      <c r="POT21" s="247"/>
      <c r="POU21" s="247"/>
      <c r="POV21" s="247"/>
      <c r="POW21" s="247"/>
      <c r="POX21" s="247"/>
      <c r="POY21" s="247"/>
      <c r="POZ21" s="247"/>
      <c r="PPA21" s="247"/>
      <c r="PPB21" s="247"/>
      <c r="PPC21" s="247"/>
      <c r="PPD21" s="247"/>
      <c r="PPE21" s="247"/>
      <c r="PPF21" s="247"/>
      <c r="PPG21" s="247"/>
      <c r="PPH21" s="247"/>
      <c r="PPI21" s="247"/>
      <c r="PPJ21" s="247"/>
      <c r="PPK21" s="247"/>
      <c r="PPL21" s="247"/>
      <c r="PPM21" s="247"/>
      <c r="PPN21" s="247"/>
      <c r="PPO21" s="247"/>
      <c r="PPP21" s="247"/>
      <c r="PPQ21" s="247"/>
      <c r="PPR21" s="247"/>
      <c r="PPS21" s="247"/>
      <c r="PPT21" s="247"/>
      <c r="PPU21" s="247"/>
      <c r="PPV21" s="247"/>
      <c r="PPW21" s="247"/>
      <c r="PPX21" s="247"/>
      <c r="PPY21" s="247"/>
      <c r="PPZ21" s="247"/>
      <c r="PQA21" s="247"/>
      <c r="PQB21" s="247"/>
      <c r="PQC21" s="247"/>
      <c r="PQD21" s="247"/>
      <c r="PQE21" s="247"/>
      <c r="PQF21" s="247"/>
      <c r="PQG21" s="247"/>
      <c r="PQH21" s="247"/>
      <c r="PQI21" s="247"/>
      <c r="PQJ21" s="247"/>
      <c r="PQK21" s="247"/>
      <c r="PQL21" s="247"/>
      <c r="PQM21" s="247"/>
      <c r="PQN21" s="247"/>
      <c r="PQO21" s="247"/>
      <c r="PQP21" s="247"/>
      <c r="PQQ21" s="247"/>
      <c r="PQR21" s="247"/>
      <c r="PQS21" s="247"/>
      <c r="PQT21" s="247"/>
      <c r="PQU21" s="247"/>
      <c r="PQV21" s="247"/>
      <c r="PQW21" s="247"/>
      <c r="PQX21" s="247"/>
      <c r="PQY21" s="247"/>
      <c r="PQZ21" s="247"/>
      <c r="PRA21" s="247"/>
      <c r="PRB21" s="247"/>
      <c r="PRC21" s="247"/>
      <c r="PRD21" s="247"/>
      <c r="PRE21" s="247"/>
      <c r="PRF21" s="247"/>
      <c r="PRG21" s="247"/>
      <c r="PRH21" s="247"/>
      <c r="PRI21" s="247"/>
      <c r="PRJ21" s="247"/>
      <c r="PRK21" s="247"/>
      <c r="PRL21" s="247"/>
      <c r="PRM21" s="247"/>
      <c r="PRN21" s="247"/>
      <c r="PRO21" s="247"/>
      <c r="PRP21" s="247"/>
      <c r="PRQ21" s="247"/>
      <c r="PRR21" s="247"/>
      <c r="PRS21" s="247"/>
      <c r="PRT21" s="247"/>
      <c r="PRU21" s="247"/>
      <c r="PRV21" s="247"/>
      <c r="PRW21" s="247"/>
      <c r="PRX21" s="247"/>
      <c r="PRY21" s="247"/>
      <c r="PRZ21" s="247"/>
      <c r="PSA21" s="247"/>
      <c r="PSB21" s="247"/>
      <c r="PSC21" s="247"/>
      <c r="PSD21" s="247"/>
      <c r="PSE21" s="247"/>
      <c r="PSF21" s="247"/>
      <c r="PSG21" s="247"/>
      <c r="PSH21" s="247"/>
      <c r="PSI21" s="247"/>
      <c r="PSJ21" s="247"/>
      <c r="PSK21" s="247"/>
      <c r="PSL21" s="247"/>
      <c r="PSM21" s="247"/>
      <c r="PSN21" s="247"/>
      <c r="PSO21" s="247"/>
      <c r="PSP21" s="247"/>
      <c r="PSQ21" s="247"/>
      <c r="PSR21" s="247"/>
      <c r="PSS21" s="247"/>
      <c r="PST21" s="247"/>
      <c r="PSU21" s="247"/>
      <c r="PSV21" s="247"/>
      <c r="PSW21" s="247"/>
      <c r="PSX21" s="247"/>
      <c r="PSY21" s="247"/>
      <c r="PSZ21" s="247"/>
      <c r="PTA21" s="247"/>
      <c r="PTB21" s="247"/>
      <c r="PTC21" s="247"/>
      <c r="PTD21" s="247"/>
      <c r="PTE21" s="247"/>
      <c r="PTF21" s="247"/>
      <c r="PTG21" s="247"/>
      <c r="PTH21" s="247"/>
      <c r="PTI21" s="247"/>
      <c r="PTJ21" s="247"/>
      <c r="PTK21" s="247"/>
      <c r="PTL21" s="247"/>
      <c r="PTM21" s="247"/>
      <c r="PTN21" s="247"/>
      <c r="PTO21" s="247"/>
      <c r="PTP21" s="247"/>
      <c r="PTQ21" s="247"/>
      <c r="PTR21" s="247"/>
      <c r="PTS21" s="247"/>
      <c r="PTT21" s="247"/>
      <c r="PTU21" s="247"/>
      <c r="PTV21" s="247"/>
      <c r="PTW21" s="247"/>
      <c r="PTX21" s="247"/>
      <c r="PTY21" s="247"/>
      <c r="PTZ21" s="247"/>
      <c r="PUA21" s="247"/>
      <c r="PUB21" s="247"/>
      <c r="PUC21" s="247"/>
      <c r="PUD21" s="247"/>
      <c r="PUE21" s="247"/>
      <c r="PUF21" s="247"/>
      <c r="PUG21" s="247"/>
      <c r="PUH21" s="247"/>
      <c r="PUI21" s="247"/>
      <c r="PUJ21" s="247"/>
      <c r="PUK21" s="247"/>
      <c r="PUL21" s="247"/>
      <c r="PUM21" s="247"/>
      <c r="PUN21" s="247"/>
      <c r="PUO21" s="247"/>
      <c r="PUP21" s="247"/>
      <c r="PUQ21" s="247"/>
      <c r="PUR21" s="247"/>
      <c r="PUS21" s="247"/>
      <c r="PUT21" s="247"/>
      <c r="PUU21" s="247"/>
      <c r="PUV21" s="247"/>
      <c r="PUW21" s="247"/>
      <c r="PUX21" s="247"/>
      <c r="PUY21" s="247"/>
      <c r="PUZ21" s="247"/>
      <c r="PVA21" s="247"/>
      <c r="PVB21" s="247"/>
      <c r="PVC21" s="247"/>
      <c r="PVD21" s="247"/>
      <c r="PVE21" s="247"/>
      <c r="PVF21" s="247"/>
      <c r="PVG21" s="247"/>
      <c r="PVH21" s="247"/>
      <c r="PVI21" s="247"/>
      <c r="PVJ21" s="247"/>
      <c r="PVK21" s="247"/>
      <c r="PVL21" s="247"/>
      <c r="PVM21" s="247"/>
      <c r="PVN21" s="247"/>
      <c r="PVO21" s="247"/>
      <c r="PVP21" s="247"/>
      <c r="PVQ21" s="247"/>
      <c r="PVR21" s="247"/>
      <c r="PVS21" s="247"/>
      <c r="PVT21" s="247"/>
      <c r="PVU21" s="247"/>
      <c r="PVV21" s="247"/>
      <c r="PVW21" s="247"/>
      <c r="PVX21" s="247"/>
      <c r="PVY21" s="247"/>
      <c r="PVZ21" s="247"/>
      <c r="PWA21" s="247"/>
      <c r="PWB21" s="247"/>
      <c r="PWC21" s="247"/>
      <c r="PWD21" s="247"/>
      <c r="PWE21" s="247"/>
      <c r="PWF21" s="247"/>
      <c r="PWG21" s="247"/>
      <c r="PWH21" s="247"/>
      <c r="PWI21" s="247"/>
      <c r="PWJ21" s="247"/>
      <c r="PWK21" s="247"/>
      <c r="PWL21" s="247"/>
      <c r="PWM21" s="247"/>
      <c r="PWN21" s="247"/>
      <c r="PWO21" s="247"/>
      <c r="PWP21" s="247"/>
      <c r="PWQ21" s="247"/>
      <c r="PWR21" s="247"/>
      <c r="PWS21" s="247"/>
      <c r="PWT21" s="247"/>
      <c r="PWU21" s="247"/>
      <c r="PWV21" s="247"/>
      <c r="PWW21" s="247"/>
      <c r="PWX21" s="247"/>
      <c r="PWY21" s="247"/>
      <c r="PWZ21" s="247"/>
      <c r="PXA21" s="247"/>
      <c r="PXB21" s="247"/>
      <c r="PXC21" s="247"/>
      <c r="PXD21" s="247"/>
      <c r="PXE21" s="247"/>
      <c r="PXF21" s="247"/>
      <c r="PXG21" s="247"/>
      <c r="PXH21" s="247"/>
      <c r="PXI21" s="247"/>
      <c r="PXJ21" s="247"/>
      <c r="PXK21" s="247"/>
      <c r="PXL21" s="247"/>
      <c r="PXM21" s="247"/>
      <c r="PXN21" s="247"/>
      <c r="PXO21" s="247"/>
      <c r="PXP21" s="247"/>
      <c r="PXQ21" s="247"/>
      <c r="PXR21" s="247"/>
      <c r="PXS21" s="247"/>
      <c r="PXT21" s="247"/>
      <c r="PXU21" s="247"/>
      <c r="PXV21" s="247"/>
      <c r="PXW21" s="247"/>
      <c r="PXX21" s="247"/>
      <c r="PXY21" s="247"/>
      <c r="PXZ21" s="247"/>
      <c r="PYA21" s="247"/>
      <c r="PYB21" s="247"/>
      <c r="PYC21" s="247"/>
      <c r="PYD21" s="247"/>
      <c r="PYE21" s="247"/>
      <c r="PYF21" s="247"/>
      <c r="PYG21" s="247"/>
      <c r="PYH21" s="247"/>
      <c r="PYI21" s="247"/>
      <c r="PYJ21" s="247"/>
      <c r="PYK21" s="247"/>
      <c r="PYL21" s="247"/>
      <c r="PYM21" s="247"/>
      <c r="PYN21" s="247"/>
      <c r="PYO21" s="247"/>
      <c r="PYP21" s="247"/>
      <c r="PYQ21" s="247"/>
      <c r="PYR21" s="247"/>
      <c r="PYS21" s="247"/>
      <c r="PYT21" s="247"/>
      <c r="PYU21" s="247"/>
      <c r="PYV21" s="247"/>
      <c r="PYW21" s="247"/>
      <c r="PYX21" s="247"/>
      <c r="PYY21" s="247"/>
      <c r="PYZ21" s="247"/>
      <c r="PZA21" s="247"/>
      <c r="PZB21" s="247"/>
      <c r="PZC21" s="247"/>
      <c r="PZD21" s="247"/>
      <c r="PZE21" s="247"/>
      <c r="PZF21" s="247"/>
      <c r="PZG21" s="247"/>
      <c r="PZH21" s="247"/>
      <c r="PZI21" s="247"/>
      <c r="PZJ21" s="247"/>
      <c r="PZK21" s="247"/>
      <c r="PZL21" s="247"/>
      <c r="PZM21" s="247"/>
      <c r="PZN21" s="247"/>
      <c r="PZO21" s="247"/>
      <c r="PZP21" s="247"/>
      <c r="PZQ21" s="247"/>
      <c r="PZR21" s="247"/>
      <c r="PZS21" s="247"/>
      <c r="PZT21" s="247"/>
      <c r="PZU21" s="247"/>
      <c r="PZV21" s="247"/>
      <c r="PZW21" s="247"/>
      <c r="PZX21" s="247"/>
      <c r="PZY21" s="247"/>
      <c r="PZZ21" s="247"/>
      <c r="QAA21" s="247"/>
      <c r="QAB21" s="247"/>
      <c r="QAC21" s="247"/>
      <c r="QAD21" s="247"/>
      <c r="QAE21" s="247"/>
      <c r="QAF21" s="247"/>
      <c r="QAG21" s="247"/>
      <c r="QAH21" s="247"/>
      <c r="QAI21" s="247"/>
      <c r="QAJ21" s="247"/>
      <c r="QAK21" s="247"/>
      <c r="QAL21" s="247"/>
      <c r="QAM21" s="247"/>
      <c r="QAN21" s="247"/>
      <c r="QAO21" s="247"/>
      <c r="QAP21" s="247"/>
      <c r="QAQ21" s="247"/>
      <c r="QAR21" s="247"/>
      <c r="QAS21" s="247"/>
      <c r="QAT21" s="247"/>
      <c r="QAU21" s="247"/>
      <c r="QAV21" s="247"/>
      <c r="QAW21" s="247"/>
      <c r="QAX21" s="247"/>
      <c r="QAY21" s="247"/>
      <c r="QAZ21" s="247"/>
      <c r="QBA21" s="247"/>
      <c r="QBB21" s="247"/>
      <c r="QBC21" s="247"/>
      <c r="QBD21" s="247"/>
      <c r="QBE21" s="247"/>
      <c r="QBF21" s="247"/>
      <c r="QBG21" s="247"/>
      <c r="QBH21" s="247"/>
      <c r="QBI21" s="247"/>
      <c r="QBJ21" s="247"/>
      <c r="QBK21" s="247"/>
      <c r="QBL21" s="247"/>
      <c r="QBM21" s="247"/>
      <c r="QBN21" s="247"/>
      <c r="QBO21" s="247"/>
      <c r="QBP21" s="247"/>
      <c r="QBQ21" s="247"/>
      <c r="QBR21" s="247"/>
      <c r="QBS21" s="247"/>
      <c r="QBT21" s="247"/>
      <c r="QBU21" s="247"/>
      <c r="QBV21" s="247"/>
      <c r="QBW21" s="247"/>
      <c r="QBX21" s="247"/>
      <c r="QBY21" s="247"/>
      <c r="QBZ21" s="247"/>
      <c r="QCA21" s="247"/>
      <c r="QCB21" s="247"/>
      <c r="QCC21" s="247"/>
      <c r="QCD21" s="247"/>
      <c r="QCE21" s="247"/>
      <c r="QCF21" s="247"/>
      <c r="QCG21" s="247"/>
      <c r="QCH21" s="247"/>
      <c r="QCI21" s="247"/>
      <c r="QCJ21" s="247"/>
      <c r="QCK21" s="247"/>
      <c r="QCL21" s="247"/>
      <c r="QCM21" s="247"/>
      <c r="QCN21" s="247"/>
      <c r="QCO21" s="247"/>
      <c r="QCP21" s="247"/>
      <c r="QCQ21" s="247"/>
      <c r="QCR21" s="247"/>
      <c r="QCS21" s="247"/>
      <c r="QCT21" s="247"/>
      <c r="QCU21" s="247"/>
      <c r="QCV21" s="247"/>
      <c r="QCW21" s="247"/>
      <c r="QCX21" s="247"/>
      <c r="QCY21" s="247"/>
      <c r="QCZ21" s="247"/>
      <c r="QDA21" s="247"/>
      <c r="QDB21" s="247"/>
      <c r="QDC21" s="247"/>
      <c r="QDD21" s="247"/>
      <c r="QDE21" s="247"/>
      <c r="QDF21" s="247"/>
      <c r="QDG21" s="247"/>
      <c r="QDH21" s="247"/>
      <c r="QDI21" s="247"/>
      <c r="QDJ21" s="247"/>
      <c r="QDK21" s="247"/>
      <c r="QDL21" s="247"/>
      <c r="QDM21" s="247"/>
      <c r="QDN21" s="247"/>
      <c r="QDO21" s="247"/>
      <c r="QDP21" s="247"/>
      <c r="QDQ21" s="247"/>
      <c r="QDR21" s="247"/>
      <c r="QDS21" s="247"/>
      <c r="QDT21" s="247"/>
      <c r="QDU21" s="247"/>
      <c r="QDV21" s="247"/>
      <c r="QDW21" s="247"/>
      <c r="QDX21" s="247"/>
      <c r="QDY21" s="247"/>
      <c r="QDZ21" s="247"/>
      <c r="QEA21" s="247"/>
      <c r="QEB21" s="247"/>
      <c r="QEC21" s="247"/>
      <c r="QED21" s="247"/>
      <c r="QEE21" s="247"/>
      <c r="QEF21" s="247"/>
      <c r="QEG21" s="247"/>
      <c r="QEH21" s="247"/>
      <c r="QEI21" s="247"/>
      <c r="QEJ21" s="247"/>
      <c r="QEK21" s="247"/>
      <c r="QEL21" s="247"/>
      <c r="QEM21" s="247"/>
      <c r="QEN21" s="247"/>
      <c r="QEO21" s="247"/>
      <c r="QEP21" s="247"/>
      <c r="QEQ21" s="247"/>
      <c r="QER21" s="247"/>
      <c r="QES21" s="247"/>
      <c r="QET21" s="247"/>
      <c r="QEU21" s="247"/>
      <c r="QEV21" s="247"/>
      <c r="QEW21" s="247"/>
      <c r="QEX21" s="247"/>
      <c r="QEY21" s="247"/>
      <c r="QEZ21" s="247"/>
      <c r="QFA21" s="247"/>
      <c r="QFB21" s="247"/>
      <c r="QFC21" s="247"/>
      <c r="QFD21" s="247"/>
      <c r="QFE21" s="247"/>
      <c r="QFF21" s="247"/>
      <c r="QFG21" s="247"/>
      <c r="QFH21" s="247"/>
      <c r="QFI21" s="247"/>
      <c r="QFJ21" s="247"/>
      <c r="QFK21" s="247"/>
      <c r="QFL21" s="247"/>
      <c r="QFM21" s="247"/>
      <c r="QFN21" s="247"/>
      <c r="QFO21" s="247"/>
      <c r="QFP21" s="247"/>
      <c r="QFQ21" s="247"/>
      <c r="QFR21" s="247"/>
      <c r="QFS21" s="247"/>
      <c r="QFT21" s="247"/>
      <c r="QFU21" s="247"/>
      <c r="QFV21" s="247"/>
      <c r="QFW21" s="247"/>
      <c r="QFX21" s="247"/>
      <c r="QFY21" s="247"/>
      <c r="QFZ21" s="247"/>
      <c r="QGA21" s="247"/>
      <c r="QGB21" s="247"/>
      <c r="QGC21" s="247"/>
      <c r="QGD21" s="247"/>
      <c r="QGE21" s="247"/>
      <c r="QGF21" s="247"/>
      <c r="QGG21" s="247"/>
      <c r="QGH21" s="247"/>
      <c r="QGI21" s="247"/>
      <c r="QGJ21" s="247"/>
      <c r="QGK21" s="247"/>
      <c r="QGL21" s="247"/>
      <c r="QGM21" s="247"/>
      <c r="QGN21" s="247"/>
      <c r="QGO21" s="247"/>
      <c r="QGP21" s="247"/>
      <c r="QGQ21" s="247"/>
      <c r="QGR21" s="247"/>
      <c r="QGS21" s="247"/>
      <c r="QGT21" s="247"/>
      <c r="QGU21" s="247"/>
      <c r="QGV21" s="247"/>
      <c r="QGW21" s="247"/>
      <c r="QGX21" s="247"/>
      <c r="QGY21" s="247"/>
      <c r="QGZ21" s="247"/>
      <c r="QHA21" s="247"/>
      <c r="QHB21" s="247"/>
      <c r="QHC21" s="247"/>
      <c r="QHD21" s="247"/>
      <c r="QHE21" s="247"/>
      <c r="QHF21" s="247"/>
      <c r="QHG21" s="247"/>
      <c r="QHH21" s="247"/>
      <c r="QHI21" s="247"/>
      <c r="QHJ21" s="247"/>
      <c r="QHK21" s="247"/>
      <c r="QHL21" s="247"/>
      <c r="QHM21" s="247"/>
      <c r="QHN21" s="247"/>
      <c r="QHO21" s="247"/>
      <c r="QHP21" s="247"/>
      <c r="QHQ21" s="247"/>
      <c r="QHR21" s="247"/>
      <c r="QHS21" s="247"/>
      <c r="QHT21" s="247"/>
      <c r="QHU21" s="247"/>
      <c r="QHV21" s="247"/>
      <c r="QHW21" s="247"/>
      <c r="QHX21" s="247"/>
      <c r="QHY21" s="247"/>
      <c r="QHZ21" s="247"/>
      <c r="QIA21" s="247"/>
      <c r="QIB21" s="247"/>
      <c r="QIC21" s="247"/>
      <c r="QID21" s="247"/>
      <c r="QIE21" s="247"/>
      <c r="QIF21" s="247"/>
      <c r="QIG21" s="247"/>
      <c r="QIH21" s="247"/>
      <c r="QII21" s="247"/>
      <c r="QIJ21" s="247"/>
      <c r="QIK21" s="247"/>
      <c r="QIL21" s="247"/>
      <c r="QIM21" s="247"/>
      <c r="QIN21" s="247"/>
      <c r="QIO21" s="247"/>
      <c r="QIP21" s="247"/>
      <c r="QIQ21" s="247"/>
      <c r="QIR21" s="247"/>
      <c r="QIS21" s="247"/>
      <c r="QIT21" s="247"/>
      <c r="QIU21" s="247"/>
      <c r="QIV21" s="247"/>
      <c r="QIW21" s="247"/>
      <c r="QIX21" s="247"/>
      <c r="QIY21" s="247"/>
      <c r="QIZ21" s="247"/>
      <c r="QJA21" s="247"/>
      <c r="QJB21" s="247"/>
      <c r="QJC21" s="247"/>
      <c r="QJD21" s="247"/>
      <c r="QJE21" s="247"/>
      <c r="QJF21" s="247"/>
      <c r="QJG21" s="247"/>
      <c r="QJH21" s="247"/>
      <c r="QJI21" s="247"/>
      <c r="QJJ21" s="247"/>
      <c r="QJK21" s="247"/>
      <c r="QJL21" s="247"/>
      <c r="QJM21" s="247"/>
      <c r="QJN21" s="247"/>
      <c r="QJO21" s="247"/>
      <c r="QJP21" s="247"/>
      <c r="QJQ21" s="247"/>
      <c r="QJR21" s="247"/>
      <c r="QJS21" s="247"/>
      <c r="QJT21" s="247"/>
      <c r="QJU21" s="247"/>
      <c r="QJV21" s="247"/>
      <c r="QJW21" s="247"/>
      <c r="QJX21" s="247"/>
      <c r="QJY21" s="247"/>
      <c r="QJZ21" s="247"/>
      <c r="QKA21" s="247"/>
      <c r="QKB21" s="247"/>
      <c r="QKC21" s="247"/>
      <c r="QKD21" s="247"/>
      <c r="QKE21" s="247"/>
      <c r="QKF21" s="247"/>
      <c r="QKG21" s="247"/>
      <c r="QKH21" s="247"/>
      <c r="QKI21" s="247"/>
      <c r="QKJ21" s="247"/>
      <c r="QKK21" s="247"/>
      <c r="QKL21" s="247"/>
      <c r="QKM21" s="247"/>
      <c r="QKN21" s="247"/>
      <c r="QKO21" s="247"/>
      <c r="QKP21" s="247"/>
      <c r="QKQ21" s="247"/>
      <c r="QKR21" s="247"/>
      <c r="QKS21" s="247"/>
      <c r="QKT21" s="247"/>
      <c r="QKU21" s="247"/>
      <c r="QKV21" s="247"/>
      <c r="QKW21" s="247"/>
      <c r="QKX21" s="247"/>
      <c r="QKY21" s="247"/>
      <c r="QKZ21" s="247"/>
      <c r="QLA21" s="247"/>
      <c r="QLB21" s="247"/>
      <c r="QLC21" s="247"/>
      <c r="QLD21" s="247"/>
      <c r="QLE21" s="247"/>
      <c r="QLF21" s="247"/>
      <c r="QLG21" s="247"/>
      <c r="QLH21" s="247"/>
      <c r="QLI21" s="247"/>
      <c r="QLJ21" s="247"/>
      <c r="QLK21" s="247"/>
      <c r="QLL21" s="247"/>
      <c r="QLM21" s="247"/>
      <c r="QLN21" s="247"/>
      <c r="QLO21" s="247"/>
      <c r="QLP21" s="247"/>
      <c r="QLQ21" s="247"/>
      <c r="QLR21" s="247"/>
      <c r="QLS21" s="247"/>
      <c r="QLT21" s="247"/>
      <c r="QLU21" s="247"/>
      <c r="QLV21" s="247"/>
      <c r="QLW21" s="247"/>
      <c r="QLX21" s="247"/>
      <c r="QLY21" s="247"/>
      <c r="QLZ21" s="247"/>
      <c r="QMA21" s="247"/>
      <c r="QMB21" s="247"/>
      <c r="QMC21" s="247"/>
      <c r="QMD21" s="247"/>
      <c r="QME21" s="247"/>
      <c r="QMF21" s="247"/>
      <c r="QMG21" s="247"/>
      <c r="QMH21" s="247"/>
      <c r="QMI21" s="247"/>
      <c r="QMJ21" s="247"/>
      <c r="QMK21" s="247"/>
      <c r="QML21" s="247"/>
      <c r="QMM21" s="247"/>
      <c r="QMN21" s="247"/>
      <c r="QMO21" s="247"/>
      <c r="QMP21" s="247"/>
      <c r="QMQ21" s="247"/>
      <c r="QMR21" s="247"/>
      <c r="QMS21" s="247"/>
      <c r="QMT21" s="247"/>
      <c r="QMU21" s="247"/>
      <c r="QMV21" s="247"/>
      <c r="QMW21" s="247"/>
      <c r="QMX21" s="247"/>
      <c r="QMY21" s="247"/>
      <c r="QMZ21" s="247"/>
      <c r="QNA21" s="247"/>
      <c r="QNB21" s="247"/>
      <c r="QNC21" s="247"/>
      <c r="QND21" s="247"/>
      <c r="QNE21" s="247"/>
      <c r="QNF21" s="247"/>
      <c r="QNG21" s="247"/>
      <c r="QNH21" s="247"/>
      <c r="QNI21" s="247"/>
      <c r="QNJ21" s="247"/>
      <c r="QNK21" s="247"/>
      <c r="QNL21" s="247"/>
      <c r="QNM21" s="247"/>
      <c r="QNN21" s="247"/>
      <c r="QNO21" s="247"/>
      <c r="QNP21" s="247"/>
      <c r="QNQ21" s="247"/>
      <c r="QNR21" s="247"/>
      <c r="QNS21" s="247"/>
      <c r="QNT21" s="247"/>
      <c r="QNU21" s="247"/>
      <c r="QNV21" s="247"/>
      <c r="QNW21" s="247"/>
      <c r="QNX21" s="247"/>
      <c r="QNY21" s="247"/>
      <c r="QNZ21" s="247"/>
      <c r="QOA21" s="247"/>
      <c r="QOB21" s="247"/>
      <c r="QOC21" s="247"/>
      <c r="QOD21" s="247"/>
      <c r="QOE21" s="247"/>
      <c r="QOF21" s="247"/>
      <c r="QOG21" s="247"/>
      <c r="QOH21" s="247"/>
      <c r="QOI21" s="247"/>
      <c r="QOJ21" s="247"/>
      <c r="QOK21" s="247"/>
      <c r="QOL21" s="247"/>
      <c r="QOM21" s="247"/>
      <c r="QON21" s="247"/>
      <c r="QOO21" s="247"/>
      <c r="QOP21" s="247"/>
      <c r="QOQ21" s="247"/>
      <c r="QOR21" s="247"/>
      <c r="QOS21" s="247"/>
      <c r="QOT21" s="247"/>
      <c r="QOU21" s="247"/>
      <c r="QOV21" s="247"/>
      <c r="QOW21" s="247"/>
      <c r="QOX21" s="247"/>
      <c r="QOY21" s="247"/>
      <c r="QOZ21" s="247"/>
      <c r="QPA21" s="247"/>
      <c r="QPB21" s="247"/>
      <c r="QPC21" s="247"/>
      <c r="QPD21" s="247"/>
      <c r="QPE21" s="247"/>
      <c r="QPF21" s="247"/>
      <c r="QPG21" s="247"/>
      <c r="QPH21" s="247"/>
      <c r="QPI21" s="247"/>
      <c r="QPJ21" s="247"/>
      <c r="QPK21" s="247"/>
      <c r="QPL21" s="247"/>
      <c r="QPM21" s="247"/>
      <c r="QPN21" s="247"/>
      <c r="QPO21" s="247"/>
      <c r="QPP21" s="247"/>
      <c r="QPQ21" s="247"/>
      <c r="QPR21" s="247"/>
      <c r="QPS21" s="247"/>
      <c r="QPT21" s="247"/>
      <c r="QPU21" s="247"/>
      <c r="QPV21" s="247"/>
      <c r="QPW21" s="247"/>
      <c r="QPX21" s="247"/>
      <c r="QPY21" s="247"/>
      <c r="QPZ21" s="247"/>
      <c r="QQA21" s="247"/>
      <c r="QQB21" s="247"/>
      <c r="QQC21" s="247"/>
      <c r="QQD21" s="247"/>
      <c r="QQE21" s="247"/>
      <c r="QQF21" s="247"/>
      <c r="QQG21" s="247"/>
      <c r="QQH21" s="247"/>
      <c r="QQI21" s="247"/>
      <c r="QQJ21" s="247"/>
      <c r="QQK21" s="247"/>
      <c r="QQL21" s="247"/>
      <c r="QQM21" s="247"/>
      <c r="QQN21" s="247"/>
      <c r="QQO21" s="247"/>
      <c r="QQP21" s="247"/>
      <c r="QQQ21" s="247"/>
      <c r="QQR21" s="247"/>
      <c r="QQS21" s="247"/>
      <c r="QQT21" s="247"/>
      <c r="QQU21" s="247"/>
      <c r="QQV21" s="247"/>
      <c r="QQW21" s="247"/>
      <c r="QQX21" s="247"/>
      <c r="QQY21" s="247"/>
      <c r="QQZ21" s="247"/>
      <c r="QRA21" s="247"/>
      <c r="QRB21" s="247"/>
      <c r="QRC21" s="247"/>
      <c r="QRD21" s="247"/>
      <c r="QRE21" s="247"/>
      <c r="QRF21" s="247"/>
      <c r="QRG21" s="247"/>
      <c r="QRH21" s="247"/>
      <c r="QRI21" s="247"/>
      <c r="QRJ21" s="247"/>
      <c r="QRK21" s="247"/>
      <c r="QRL21" s="247"/>
      <c r="QRM21" s="247"/>
      <c r="QRN21" s="247"/>
      <c r="QRO21" s="247"/>
      <c r="QRP21" s="247"/>
      <c r="QRQ21" s="247"/>
      <c r="QRR21" s="247"/>
      <c r="QRS21" s="247"/>
      <c r="QRT21" s="247"/>
      <c r="QRU21" s="247"/>
      <c r="QRV21" s="247"/>
      <c r="QRW21" s="247"/>
      <c r="QRX21" s="247"/>
      <c r="QRY21" s="247"/>
      <c r="QRZ21" s="247"/>
      <c r="QSA21" s="247"/>
      <c r="QSB21" s="247"/>
      <c r="QSC21" s="247"/>
      <c r="QSD21" s="247"/>
      <c r="QSE21" s="247"/>
      <c r="QSF21" s="247"/>
      <c r="QSG21" s="247"/>
      <c r="QSH21" s="247"/>
      <c r="QSI21" s="247"/>
      <c r="QSJ21" s="247"/>
      <c r="QSK21" s="247"/>
      <c r="QSL21" s="247"/>
      <c r="QSM21" s="247"/>
      <c r="QSN21" s="247"/>
      <c r="QSO21" s="247"/>
      <c r="QSP21" s="247"/>
      <c r="QSQ21" s="247"/>
      <c r="QSR21" s="247"/>
      <c r="QSS21" s="247"/>
      <c r="QST21" s="247"/>
      <c r="QSU21" s="247"/>
      <c r="QSV21" s="247"/>
      <c r="QSW21" s="247"/>
      <c r="QSX21" s="247"/>
      <c r="QSY21" s="247"/>
      <c r="QSZ21" s="247"/>
      <c r="QTA21" s="247"/>
      <c r="QTB21" s="247"/>
      <c r="QTC21" s="247"/>
      <c r="QTD21" s="247"/>
      <c r="QTE21" s="247"/>
      <c r="QTF21" s="247"/>
      <c r="QTG21" s="247"/>
      <c r="QTH21" s="247"/>
      <c r="QTI21" s="247"/>
      <c r="QTJ21" s="247"/>
      <c r="QTK21" s="247"/>
      <c r="QTL21" s="247"/>
      <c r="QTM21" s="247"/>
      <c r="QTN21" s="247"/>
      <c r="QTO21" s="247"/>
      <c r="QTP21" s="247"/>
      <c r="QTQ21" s="247"/>
      <c r="QTR21" s="247"/>
      <c r="QTS21" s="247"/>
      <c r="QTT21" s="247"/>
      <c r="QTU21" s="247"/>
      <c r="QTV21" s="247"/>
      <c r="QTW21" s="247"/>
      <c r="QTX21" s="247"/>
      <c r="QTY21" s="247"/>
      <c r="QTZ21" s="247"/>
      <c r="QUA21" s="247"/>
      <c r="QUB21" s="247"/>
      <c r="QUC21" s="247"/>
      <c r="QUD21" s="247"/>
      <c r="QUE21" s="247"/>
      <c r="QUF21" s="247"/>
      <c r="QUG21" s="247"/>
      <c r="QUH21" s="247"/>
      <c r="QUI21" s="247"/>
      <c r="QUJ21" s="247"/>
      <c r="QUK21" s="247"/>
      <c r="QUL21" s="247"/>
      <c r="QUM21" s="247"/>
      <c r="QUN21" s="247"/>
      <c r="QUO21" s="247"/>
      <c r="QUP21" s="247"/>
      <c r="QUQ21" s="247"/>
      <c r="QUR21" s="247"/>
      <c r="QUS21" s="247"/>
      <c r="QUT21" s="247"/>
      <c r="QUU21" s="247"/>
      <c r="QUV21" s="247"/>
      <c r="QUW21" s="247"/>
      <c r="QUX21" s="247"/>
      <c r="QUY21" s="247"/>
      <c r="QUZ21" s="247"/>
      <c r="QVA21" s="247"/>
      <c r="QVB21" s="247"/>
      <c r="QVC21" s="247"/>
      <c r="QVD21" s="247"/>
      <c r="QVE21" s="247"/>
      <c r="QVF21" s="247"/>
      <c r="QVG21" s="247"/>
      <c r="QVH21" s="247"/>
      <c r="QVI21" s="247"/>
      <c r="QVJ21" s="247"/>
      <c r="QVK21" s="247"/>
      <c r="QVL21" s="247"/>
      <c r="QVM21" s="247"/>
      <c r="QVN21" s="247"/>
      <c r="QVO21" s="247"/>
      <c r="QVP21" s="247"/>
      <c r="QVQ21" s="247"/>
      <c r="QVR21" s="247"/>
      <c r="QVS21" s="247"/>
      <c r="QVT21" s="247"/>
      <c r="QVU21" s="247"/>
      <c r="QVV21" s="247"/>
      <c r="QVW21" s="247"/>
      <c r="QVX21" s="247"/>
      <c r="QVY21" s="247"/>
      <c r="QVZ21" s="247"/>
      <c r="QWA21" s="247"/>
      <c r="QWB21" s="247"/>
      <c r="QWC21" s="247"/>
      <c r="QWD21" s="247"/>
      <c r="QWE21" s="247"/>
      <c r="QWF21" s="247"/>
      <c r="QWG21" s="247"/>
      <c r="QWH21" s="247"/>
      <c r="QWI21" s="247"/>
      <c r="QWJ21" s="247"/>
      <c r="QWK21" s="247"/>
      <c r="QWL21" s="247"/>
      <c r="QWM21" s="247"/>
      <c r="QWN21" s="247"/>
      <c r="QWO21" s="247"/>
      <c r="QWP21" s="247"/>
      <c r="QWQ21" s="247"/>
      <c r="QWR21" s="247"/>
      <c r="QWS21" s="247"/>
      <c r="QWT21" s="247"/>
      <c r="QWU21" s="247"/>
      <c r="QWV21" s="247"/>
      <c r="QWW21" s="247"/>
      <c r="QWX21" s="247"/>
      <c r="QWY21" s="247"/>
      <c r="QWZ21" s="247"/>
      <c r="QXA21" s="247"/>
      <c r="QXB21" s="247"/>
      <c r="QXC21" s="247"/>
      <c r="QXD21" s="247"/>
      <c r="QXE21" s="247"/>
      <c r="QXF21" s="247"/>
      <c r="QXG21" s="247"/>
      <c r="QXH21" s="247"/>
      <c r="QXI21" s="247"/>
      <c r="QXJ21" s="247"/>
      <c r="QXK21" s="247"/>
      <c r="QXL21" s="247"/>
      <c r="QXM21" s="247"/>
      <c r="QXN21" s="247"/>
      <c r="QXO21" s="247"/>
      <c r="QXP21" s="247"/>
      <c r="QXQ21" s="247"/>
      <c r="QXR21" s="247"/>
      <c r="QXS21" s="247"/>
      <c r="QXT21" s="247"/>
      <c r="QXU21" s="247"/>
      <c r="QXV21" s="247"/>
      <c r="QXW21" s="247"/>
      <c r="QXX21" s="247"/>
      <c r="QXY21" s="247"/>
      <c r="QXZ21" s="247"/>
      <c r="QYA21" s="247"/>
      <c r="QYB21" s="247"/>
      <c r="QYC21" s="247"/>
      <c r="QYD21" s="247"/>
      <c r="QYE21" s="247"/>
      <c r="QYF21" s="247"/>
      <c r="QYG21" s="247"/>
      <c r="QYH21" s="247"/>
      <c r="QYI21" s="247"/>
      <c r="QYJ21" s="247"/>
      <c r="QYK21" s="247"/>
      <c r="QYL21" s="247"/>
      <c r="QYM21" s="247"/>
      <c r="QYN21" s="247"/>
      <c r="QYO21" s="247"/>
      <c r="QYP21" s="247"/>
      <c r="QYQ21" s="247"/>
      <c r="QYR21" s="247"/>
      <c r="QYS21" s="247"/>
      <c r="QYT21" s="247"/>
      <c r="QYU21" s="247"/>
      <c r="QYV21" s="247"/>
      <c r="QYW21" s="247"/>
      <c r="QYX21" s="247"/>
      <c r="QYY21" s="247"/>
      <c r="QYZ21" s="247"/>
      <c r="QZA21" s="247"/>
      <c r="QZB21" s="247"/>
      <c r="QZC21" s="247"/>
      <c r="QZD21" s="247"/>
      <c r="QZE21" s="247"/>
      <c r="QZF21" s="247"/>
      <c r="QZG21" s="247"/>
      <c r="QZH21" s="247"/>
      <c r="QZI21" s="247"/>
      <c r="QZJ21" s="247"/>
      <c r="QZK21" s="247"/>
      <c r="QZL21" s="247"/>
      <c r="QZM21" s="247"/>
      <c r="QZN21" s="247"/>
      <c r="QZO21" s="247"/>
      <c r="QZP21" s="247"/>
      <c r="QZQ21" s="247"/>
      <c r="QZR21" s="247"/>
      <c r="QZS21" s="247"/>
      <c r="QZT21" s="247"/>
      <c r="QZU21" s="247"/>
      <c r="QZV21" s="247"/>
      <c r="QZW21" s="247"/>
      <c r="QZX21" s="247"/>
      <c r="QZY21" s="247"/>
      <c r="QZZ21" s="247"/>
      <c r="RAA21" s="247"/>
      <c r="RAB21" s="247"/>
      <c r="RAC21" s="247"/>
      <c r="RAD21" s="247"/>
      <c r="RAE21" s="247"/>
      <c r="RAF21" s="247"/>
      <c r="RAG21" s="247"/>
      <c r="RAH21" s="247"/>
      <c r="RAI21" s="247"/>
      <c r="RAJ21" s="247"/>
      <c r="RAK21" s="247"/>
      <c r="RAL21" s="247"/>
      <c r="RAM21" s="247"/>
      <c r="RAN21" s="247"/>
      <c r="RAO21" s="247"/>
      <c r="RAP21" s="247"/>
      <c r="RAQ21" s="247"/>
      <c r="RAR21" s="247"/>
      <c r="RAS21" s="247"/>
      <c r="RAT21" s="247"/>
      <c r="RAU21" s="247"/>
      <c r="RAV21" s="247"/>
      <c r="RAW21" s="247"/>
      <c r="RAX21" s="247"/>
      <c r="RAY21" s="247"/>
      <c r="RAZ21" s="247"/>
      <c r="RBA21" s="247"/>
      <c r="RBB21" s="247"/>
      <c r="RBC21" s="247"/>
      <c r="RBD21" s="247"/>
      <c r="RBE21" s="247"/>
      <c r="RBF21" s="247"/>
      <c r="RBG21" s="247"/>
      <c r="RBH21" s="247"/>
      <c r="RBI21" s="247"/>
      <c r="RBJ21" s="247"/>
      <c r="RBK21" s="247"/>
      <c r="RBL21" s="247"/>
      <c r="RBM21" s="247"/>
      <c r="RBN21" s="247"/>
      <c r="RBO21" s="247"/>
      <c r="RBP21" s="247"/>
      <c r="RBQ21" s="247"/>
      <c r="RBR21" s="247"/>
      <c r="RBS21" s="247"/>
      <c r="RBT21" s="247"/>
      <c r="RBU21" s="247"/>
      <c r="RBV21" s="247"/>
      <c r="RBW21" s="247"/>
      <c r="RBX21" s="247"/>
      <c r="RBY21" s="247"/>
      <c r="RBZ21" s="247"/>
      <c r="RCA21" s="247"/>
      <c r="RCB21" s="247"/>
      <c r="RCC21" s="247"/>
      <c r="RCD21" s="247"/>
      <c r="RCE21" s="247"/>
      <c r="RCF21" s="247"/>
      <c r="RCG21" s="247"/>
      <c r="RCH21" s="247"/>
      <c r="RCI21" s="247"/>
      <c r="RCJ21" s="247"/>
      <c r="RCK21" s="247"/>
      <c r="RCL21" s="247"/>
      <c r="RCM21" s="247"/>
      <c r="RCN21" s="247"/>
      <c r="RCO21" s="247"/>
      <c r="RCP21" s="247"/>
      <c r="RCQ21" s="247"/>
      <c r="RCR21" s="247"/>
      <c r="RCS21" s="247"/>
      <c r="RCT21" s="247"/>
      <c r="RCU21" s="247"/>
      <c r="RCV21" s="247"/>
      <c r="RCW21" s="247"/>
      <c r="RCX21" s="247"/>
      <c r="RCY21" s="247"/>
      <c r="RCZ21" s="247"/>
      <c r="RDA21" s="247"/>
      <c r="RDB21" s="247"/>
      <c r="RDC21" s="247"/>
      <c r="RDD21" s="247"/>
      <c r="RDE21" s="247"/>
      <c r="RDF21" s="247"/>
      <c r="RDG21" s="247"/>
      <c r="RDH21" s="247"/>
      <c r="RDI21" s="247"/>
      <c r="RDJ21" s="247"/>
      <c r="RDK21" s="247"/>
      <c r="RDL21" s="247"/>
      <c r="RDM21" s="247"/>
      <c r="RDN21" s="247"/>
      <c r="RDO21" s="247"/>
      <c r="RDP21" s="247"/>
      <c r="RDQ21" s="247"/>
      <c r="RDR21" s="247"/>
      <c r="RDS21" s="247"/>
      <c r="RDT21" s="247"/>
      <c r="RDU21" s="247"/>
      <c r="RDV21" s="247"/>
      <c r="RDW21" s="247"/>
      <c r="RDX21" s="247"/>
      <c r="RDY21" s="247"/>
      <c r="RDZ21" s="247"/>
      <c r="REA21" s="247"/>
      <c r="REB21" s="247"/>
      <c r="REC21" s="247"/>
      <c r="RED21" s="247"/>
      <c r="REE21" s="247"/>
      <c r="REF21" s="247"/>
      <c r="REG21" s="247"/>
      <c r="REH21" s="247"/>
      <c r="REI21" s="247"/>
      <c r="REJ21" s="247"/>
      <c r="REK21" s="247"/>
      <c r="REL21" s="247"/>
      <c r="REM21" s="247"/>
      <c r="REN21" s="247"/>
      <c r="REO21" s="247"/>
      <c r="REP21" s="247"/>
      <c r="REQ21" s="247"/>
      <c r="RER21" s="247"/>
      <c r="RES21" s="247"/>
      <c r="RET21" s="247"/>
      <c r="REU21" s="247"/>
      <c r="REV21" s="247"/>
      <c r="REW21" s="247"/>
      <c r="REX21" s="247"/>
      <c r="REY21" s="247"/>
      <c r="REZ21" s="247"/>
      <c r="RFA21" s="247"/>
      <c r="RFB21" s="247"/>
      <c r="RFC21" s="247"/>
      <c r="RFD21" s="247"/>
      <c r="RFE21" s="247"/>
      <c r="RFF21" s="247"/>
      <c r="RFG21" s="247"/>
      <c r="RFH21" s="247"/>
      <c r="RFI21" s="247"/>
      <c r="RFJ21" s="247"/>
      <c r="RFK21" s="247"/>
      <c r="RFL21" s="247"/>
      <c r="RFM21" s="247"/>
      <c r="RFN21" s="247"/>
      <c r="RFO21" s="247"/>
      <c r="RFP21" s="247"/>
      <c r="RFQ21" s="247"/>
      <c r="RFR21" s="247"/>
      <c r="RFS21" s="247"/>
      <c r="RFT21" s="247"/>
      <c r="RFU21" s="247"/>
      <c r="RFV21" s="247"/>
      <c r="RFW21" s="247"/>
      <c r="RFX21" s="247"/>
      <c r="RFY21" s="247"/>
      <c r="RFZ21" s="247"/>
      <c r="RGA21" s="247"/>
      <c r="RGB21" s="247"/>
      <c r="RGC21" s="247"/>
      <c r="RGD21" s="247"/>
      <c r="RGE21" s="247"/>
      <c r="RGF21" s="247"/>
      <c r="RGG21" s="247"/>
      <c r="RGH21" s="247"/>
      <c r="RGI21" s="247"/>
      <c r="RGJ21" s="247"/>
      <c r="RGK21" s="247"/>
      <c r="RGL21" s="247"/>
      <c r="RGM21" s="247"/>
      <c r="RGN21" s="247"/>
      <c r="RGO21" s="247"/>
      <c r="RGP21" s="247"/>
      <c r="RGQ21" s="247"/>
      <c r="RGR21" s="247"/>
      <c r="RGS21" s="247"/>
      <c r="RGT21" s="247"/>
      <c r="RGU21" s="247"/>
      <c r="RGV21" s="247"/>
      <c r="RGW21" s="247"/>
      <c r="RGX21" s="247"/>
      <c r="RGY21" s="247"/>
      <c r="RGZ21" s="247"/>
      <c r="RHA21" s="247"/>
      <c r="RHB21" s="247"/>
      <c r="RHC21" s="247"/>
      <c r="RHD21" s="247"/>
      <c r="RHE21" s="247"/>
      <c r="RHF21" s="247"/>
      <c r="RHG21" s="247"/>
      <c r="RHH21" s="247"/>
      <c r="RHI21" s="247"/>
      <c r="RHJ21" s="247"/>
      <c r="RHK21" s="247"/>
      <c r="RHL21" s="247"/>
      <c r="RHM21" s="247"/>
      <c r="RHN21" s="247"/>
      <c r="RHO21" s="247"/>
      <c r="RHP21" s="247"/>
      <c r="RHQ21" s="247"/>
      <c r="RHR21" s="247"/>
      <c r="RHS21" s="247"/>
      <c r="RHT21" s="247"/>
      <c r="RHU21" s="247"/>
      <c r="RHV21" s="247"/>
      <c r="RHW21" s="247"/>
      <c r="RHX21" s="247"/>
      <c r="RHY21" s="247"/>
      <c r="RHZ21" s="247"/>
      <c r="RIA21" s="247"/>
      <c r="RIB21" s="247"/>
      <c r="RIC21" s="247"/>
      <c r="RID21" s="247"/>
      <c r="RIE21" s="247"/>
      <c r="RIF21" s="247"/>
      <c r="RIG21" s="247"/>
      <c r="RIH21" s="247"/>
      <c r="RII21" s="247"/>
      <c r="RIJ21" s="247"/>
      <c r="RIK21" s="247"/>
      <c r="RIL21" s="247"/>
      <c r="RIM21" s="247"/>
      <c r="RIN21" s="247"/>
      <c r="RIO21" s="247"/>
      <c r="RIP21" s="247"/>
      <c r="RIQ21" s="247"/>
      <c r="RIR21" s="247"/>
      <c r="RIS21" s="247"/>
      <c r="RIT21" s="247"/>
      <c r="RIU21" s="247"/>
      <c r="RIV21" s="247"/>
      <c r="RIW21" s="247"/>
      <c r="RIX21" s="247"/>
      <c r="RIY21" s="247"/>
      <c r="RIZ21" s="247"/>
      <c r="RJA21" s="247"/>
      <c r="RJB21" s="247"/>
      <c r="RJC21" s="247"/>
      <c r="RJD21" s="247"/>
      <c r="RJE21" s="247"/>
      <c r="RJF21" s="247"/>
      <c r="RJG21" s="247"/>
      <c r="RJH21" s="247"/>
      <c r="RJI21" s="247"/>
      <c r="RJJ21" s="247"/>
      <c r="RJK21" s="247"/>
      <c r="RJL21" s="247"/>
      <c r="RJM21" s="247"/>
      <c r="RJN21" s="247"/>
      <c r="RJO21" s="247"/>
      <c r="RJP21" s="247"/>
      <c r="RJQ21" s="247"/>
      <c r="RJR21" s="247"/>
      <c r="RJS21" s="247"/>
      <c r="RJT21" s="247"/>
      <c r="RJU21" s="247"/>
      <c r="RJV21" s="247"/>
      <c r="RJW21" s="247"/>
      <c r="RJX21" s="247"/>
      <c r="RJY21" s="247"/>
      <c r="RJZ21" s="247"/>
      <c r="RKA21" s="247"/>
      <c r="RKB21" s="247"/>
      <c r="RKC21" s="247"/>
      <c r="RKD21" s="247"/>
      <c r="RKE21" s="247"/>
      <c r="RKF21" s="247"/>
      <c r="RKG21" s="247"/>
      <c r="RKH21" s="247"/>
      <c r="RKI21" s="247"/>
      <c r="RKJ21" s="247"/>
      <c r="RKK21" s="247"/>
      <c r="RKL21" s="247"/>
      <c r="RKM21" s="247"/>
      <c r="RKN21" s="247"/>
      <c r="RKO21" s="247"/>
      <c r="RKP21" s="247"/>
      <c r="RKQ21" s="247"/>
      <c r="RKR21" s="247"/>
      <c r="RKS21" s="247"/>
      <c r="RKT21" s="247"/>
      <c r="RKU21" s="247"/>
      <c r="RKV21" s="247"/>
      <c r="RKW21" s="247"/>
      <c r="RKX21" s="247"/>
      <c r="RKY21" s="247"/>
      <c r="RKZ21" s="247"/>
      <c r="RLA21" s="247"/>
      <c r="RLB21" s="247"/>
      <c r="RLC21" s="247"/>
      <c r="RLD21" s="247"/>
      <c r="RLE21" s="247"/>
      <c r="RLF21" s="247"/>
      <c r="RLG21" s="247"/>
      <c r="RLH21" s="247"/>
      <c r="RLI21" s="247"/>
      <c r="RLJ21" s="247"/>
      <c r="RLK21" s="247"/>
      <c r="RLL21" s="247"/>
      <c r="RLM21" s="247"/>
      <c r="RLN21" s="247"/>
      <c r="RLO21" s="247"/>
      <c r="RLP21" s="247"/>
      <c r="RLQ21" s="247"/>
      <c r="RLR21" s="247"/>
      <c r="RLS21" s="247"/>
      <c r="RLT21" s="247"/>
      <c r="RLU21" s="247"/>
      <c r="RLV21" s="247"/>
      <c r="RLW21" s="247"/>
      <c r="RLX21" s="247"/>
      <c r="RLY21" s="247"/>
      <c r="RLZ21" s="247"/>
      <c r="RMA21" s="247"/>
      <c r="RMB21" s="247"/>
      <c r="RMC21" s="247"/>
      <c r="RMD21" s="247"/>
      <c r="RME21" s="247"/>
      <c r="RMF21" s="247"/>
      <c r="RMG21" s="247"/>
      <c r="RMH21" s="247"/>
      <c r="RMI21" s="247"/>
      <c r="RMJ21" s="247"/>
      <c r="RMK21" s="247"/>
      <c r="RML21" s="247"/>
      <c r="RMM21" s="247"/>
      <c r="RMN21" s="247"/>
      <c r="RMO21" s="247"/>
      <c r="RMP21" s="247"/>
      <c r="RMQ21" s="247"/>
      <c r="RMR21" s="247"/>
      <c r="RMS21" s="247"/>
      <c r="RMT21" s="247"/>
      <c r="RMU21" s="247"/>
      <c r="RMV21" s="247"/>
      <c r="RMW21" s="247"/>
      <c r="RMX21" s="247"/>
      <c r="RMY21" s="247"/>
      <c r="RMZ21" s="247"/>
      <c r="RNA21" s="247"/>
      <c r="RNB21" s="247"/>
      <c r="RNC21" s="247"/>
      <c r="RND21" s="247"/>
      <c r="RNE21" s="247"/>
      <c r="RNF21" s="247"/>
      <c r="RNG21" s="247"/>
      <c r="RNH21" s="247"/>
      <c r="RNI21" s="247"/>
      <c r="RNJ21" s="247"/>
      <c r="RNK21" s="247"/>
      <c r="RNL21" s="247"/>
      <c r="RNM21" s="247"/>
      <c r="RNN21" s="247"/>
      <c r="RNO21" s="247"/>
      <c r="RNP21" s="247"/>
      <c r="RNQ21" s="247"/>
      <c r="RNR21" s="247"/>
      <c r="RNS21" s="247"/>
      <c r="RNT21" s="247"/>
      <c r="RNU21" s="247"/>
      <c r="RNV21" s="247"/>
      <c r="RNW21" s="247"/>
      <c r="RNX21" s="247"/>
      <c r="RNY21" s="247"/>
      <c r="RNZ21" s="247"/>
      <c r="ROA21" s="247"/>
      <c r="ROB21" s="247"/>
      <c r="ROC21" s="247"/>
      <c r="ROD21" s="247"/>
      <c r="ROE21" s="247"/>
      <c r="ROF21" s="247"/>
      <c r="ROG21" s="247"/>
      <c r="ROH21" s="247"/>
      <c r="ROI21" s="247"/>
      <c r="ROJ21" s="247"/>
      <c r="ROK21" s="247"/>
      <c r="ROL21" s="247"/>
      <c r="ROM21" s="247"/>
      <c r="RON21" s="247"/>
      <c r="ROO21" s="247"/>
      <c r="ROP21" s="247"/>
      <c r="ROQ21" s="247"/>
      <c r="ROR21" s="247"/>
      <c r="ROS21" s="247"/>
      <c r="ROT21" s="247"/>
      <c r="ROU21" s="247"/>
      <c r="ROV21" s="247"/>
      <c r="ROW21" s="247"/>
      <c r="ROX21" s="247"/>
      <c r="ROY21" s="247"/>
      <c r="ROZ21" s="247"/>
      <c r="RPA21" s="247"/>
      <c r="RPB21" s="247"/>
      <c r="RPC21" s="247"/>
      <c r="RPD21" s="247"/>
      <c r="RPE21" s="247"/>
      <c r="RPF21" s="247"/>
      <c r="RPG21" s="247"/>
      <c r="RPH21" s="247"/>
      <c r="RPI21" s="247"/>
      <c r="RPJ21" s="247"/>
      <c r="RPK21" s="247"/>
      <c r="RPL21" s="247"/>
      <c r="RPM21" s="247"/>
      <c r="RPN21" s="247"/>
      <c r="RPO21" s="247"/>
      <c r="RPP21" s="247"/>
      <c r="RPQ21" s="247"/>
      <c r="RPR21" s="247"/>
      <c r="RPS21" s="247"/>
      <c r="RPT21" s="247"/>
      <c r="RPU21" s="247"/>
      <c r="RPV21" s="247"/>
      <c r="RPW21" s="247"/>
      <c r="RPX21" s="247"/>
      <c r="RPY21" s="247"/>
      <c r="RPZ21" s="247"/>
      <c r="RQA21" s="247"/>
      <c r="RQB21" s="247"/>
      <c r="RQC21" s="247"/>
      <c r="RQD21" s="247"/>
      <c r="RQE21" s="247"/>
      <c r="RQF21" s="247"/>
      <c r="RQG21" s="247"/>
      <c r="RQH21" s="247"/>
      <c r="RQI21" s="247"/>
      <c r="RQJ21" s="247"/>
      <c r="RQK21" s="247"/>
      <c r="RQL21" s="247"/>
      <c r="RQM21" s="247"/>
      <c r="RQN21" s="247"/>
      <c r="RQO21" s="247"/>
      <c r="RQP21" s="247"/>
      <c r="RQQ21" s="247"/>
      <c r="RQR21" s="247"/>
      <c r="RQS21" s="247"/>
      <c r="RQT21" s="247"/>
      <c r="RQU21" s="247"/>
      <c r="RQV21" s="247"/>
      <c r="RQW21" s="247"/>
      <c r="RQX21" s="247"/>
      <c r="RQY21" s="247"/>
      <c r="RQZ21" s="247"/>
      <c r="RRA21" s="247"/>
      <c r="RRB21" s="247"/>
      <c r="RRC21" s="247"/>
      <c r="RRD21" s="247"/>
      <c r="RRE21" s="247"/>
      <c r="RRF21" s="247"/>
      <c r="RRG21" s="247"/>
      <c r="RRH21" s="247"/>
      <c r="RRI21" s="247"/>
      <c r="RRJ21" s="247"/>
      <c r="RRK21" s="247"/>
      <c r="RRL21" s="247"/>
      <c r="RRM21" s="247"/>
      <c r="RRN21" s="247"/>
      <c r="RRO21" s="247"/>
      <c r="RRP21" s="247"/>
      <c r="RRQ21" s="247"/>
      <c r="RRR21" s="247"/>
      <c r="RRS21" s="247"/>
      <c r="RRT21" s="247"/>
      <c r="RRU21" s="247"/>
      <c r="RRV21" s="247"/>
      <c r="RRW21" s="247"/>
      <c r="RRX21" s="247"/>
      <c r="RRY21" s="247"/>
      <c r="RRZ21" s="247"/>
      <c r="RSA21" s="247"/>
      <c r="RSB21" s="247"/>
      <c r="RSC21" s="247"/>
      <c r="RSD21" s="247"/>
      <c r="RSE21" s="247"/>
      <c r="RSF21" s="247"/>
      <c r="RSG21" s="247"/>
      <c r="RSH21" s="247"/>
      <c r="RSI21" s="247"/>
      <c r="RSJ21" s="247"/>
      <c r="RSK21" s="247"/>
      <c r="RSL21" s="247"/>
      <c r="RSM21" s="247"/>
      <c r="RSN21" s="247"/>
      <c r="RSO21" s="247"/>
      <c r="RSP21" s="247"/>
      <c r="RSQ21" s="247"/>
      <c r="RSR21" s="247"/>
      <c r="RSS21" s="247"/>
      <c r="RST21" s="247"/>
      <c r="RSU21" s="247"/>
      <c r="RSV21" s="247"/>
      <c r="RSW21" s="247"/>
      <c r="RSX21" s="247"/>
      <c r="RSY21" s="247"/>
      <c r="RSZ21" s="247"/>
      <c r="RTA21" s="247"/>
      <c r="RTB21" s="247"/>
      <c r="RTC21" s="247"/>
      <c r="RTD21" s="247"/>
      <c r="RTE21" s="247"/>
      <c r="RTF21" s="247"/>
      <c r="RTG21" s="247"/>
      <c r="RTH21" s="247"/>
      <c r="RTI21" s="247"/>
      <c r="RTJ21" s="247"/>
      <c r="RTK21" s="247"/>
      <c r="RTL21" s="247"/>
      <c r="RTM21" s="247"/>
      <c r="RTN21" s="247"/>
      <c r="RTO21" s="247"/>
      <c r="RTP21" s="247"/>
      <c r="RTQ21" s="247"/>
      <c r="RTR21" s="247"/>
      <c r="RTS21" s="247"/>
      <c r="RTT21" s="247"/>
      <c r="RTU21" s="247"/>
      <c r="RTV21" s="247"/>
      <c r="RTW21" s="247"/>
      <c r="RTX21" s="247"/>
      <c r="RTY21" s="247"/>
      <c r="RTZ21" s="247"/>
      <c r="RUA21" s="247"/>
      <c r="RUB21" s="247"/>
      <c r="RUC21" s="247"/>
      <c r="RUD21" s="247"/>
      <c r="RUE21" s="247"/>
      <c r="RUF21" s="247"/>
      <c r="RUG21" s="247"/>
      <c r="RUH21" s="247"/>
      <c r="RUI21" s="247"/>
      <c r="RUJ21" s="247"/>
      <c r="RUK21" s="247"/>
      <c r="RUL21" s="247"/>
      <c r="RUM21" s="247"/>
      <c r="RUN21" s="247"/>
      <c r="RUO21" s="247"/>
      <c r="RUP21" s="247"/>
      <c r="RUQ21" s="247"/>
      <c r="RUR21" s="247"/>
      <c r="RUS21" s="247"/>
      <c r="RUT21" s="247"/>
      <c r="RUU21" s="247"/>
      <c r="RUV21" s="247"/>
      <c r="RUW21" s="247"/>
      <c r="RUX21" s="247"/>
      <c r="RUY21" s="247"/>
      <c r="RUZ21" s="247"/>
      <c r="RVA21" s="247"/>
      <c r="RVB21" s="247"/>
      <c r="RVC21" s="247"/>
      <c r="RVD21" s="247"/>
      <c r="RVE21" s="247"/>
      <c r="RVF21" s="247"/>
      <c r="RVG21" s="247"/>
      <c r="RVH21" s="247"/>
      <c r="RVI21" s="247"/>
      <c r="RVJ21" s="247"/>
      <c r="RVK21" s="247"/>
      <c r="RVL21" s="247"/>
      <c r="RVM21" s="247"/>
      <c r="RVN21" s="247"/>
      <c r="RVO21" s="247"/>
      <c r="RVP21" s="247"/>
      <c r="RVQ21" s="247"/>
      <c r="RVR21" s="247"/>
      <c r="RVS21" s="247"/>
      <c r="RVT21" s="247"/>
      <c r="RVU21" s="247"/>
      <c r="RVV21" s="247"/>
      <c r="RVW21" s="247"/>
      <c r="RVX21" s="247"/>
      <c r="RVY21" s="247"/>
      <c r="RVZ21" s="247"/>
      <c r="RWA21" s="247"/>
      <c r="RWB21" s="247"/>
      <c r="RWC21" s="247"/>
      <c r="RWD21" s="247"/>
      <c r="RWE21" s="247"/>
      <c r="RWF21" s="247"/>
      <c r="RWG21" s="247"/>
      <c r="RWH21" s="247"/>
      <c r="RWI21" s="247"/>
      <c r="RWJ21" s="247"/>
      <c r="RWK21" s="247"/>
      <c r="RWL21" s="247"/>
      <c r="RWM21" s="247"/>
      <c r="RWN21" s="247"/>
      <c r="RWO21" s="247"/>
      <c r="RWP21" s="247"/>
      <c r="RWQ21" s="247"/>
      <c r="RWR21" s="247"/>
      <c r="RWS21" s="247"/>
      <c r="RWT21" s="247"/>
      <c r="RWU21" s="247"/>
      <c r="RWV21" s="247"/>
      <c r="RWW21" s="247"/>
      <c r="RWX21" s="247"/>
      <c r="RWY21" s="247"/>
      <c r="RWZ21" s="247"/>
      <c r="RXA21" s="247"/>
      <c r="RXB21" s="247"/>
      <c r="RXC21" s="247"/>
      <c r="RXD21" s="247"/>
      <c r="RXE21" s="247"/>
      <c r="RXF21" s="247"/>
      <c r="RXG21" s="247"/>
      <c r="RXH21" s="247"/>
      <c r="RXI21" s="247"/>
      <c r="RXJ21" s="247"/>
      <c r="RXK21" s="247"/>
      <c r="RXL21" s="247"/>
      <c r="RXM21" s="247"/>
      <c r="RXN21" s="247"/>
      <c r="RXO21" s="247"/>
      <c r="RXP21" s="247"/>
      <c r="RXQ21" s="247"/>
      <c r="RXR21" s="247"/>
      <c r="RXS21" s="247"/>
      <c r="RXT21" s="247"/>
      <c r="RXU21" s="247"/>
      <c r="RXV21" s="247"/>
      <c r="RXW21" s="247"/>
      <c r="RXX21" s="247"/>
      <c r="RXY21" s="247"/>
      <c r="RXZ21" s="247"/>
      <c r="RYA21" s="247"/>
      <c r="RYB21" s="247"/>
      <c r="RYC21" s="247"/>
      <c r="RYD21" s="247"/>
      <c r="RYE21" s="247"/>
      <c r="RYF21" s="247"/>
      <c r="RYG21" s="247"/>
      <c r="RYH21" s="247"/>
      <c r="RYI21" s="247"/>
      <c r="RYJ21" s="247"/>
      <c r="RYK21" s="247"/>
      <c r="RYL21" s="247"/>
      <c r="RYM21" s="247"/>
      <c r="RYN21" s="247"/>
      <c r="RYO21" s="247"/>
      <c r="RYP21" s="247"/>
      <c r="RYQ21" s="247"/>
      <c r="RYR21" s="247"/>
      <c r="RYS21" s="247"/>
      <c r="RYT21" s="247"/>
      <c r="RYU21" s="247"/>
      <c r="RYV21" s="247"/>
      <c r="RYW21" s="247"/>
      <c r="RYX21" s="247"/>
      <c r="RYY21" s="247"/>
      <c r="RYZ21" s="247"/>
      <c r="RZA21" s="247"/>
      <c r="RZB21" s="247"/>
      <c r="RZC21" s="247"/>
      <c r="RZD21" s="247"/>
      <c r="RZE21" s="247"/>
      <c r="RZF21" s="247"/>
      <c r="RZG21" s="247"/>
      <c r="RZH21" s="247"/>
      <c r="RZI21" s="247"/>
      <c r="RZJ21" s="247"/>
      <c r="RZK21" s="247"/>
      <c r="RZL21" s="247"/>
      <c r="RZM21" s="247"/>
      <c r="RZN21" s="247"/>
      <c r="RZO21" s="247"/>
      <c r="RZP21" s="247"/>
      <c r="RZQ21" s="247"/>
      <c r="RZR21" s="247"/>
      <c r="RZS21" s="247"/>
      <c r="RZT21" s="247"/>
      <c r="RZU21" s="247"/>
      <c r="RZV21" s="247"/>
      <c r="RZW21" s="247"/>
      <c r="RZX21" s="247"/>
      <c r="RZY21" s="247"/>
      <c r="RZZ21" s="247"/>
      <c r="SAA21" s="247"/>
      <c r="SAB21" s="247"/>
      <c r="SAC21" s="247"/>
      <c r="SAD21" s="247"/>
      <c r="SAE21" s="247"/>
      <c r="SAF21" s="247"/>
      <c r="SAG21" s="247"/>
      <c r="SAH21" s="247"/>
      <c r="SAI21" s="247"/>
      <c r="SAJ21" s="247"/>
      <c r="SAK21" s="247"/>
      <c r="SAL21" s="247"/>
      <c r="SAM21" s="247"/>
      <c r="SAN21" s="247"/>
      <c r="SAO21" s="247"/>
      <c r="SAP21" s="247"/>
      <c r="SAQ21" s="247"/>
      <c r="SAR21" s="247"/>
      <c r="SAS21" s="247"/>
      <c r="SAT21" s="247"/>
      <c r="SAU21" s="247"/>
      <c r="SAV21" s="247"/>
      <c r="SAW21" s="247"/>
      <c r="SAX21" s="247"/>
      <c r="SAY21" s="247"/>
      <c r="SAZ21" s="247"/>
      <c r="SBA21" s="247"/>
      <c r="SBB21" s="247"/>
      <c r="SBC21" s="247"/>
      <c r="SBD21" s="247"/>
      <c r="SBE21" s="247"/>
      <c r="SBF21" s="247"/>
      <c r="SBG21" s="247"/>
      <c r="SBH21" s="247"/>
      <c r="SBI21" s="247"/>
      <c r="SBJ21" s="247"/>
      <c r="SBK21" s="247"/>
      <c r="SBL21" s="247"/>
      <c r="SBM21" s="247"/>
      <c r="SBN21" s="247"/>
      <c r="SBO21" s="247"/>
      <c r="SBP21" s="247"/>
      <c r="SBQ21" s="247"/>
      <c r="SBR21" s="247"/>
      <c r="SBS21" s="247"/>
      <c r="SBT21" s="247"/>
      <c r="SBU21" s="247"/>
      <c r="SBV21" s="247"/>
      <c r="SBW21" s="247"/>
      <c r="SBX21" s="247"/>
      <c r="SBY21" s="247"/>
      <c r="SBZ21" s="247"/>
      <c r="SCA21" s="247"/>
      <c r="SCB21" s="247"/>
      <c r="SCC21" s="247"/>
      <c r="SCD21" s="247"/>
      <c r="SCE21" s="247"/>
      <c r="SCF21" s="247"/>
      <c r="SCG21" s="247"/>
      <c r="SCH21" s="247"/>
      <c r="SCI21" s="247"/>
      <c r="SCJ21" s="247"/>
      <c r="SCK21" s="247"/>
      <c r="SCL21" s="247"/>
      <c r="SCM21" s="247"/>
      <c r="SCN21" s="247"/>
      <c r="SCO21" s="247"/>
      <c r="SCP21" s="247"/>
      <c r="SCQ21" s="247"/>
      <c r="SCR21" s="247"/>
      <c r="SCS21" s="247"/>
      <c r="SCT21" s="247"/>
      <c r="SCU21" s="247"/>
      <c r="SCV21" s="247"/>
      <c r="SCW21" s="247"/>
      <c r="SCX21" s="247"/>
      <c r="SCY21" s="247"/>
      <c r="SCZ21" s="247"/>
      <c r="SDA21" s="247"/>
      <c r="SDB21" s="247"/>
      <c r="SDC21" s="247"/>
      <c r="SDD21" s="247"/>
      <c r="SDE21" s="247"/>
      <c r="SDF21" s="247"/>
      <c r="SDG21" s="247"/>
      <c r="SDH21" s="247"/>
      <c r="SDI21" s="247"/>
      <c r="SDJ21" s="247"/>
      <c r="SDK21" s="247"/>
      <c r="SDL21" s="247"/>
      <c r="SDM21" s="247"/>
      <c r="SDN21" s="247"/>
      <c r="SDO21" s="247"/>
      <c r="SDP21" s="247"/>
      <c r="SDQ21" s="247"/>
      <c r="SDR21" s="247"/>
      <c r="SDS21" s="247"/>
      <c r="SDT21" s="247"/>
      <c r="SDU21" s="247"/>
      <c r="SDV21" s="247"/>
      <c r="SDW21" s="247"/>
      <c r="SDX21" s="247"/>
      <c r="SDY21" s="247"/>
      <c r="SDZ21" s="247"/>
      <c r="SEA21" s="247"/>
      <c r="SEB21" s="247"/>
      <c r="SEC21" s="247"/>
      <c r="SED21" s="247"/>
      <c r="SEE21" s="247"/>
      <c r="SEF21" s="247"/>
      <c r="SEG21" s="247"/>
      <c r="SEH21" s="247"/>
      <c r="SEI21" s="247"/>
      <c r="SEJ21" s="247"/>
      <c r="SEK21" s="247"/>
      <c r="SEL21" s="247"/>
      <c r="SEM21" s="247"/>
      <c r="SEN21" s="247"/>
      <c r="SEO21" s="247"/>
      <c r="SEP21" s="247"/>
      <c r="SEQ21" s="247"/>
      <c r="SER21" s="247"/>
      <c r="SES21" s="247"/>
      <c r="SET21" s="247"/>
      <c r="SEU21" s="247"/>
      <c r="SEV21" s="247"/>
      <c r="SEW21" s="247"/>
      <c r="SEX21" s="247"/>
      <c r="SEY21" s="247"/>
      <c r="SEZ21" s="247"/>
      <c r="SFA21" s="247"/>
      <c r="SFB21" s="247"/>
      <c r="SFC21" s="247"/>
      <c r="SFD21" s="247"/>
      <c r="SFE21" s="247"/>
      <c r="SFF21" s="247"/>
      <c r="SFG21" s="247"/>
      <c r="SFH21" s="247"/>
      <c r="SFI21" s="247"/>
      <c r="SFJ21" s="247"/>
      <c r="SFK21" s="247"/>
      <c r="SFL21" s="247"/>
      <c r="SFM21" s="247"/>
      <c r="SFN21" s="247"/>
      <c r="SFO21" s="247"/>
      <c r="SFP21" s="247"/>
      <c r="SFQ21" s="247"/>
      <c r="SFR21" s="247"/>
      <c r="SFS21" s="247"/>
      <c r="SFT21" s="247"/>
      <c r="SFU21" s="247"/>
      <c r="SFV21" s="247"/>
      <c r="SFW21" s="247"/>
      <c r="SFX21" s="247"/>
      <c r="SFY21" s="247"/>
      <c r="SFZ21" s="247"/>
      <c r="SGA21" s="247"/>
      <c r="SGB21" s="247"/>
      <c r="SGC21" s="247"/>
      <c r="SGD21" s="247"/>
      <c r="SGE21" s="247"/>
      <c r="SGF21" s="247"/>
      <c r="SGG21" s="247"/>
      <c r="SGH21" s="247"/>
      <c r="SGI21" s="247"/>
      <c r="SGJ21" s="247"/>
      <c r="SGK21" s="247"/>
      <c r="SGL21" s="247"/>
      <c r="SGM21" s="247"/>
      <c r="SGN21" s="247"/>
      <c r="SGO21" s="247"/>
      <c r="SGP21" s="247"/>
      <c r="SGQ21" s="247"/>
      <c r="SGR21" s="247"/>
      <c r="SGS21" s="247"/>
      <c r="SGT21" s="247"/>
      <c r="SGU21" s="247"/>
      <c r="SGV21" s="247"/>
      <c r="SGW21" s="247"/>
      <c r="SGX21" s="247"/>
      <c r="SGY21" s="247"/>
      <c r="SGZ21" s="247"/>
      <c r="SHA21" s="247"/>
      <c r="SHB21" s="247"/>
      <c r="SHC21" s="247"/>
      <c r="SHD21" s="247"/>
      <c r="SHE21" s="247"/>
      <c r="SHF21" s="247"/>
      <c r="SHG21" s="247"/>
      <c r="SHH21" s="247"/>
      <c r="SHI21" s="247"/>
      <c r="SHJ21" s="247"/>
      <c r="SHK21" s="247"/>
      <c r="SHL21" s="247"/>
      <c r="SHM21" s="247"/>
      <c r="SHN21" s="247"/>
      <c r="SHO21" s="247"/>
      <c r="SHP21" s="247"/>
      <c r="SHQ21" s="247"/>
      <c r="SHR21" s="247"/>
      <c r="SHS21" s="247"/>
      <c r="SHT21" s="247"/>
      <c r="SHU21" s="247"/>
      <c r="SHV21" s="247"/>
      <c r="SHW21" s="247"/>
      <c r="SHX21" s="247"/>
      <c r="SHY21" s="247"/>
      <c r="SHZ21" s="247"/>
      <c r="SIA21" s="247"/>
      <c r="SIB21" s="247"/>
      <c r="SIC21" s="247"/>
      <c r="SID21" s="247"/>
      <c r="SIE21" s="247"/>
      <c r="SIF21" s="247"/>
      <c r="SIG21" s="247"/>
      <c r="SIH21" s="247"/>
      <c r="SII21" s="247"/>
      <c r="SIJ21" s="247"/>
      <c r="SIK21" s="247"/>
      <c r="SIL21" s="247"/>
      <c r="SIM21" s="247"/>
      <c r="SIN21" s="247"/>
      <c r="SIO21" s="247"/>
      <c r="SIP21" s="247"/>
      <c r="SIQ21" s="247"/>
      <c r="SIR21" s="247"/>
      <c r="SIS21" s="247"/>
      <c r="SIT21" s="247"/>
      <c r="SIU21" s="247"/>
      <c r="SIV21" s="247"/>
      <c r="SIW21" s="247"/>
      <c r="SIX21" s="247"/>
      <c r="SIY21" s="247"/>
      <c r="SIZ21" s="247"/>
      <c r="SJA21" s="247"/>
      <c r="SJB21" s="247"/>
      <c r="SJC21" s="247"/>
      <c r="SJD21" s="247"/>
      <c r="SJE21" s="247"/>
      <c r="SJF21" s="247"/>
      <c r="SJG21" s="247"/>
      <c r="SJH21" s="247"/>
      <c r="SJI21" s="247"/>
      <c r="SJJ21" s="247"/>
      <c r="SJK21" s="247"/>
      <c r="SJL21" s="247"/>
      <c r="SJM21" s="247"/>
      <c r="SJN21" s="247"/>
      <c r="SJO21" s="247"/>
      <c r="SJP21" s="247"/>
      <c r="SJQ21" s="247"/>
      <c r="SJR21" s="247"/>
      <c r="SJS21" s="247"/>
      <c r="SJT21" s="247"/>
      <c r="SJU21" s="247"/>
      <c r="SJV21" s="247"/>
      <c r="SJW21" s="247"/>
      <c r="SJX21" s="247"/>
      <c r="SJY21" s="247"/>
      <c r="SJZ21" s="247"/>
      <c r="SKA21" s="247"/>
      <c r="SKB21" s="247"/>
      <c r="SKC21" s="247"/>
      <c r="SKD21" s="247"/>
      <c r="SKE21" s="247"/>
      <c r="SKF21" s="247"/>
      <c r="SKG21" s="247"/>
      <c r="SKH21" s="247"/>
      <c r="SKI21" s="247"/>
      <c r="SKJ21" s="247"/>
      <c r="SKK21" s="247"/>
      <c r="SKL21" s="247"/>
      <c r="SKM21" s="247"/>
      <c r="SKN21" s="247"/>
      <c r="SKO21" s="247"/>
      <c r="SKP21" s="247"/>
      <c r="SKQ21" s="247"/>
      <c r="SKR21" s="247"/>
      <c r="SKS21" s="247"/>
      <c r="SKT21" s="247"/>
      <c r="SKU21" s="247"/>
      <c r="SKV21" s="247"/>
      <c r="SKW21" s="247"/>
      <c r="SKX21" s="247"/>
      <c r="SKY21" s="247"/>
      <c r="SKZ21" s="247"/>
      <c r="SLA21" s="247"/>
      <c r="SLB21" s="247"/>
      <c r="SLC21" s="247"/>
      <c r="SLD21" s="247"/>
      <c r="SLE21" s="247"/>
      <c r="SLF21" s="247"/>
      <c r="SLG21" s="247"/>
      <c r="SLH21" s="247"/>
      <c r="SLI21" s="247"/>
      <c r="SLJ21" s="247"/>
      <c r="SLK21" s="247"/>
      <c r="SLL21" s="247"/>
      <c r="SLM21" s="247"/>
      <c r="SLN21" s="247"/>
      <c r="SLO21" s="247"/>
      <c r="SLP21" s="247"/>
      <c r="SLQ21" s="247"/>
      <c r="SLR21" s="247"/>
      <c r="SLS21" s="247"/>
      <c r="SLT21" s="247"/>
      <c r="SLU21" s="247"/>
      <c r="SLV21" s="247"/>
      <c r="SLW21" s="247"/>
      <c r="SLX21" s="247"/>
      <c r="SLY21" s="247"/>
      <c r="SLZ21" s="247"/>
      <c r="SMA21" s="247"/>
      <c r="SMB21" s="247"/>
      <c r="SMC21" s="247"/>
      <c r="SMD21" s="247"/>
      <c r="SME21" s="247"/>
      <c r="SMF21" s="247"/>
      <c r="SMG21" s="247"/>
      <c r="SMH21" s="247"/>
      <c r="SMI21" s="247"/>
      <c r="SMJ21" s="247"/>
      <c r="SMK21" s="247"/>
      <c r="SML21" s="247"/>
      <c r="SMM21" s="247"/>
      <c r="SMN21" s="247"/>
      <c r="SMO21" s="247"/>
      <c r="SMP21" s="247"/>
      <c r="SMQ21" s="247"/>
      <c r="SMR21" s="247"/>
      <c r="SMS21" s="247"/>
      <c r="SMT21" s="247"/>
      <c r="SMU21" s="247"/>
      <c r="SMV21" s="247"/>
      <c r="SMW21" s="247"/>
      <c r="SMX21" s="247"/>
      <c r="SMY21" s="247"/>
      <c r="SMZ21" s="247"/>
      <c r="SNA21" s="247"/>
      <c r="SNB21" s="247"/>
      <c r="SNC21" s="247"/>
      <c r="SND21" s="247"/>
      <c r="SNE21" s="247"/>
      <c r="SNF21" s="247"/>
      <c r="SNG21" s="247"/>
      <c r="SNH21" s="247"/>
      <c r="SNI21" s="247"/>
      <c r="SNJ21" s="247"/>
      <c r="SNK21" s="247"/>
      <c r="SNL21" s="247"/>
      <c r="SNM21" s="247"/>
      <c r="SNN21" s="247"/>
      <c r="SNO21" s="247"/>
      <c r="SNP21" s="247"/>
      <c r="SNQ21" s="247"/>
      <c r="SNR21" s="247"/>
      <c r="SNS21" s="247"/>
      <c r="SNT21" s="247"/>
      <c r="SNU21" s="247"/>
      <c r="SNV21" s="247"/>
      <c r="SNW21" s="247"/>
      <c r="SNX21" s="247"/>
      <c r="SNY21" s="247"/>
      <c r="SNZ21" s="247"/>
      <c r="SOA21" s="247"/>
      <c r="SOB21" s="247"/>
      <c r="SOC21" s="247"/>
      <c r="SOD21" s="247"/>
      <c r="SOE21" s="247"/>
      <c r="SOF21" s="247"/>
      <c r="SOG21" s="247"/>
      <c r="SOH21" s="247"/>
      <c r="SOI21" s="247"/>
      <c r="SOJ21" s="247"/>
      <c r="SOK21" s="247"/>
      <c r="SOL21" s="247"/>
      <c r="SOM21" s="247"/>
      <c r="SON21" s="247"/>
      <c r="SOO21" s="247"/>
      <c r="SOP21" s="247"/>
      <c r="SOQ21" s="247"/>
      <c r="SOR21" s="247"/>
      <c r="SOS21" s="247"/>
      <c r="SOT21" s="247"/>
      <c r="SOU21" s="247"/>
      <c r="SOV21" s="247"/>
      <c r="SOW21" s="247"/>
      <c r="SOX21" s="247"/>
      <c r="SOY21" s="247"/>
      <c r="SOZ21" s="247"/>
      <c r="SPA21" s="247"/>
      <c r="SPB21" s="247"/>
      <c r="SPC21" s="247"/>
      <c r="SPD21" s="247"/>
      <c r="SPE21" s="247"/>
      <c r="SPF21" s="247"/>
      <c r="SPG21" s="247"/>
      <c r="SPH21" s="247"/>
      <c r="SPI21" s="247"/>
      <c r="SPJ21" s="247"/>
      <c r="SPK21" s="247"/>
      <c r="SPL21" s="247"/>
      <c r="SPM21" s="247"/>
      <c r="SPN21" s="247"/>
      <c r="SPO21" s="247"/>
      <c r="SPP21" s="247"/>
      <c r="SPQ21" s="247"/>
      <c r="SPR21" s="247"/>
      <c r="SPS21" s="247"/>
      <c r="SPT21" s="247"/>
      <c r="SPU21" s="247"/>
      <c r="SPV21" s="247"/>
      <c r="SPW21" s="247"/>
      <c r="SPX21" s="247"/>
      <c r="SPY21" s="247"/>
      <c r="SPZ21" s="247"/>
      <c r="SQA21" s="247"/>
      <c r="SQB21" s="247"/>
      <c r="SQC21" s="247"/>
      <c r="SQD21" s="247"/>
      <c r="SQE21" s="247"/>
      <c r="SQF21" s="247"/>
      <c r="SQG21" s="247"/>
      <c r="SQH21" s="247"/>
      <c r="SQI21" s="247"/>
      <c r="SQJ21" s="247"/>
      <c r="SQK21" s="247"/>
      <c r="SQL21" s="247"/>
      <c r="SQM21" s="247"/>
      <c r="SQN21" s="247"/>
      <c r="SQO21" s="247"/>
      <c r="SQP21" s="247"/>
      <c r="SQQ21" s="247"/>
      <c r="SQR21" s="247"/>
      <c r="SQS21" s="247"/>
      <c r="SQT21" s="247"/>
      <c r="SQU21" s="247"/>
      <c r="SQV21" s="247"/>
      <c r="SQW21" s="247"/>
      <c r="SQX21" s="247"/>
      <c r="SQY21" s="247"/>
      <c r="SQZ21" s="247"/>
      <c r="SRA21" s="247"/>
      <c r="SRB21" s="247"/>
      <c r="SRC21" s="247"/>
      <c r="SRD21" s="247"/>
      <c r="SRE21" s="247"/>
      <c r="SRF21" s="247"/>
      <c r="SRG21" s="247"/>
      <c r="SRH21" s="247"/>
      <c r="SRI21" s="247"/>
      <c r="SRJ21" s="247"/>
      <c r="SRK21" s="247"/>
      <c r="SRL21" s="247"/>
      <c r="SRM21" s="247"/>
      <c r="SRN21" s="247"/>
      <c r="SRO21" s="247"/>
      <c r="SRP21" s="247"/>
      <c r="SRQ21" s="247"/>
      <c r="SRR21" s="247"/>
      <c r="SRS21" s="247"/>
      <c r="SRT21" s="247"/>
      <c r="SRU21" s="247"/>
      <c r="SRV21" s="247"/>
      <c r="SRW21" s="247"/>
      <c r="SRX21" s="247"/>
      <c r="SRY21" s="247"/>
      <c r="SRZ21" s="247"/>
      <c r="SSA21" s="247"/>
      <c r="SSB21" s="247"/>
      <c r="SSC21" s="247"/>
      <c r="SSD21" s="247"/>
      <c r="SSE21" s="247"/>
      <c r="SSF21" s="247"/>
      <c r="SSG21" s="247"/>
      <c r="SSH21" s="247"/>
      <c r="SSI21" s="247"/>
      <c r="SSJ21" s="247"/>
      <c r="SSK21" s="247"/>
      <c r="SSL21" s="247"/>
      <c r="SSM21" s="247"/>
      <c r="SSN21" s="247"/>
      <c r="SSO21" s="247"/>
      <c r="SSP21" s="247"/>
      <c r="SSQ21" s="247"/>
      <c r="SSR21" s="247"/>
      <c r="SSS21" s="247"/>
      <c r="SST21" s="247"/>
      <c r="SSU21" s="247"/>
      <c r="SSV21" s="247"/>
      <c r="SSW21" s="247"/>
      <c r="SSX21" s="247"/>
      <c r="SSY21" s="247"/>
      <c r="SSZ21" s="247"/>
      <c r="STA21" s="247"/>
      <c r="STB21" s="247"/>
      <c r="STC21" s="247"/>
      <c r="STD21" s="247"/>
      <c r="STE21" s="247"/>
      <c r="STF21" s="247"/>
      <c r="STG21" s="247"/>
      <c r="STH21" s="247"/>
      <c r="STI21" s="247"/>
      <c r="STJ21" s="247"/>
      <c r="STK21" s="247"/>
      <c r="STL21" s="247"/>
      <c r="STM21" s="247"/>
      <c r="STN21" s="247"/>
      <c r="STO21" s="247"/>
      <c r="STP21" s="247"/>
      <c r="STQ21" s="247"/>
      <c r="STR21" s="247"/>
      <c r="STS21" s="247"/>
      <c r="STT21" s="247"/>
      <c r="STU21" s="247"/>
      <c r="STV21" s="247"/>
      <c r="STW21" s="247"/>
      <c r="STX21" s="247"/>
      <c r="STY21" s="247"/>
      <c r="STZ21" s="247"/>
      <c r="SUA21" s="247"/>
      <c r="SUB21" s="247"/>
      <c r="SUC21" s="247"/>
      <c r="SUD21" s="247"/>
      <c r="SUE21" s="247"/>
      <c r="SUF21" s="247"/>
      <c r="SUG21" s="247"/>
      <c r="SUH21" s="247"/>
      <c r="SUI21" s="247"/>
      <c r="SUJ21" s="247"/>
      <c r="SUK21" s="247"/>
      <c r="SUL21" s="247"/>
      <c r="SUM21" s="247"/>
      <c r="SUN21" s="247"/>
      <c r="SUO21" s="247"/>
      <c r="SUP21" s="247"/>
      <c r="SUQ21" s="247"/>
      <c r="SUR21" s="247"/>
      <c r="SUS21" s="247"/>
      <c r="SUT21" s="247"/>
      <c r="SUU21" s="247"/>
      <c r="SUV21" s="247"/>
      <c r="SUW21" s="247"/>
      <c r="SUX21" s="247"/>
      <c r="SUY21" s="247"/>
      <c r="SUZ21" s="247"/>
      <c r="SVA21" s="247"/>
      <c r="SVB21" s="247"/>
      <c r="SVC21" s="247"/>
      <c r="SVD21" s="247"/>
      <c r="SVE21" s="247"/>
      <c r="SVF21" s="247"/>
      <c r="SVG21" s="247"/>
      <c r="SVH21" s="247"/>
      <c r="SVI21" s="247"/>
      <c r="SVJ21" s="247"/>
      <c r="SVK21" s="247"/>
      <c r="SVL21" s="247"/>
      <c r="SVM21" s="247"/>
      <c r="SVN21" s="247"/>
      <c r="SVO21" s="247"/>
      <c r="SVP21" s="247"/>
      <c r="SVQ21" s="247"/>
      <c r="SVR21" s="247"/>
      <c r="SVS21" s="247"/>
      <c r="SVT21" s="247"/>
      <c r="SVU21" s="247"/>
      <c r="SVV21" s="247"/>
      <c r="SVW21" s="247"/>
      <c r="SVX21" s="247"/>
      <c r="SVY21" s="247"/>
      <c r="SVZ21" s="247"/>
      <c r="SWA21" s="247"/>
      <c r="SWB21" s="247"/>
      <c r="SWC21" s="247"/>
      <c r="SWD21" s="247"/>
      <c r="SWE21" s="247"/>
      <c r="SWF21" s="247"/>
      <c r="SWG21" s="247"/>
      <c r="SWH21" s="247"/>
      <c r="SWI21" s="247"/>
      <c r="SWJ21" s="247"/>
      <c r="SWK21" s="247"/>
      <c r="SWL21" s="247"/>
      <c r="SWM21" s="247"/>
      <c r="SWN21" s="247"/>
      <c r="SWO21" s="247"/>
      <c r="SWP21" s="247"/>
      <c r="SWQ21" s="247"/>
      <c r="SWR21" s="247"/>
      <c r="SWS21" s="247"/>
      <c r="SWT21" s="247"/>
      <c r="SWU21" s="247"/>
      <c r="SWV21" s="247"/>
      <c r="SWW21" s="247"/>
      <c r="SWX21" s="247"/>
      <c r="SWY21" s="247"/>
      <c r="SWZ21" s="247"/>
      <c r="SXA21" s="247"/>
      <c r="SXB21" s="247"/>
      <c r="SXC21" s="247"/>
      <c r="SXD21" s="247"/>
      <c r="SXE21" s="247"/>
      <c r="SXF21" s="247"/>
      <c r="SXG21" s="247"/>
      <c r="SXH21" s="247"/>
      <c r="SXI21" s="247"/>
      <c r="SXJ21" s="247"/>
      <c r="SXK21" s="247"/>
      <c r="SXL21" s="247"/>
      <c r="SXM21" s="247"/>
      <c r="SXN21" s="247"/>
      <c r="SXO21" s="247"/>
      <c r="SXP21" s="247"/>
      <c r="SXQ21" s="247"/>
      <c r="SXR21" s="247"/>
      <c r="SXS21" s="247"/>
      <c r="SXT21" s="247"/>
      <c r="SXU21" s="247"/>
      <c r="SXV21" s="247"/>
      <c r="SXW21" s="247"/>
      <c r="SXX21" s="247"/>
      <c r="SXY21" s="247"/>
      <c r="SXZ21" s="247"/>
      <c r="SYA21" s="247"/>
      <c r="SYB21" s="247"/>
      <c r="SYC21" s="247"/>
      <c r="SYD21" s="247"/>
      <c r="SYE21" s="247"/>
      <c r="SYF21" s="247"/>
      <c r="SYG21" s="247"/>
      <c r="SYH21" s="247"/>
      <c r="SYI21" s="247"/>
      <c r="SYJ21" s="247"/>
      <c r="SYK21" s="247"/>
      <c r="SYL21" s="247"/>
      <c r="SYM21" s="247"/>
      <c r="SYN21" s="247"/>
      <c r="SYO21" s="247"/>
      <c r="SYP21" s="247"/>
      <c r="SYQ21" s="247"/>
      <c r="SYR21" s="247"/>
      <c r="SYS21" s="247"/>
      <c r="SYT21" s="247"/>
      <c r="SYU21" s="247"/>
      <c r="SYV21" s="247"/>
      <c r="SYW21" s="247"/>
      <c r="SYX21" s="247"/>
      <c r="SYY21" s="247"/>
      <c r="SYZ21" s="247"/>
      <c r="SZA21" s="247"/>
      <c r="SZB21" s="247"/>
      <c r="SZC21" s="247"/>
      <c r="SZD21" s="247"/>
      <c r="SZE21" s="247"/>
      <c r="SZF21" s="247"/>
      <c r="SZG21" s="247"/>
      <c r="SZH21" s="247"/>
      <c r="SZI21" s="247"/>
      <c r="SZJ21" s="247"/>
      <c r="SZK21" s="247"/>
      <c r="SZL21" s="247"/>
      <c r="SZM21" s="247"/>
      <c r="SZN21" s="247"/>
      <c r="SZO21" s="247"/>
      <c r="SZP21" s="247"/>
      <c r="SZQ21" s="247"/>
      <c r="SZR21" s="247"/>
      <c r="SZS21" s="247"/>
      <c r="SZT21" s="247"/>
      <c r="SZU21" s="247"/>
      <c r="SZV21" s="247"/>
      <c r="SZW21" s="247"/>
      <c r="SZX21" s="247"/>
      <c r="SZY21" s="247"/>
      <c r="SZZ21" s="247"/>
      <c r="TAA21" s="247"/>
      <c r="TAB21" s="247"/>
      <c r="TAC21" s="247"/>
      <c r="TAD21" s="247"/>
      <c r="TAE21" s="247"/>
      <c r="TAF21" s="247"/>
      <c r="TAG21" s="247"/>
      <c r="TAH21" s="247"/>
      <c r="TAI21" s="247"/>
      <c r="TAJ21" s="247"/>
      <c r="TAK21" s="247"/>
      <c r="TAL21" s="247"/>
      <c r="TAM21" s="247"/>
      <c r="TAN21" s="247"/>
      <c r="TAO21" s="247"/>
      <c r="TAP21" s="247"/>
      <c r="TAQ21" s="247"/>
      <c r="TAR21" s="247"/>
      <c r="TAS21" s="247"/>
      <c r="TAT21" s="247"/>
      <c r="TAU21" s="247"/>
      <c r="TAV21" s="247"/>
      <c r="TAW21" s="247"/>
      <c r="TAX21" s="247"/>
      <c r="TAY21" s="247"/>
      <c r="TAZ21" s="247"/>
      <c r="TBA21" s="247"/>
      <c r="TBB21" s="247"/>
      <c r="TBC21" s="247"/>
      <c r="TBD21" s="247"/>
      <c r="TBE21" s="247"/>
      <c r="TBF21" s="247"/>
      <c r="TBG21" s="247"/>
      <c r="TBH21" s="247"/>
      <c r="TBI21" s="247"/>
      <c r="TBJ21" s="247"/>
      <c r="TBK21" s="247"/>
      <c r="TBL21" s="247"/>
      <c r="TBM21" s="247"/>
      <c r="TBN21" s="247"/>
      <c r="TBO21" s="247"/>
      <c r="TBP21" s="247"/>
      <c r="TBQ21" s="247"/>
      <c r="TBR21" s="247"/>
      <c r="TBS21" s="247"/>
      <c r="TBT21" s="247"/>
      <c r="TBU21" s="247"/>
      <c r="TBV21" s="247"/>
      <c r="TBW21" s="247"/>
      <c r="TBX21" s="247"/>
      <c r="TBY21" s="247"/>
      <c r="TBZ21" s="247"/>
      <c r="TCA21" s="247"/>
      <c r="TCB21" s="247"/>
      <c r="TCC21" s="247"/>
      <c r="TCD21" s="247"/>
      <c r="TCE21" s="247"/>
      <c r="TCF21" s="247"/>
      <c r="TCG21" s="247"/>
      <c r="TCH21" s="247"/>
      <c r="TCI21" s="247"/>
      <c r="TCJ21" s="247"/>
      <c r="TCK21" s="247"/>
      <c r="TCL21" s="247"/>
      <c r="TCM21" s="247"/>
      <c r="TCN21" s="247"/>
      <c r="TCO21" s="247"/>
      <c r="TCP21" s="247"/>
      <c r="TCQ21" s="247"/>
      <c r="TCR21" s="247"/>
      <c r="TCS21" s="247"/>
      <c r="TCT21" s="247"/>
      <c r="TCU21" s="247"/>
      <c r="TCV21" s="247"/>
      <c r="TCW21" s="247"/>
      <c r="TCX21" s="247"/>
      <c r="TCY21" s="247"/>
      <c r="TCZ21" s="247"/>
      <c r="TDA21" s="247"/>
      <c r="TDB21" s="247"/>
      <c r="TDC21" s="247"/>
      <c r="TDD21" s="247"/>
      <c r="TDE21" s="247"/>
      <c r="TDF21" s="247"/>
      <c r="TDG21" s="247"/>
      <c r="TDH21" s="247"/>
      <c r="TDI21" s="247"/>
      <c r="TDJ21" s="247"/>
      <c r="TDK21" s="247"/>
      <c r="TDL21" s="247"/>
      <c r="TDM21" s="247"/>
      <c r="TDN21" s="247"/>
      <c r="TDO21" s="247"/>
      <c r="TDP21" s="247"/>
      <c r="TDQ21" s="247"/>
      <c r="TDR21" s="247"/>
      <c r="TDS21" s="247"/>
      <c r="TDT21" s="247"/>
      <c r="TDU21" s="247"/>
      <c r="TDV21" s="247"/>
      <c r="TDW21" s="247"/>
      <c r="TDX21" s="247"/>
      <c r="TDY21" s="247"/>
      <c r="TDZ21" s="247"/>
      <c r="TEA21" s="247"/>
      <c r="TEB21" s="247"/>
      <c r="TEC21" s="247"/>
      <c r="TED21" s="247"/>
      <c r="TEE21" s="247"/>
      <c r="TEF21" s="247"/>
      <c r="TEG21" s="247"/>
      <c r="TEH21" s="247"/>
      <c r="TEI21" s="247"/>
      <c r="TEJ21" s="247"/>
      <c r="TEK21" s="247"/>
      <c r="TEL21" s="247"/>
      <c r="TEM21" s="247"/>
      <c r="TEN21" s="247"/>
      <c r="TEO21" s="247"/>
      <c r="TEP21" s="247"/>
      <c r="TEQ21" s="247"/>
      <c r="TER21" s="247"/>
      <c r="TES21" s="247"/>
      <c r="TET21" s="247"/>
      <c r="TEU21" s="247"/>
      <c r="TEV21" s="247"/>
      <c r="TEW21" s="247"/>
      <c r="TEX21" s="247"/>
      <c r="TEY21" s="247"/>
      <c r="TEZ21" s="247"/>
      <c r="TFA21" s="247"/>
      <c r="TFB21" s="247"/>
      <c r="TFC21" s="247"/>
      <c r="TFD21" s="247"/>
      <c r="TFE21" s="247"/>
      <c r="TFF21" s="247"/>
      <c r="TFG21" s="247"/>
      <c r="TFH21" s="247"/>
      <c r="TFI21" s="247"/>
      <c r="TFJ21" s="247"/>
      <c r="TFK21" s="247"/>
      <c r="TFL21" s="247"/>
      <c r="TFM21" s="247"/>
      <c r="TFN21" s="247"/>
      <c r="TFO21" s="247"/>
      <c r="TFP21" s="247"/>
      <c r="TFQ21" s="247"/>
      <c r="TFR21" s="247"/>
      <c r="TFS21" s="247"/>
      <c r="TFT21" s="247"/>
      <c r="TFU21" s="247"/>
      <c r="TFV21" s="247"/>
      <c r="TFW21" s="247"/>
      <c r="TFX21" s="247"/>
      <c r="TFY21" s="247"/>
      <c r="TFZ21" s="247"/>
      <c r="TGA21" s="247"/>
      <c r="TGB21" s="247"/>
      <c r="TGC21" s="247"/>
      <c r="TGD21" s="247"/>
      <c r="TGE21" s="247"/>
      <c r="TGF21" s="247"/>
      <c r="TGG21" s="247"/>
      <c r="TGH21" s="247"/>
      <c r="TGI21" s="247"/>
      <c r="TGJ21" s="247"/>
      <c r="TGK21" s="247"/>
      <c r="TGL21" s="247"/>
      <c r="TGM21" s="247"/>
      <c r="TGN21" s="247"/>
      <c r="TGO21" s="247"/>
      <c r="TGP21" s="247"/>
      <c r="TGQ21" s="247"/>
      <c r="TGR21" s="247"/>
      <c r="TGS21" s="247"/>
      <c r="TGT21" s="247"/>
      <c r="TGU21" s="247"/>
      <c r="TGV21" s="247"/>
      <c r="TGW21" s="247"/>
      <c r="TGX21" s="247"/>
      <c r="TGY21" s="247"/>
      <c r="TGZ21" s="247"/>
      <c r="THA21" s="247"/>
      <c r="THB21" s="247"/>
      <c r="THC21" s="247"/>
      <c r="THD21" s="247"/>
      <c r="THE21" s="247"/>
      <c r="THF21" s="247"/>
      <c r="THG21" s="247"/>
      <c r="THH21" s="247"/>
      <c r="THI21" s="247"/>
      <c r="THJ21" s="247"/>
      <c r="THK21" s="247"/>
      <c r="THL21" s="247"/>
      <c r="THM21" s="247"/>
      <c r="THN21" s="247"/>
      <c r="THO21" s="247"/>
      <c r="THP21" s="247"/>
      <c r="THQ21" s="247"/>
      <c r="THR21" s="247"/>
      <c r="THS21" s="247"/>
      <c r="THT21" s="247"/>
      <c r="THU21" s="247"/>
      <c r="THV21" s="247"/>
      <c r="THW21" s="247"/>
      <c r="THX21" s="247"/>
      <c r="THY21" s="247"/>
      <c r="THZ21" s="247"/>
      <c r="TIA21" s="247"/>
      <c r="TIB21" s="247"/>
      <c r="TIC21" s="247"/>
      <c r="TID21" s="247"/>
      <c r="TIE21" s="247"/>
      <c r="TIF21" s="247"/>
      <c r="TIG21" s="247"/>
      <c r="TIH21" s="247"/>
      <c r="TII21" s="247"/>
      <c r="TIJ21" s="247"/>
      <c r="TIK21" s="247"/>
      <c r="TIL21" s="247"/>
      <c r="TIM21" s="247"/>
      <c r="TIN21" s="247"/>
      <c r="TIO21" s="247"/>
      <c r="TIP21" s="247"/>
      <c r="TIQ21" s="247"/>
      <c r="TIR21" s="247"/>
      <c r="TIS21" s="247"/>
      <c r="TIT21" s="247"/>
      <c r="TIU21" s="247"/>
      <c r="TIV21" s="247"/>
      <c r="TIW21" s="247"/>
      <c r="TIX21" s="247"/>
      <c r="TIY21" s="247"/>
      <c r="TIZ21" s="247"/>
      <c r="TJA21" s="247"/>
      <c r="TJB21" s="247"/>
      <c r="TJC21" s="247"/>
      <c r="TJD21" s="247"/>
      <c r="TJE21" s="247"/>
      <c r="TJF21" s="247"/>
      <c r="TJG21" s="247"/>
      <c r="TJH21" s="247"/>
      <c r="TJI21" s="247"/>
      <c r="TJJ21" s="247"/>
      <c r="TJK21" s="247"/>
      <c r="TJL21" s="247"/>
      <c r="TJM21" s="247"/>
      <c r="TJN21" s="247"/>
      <c r="TJO21" s="247"/>
      <c r="TJP21" s="247"/>
      <c r="TJQ21" s="247"/>
      <c r="TJR21" s="247"/>
      <c r="TJS21" s="247"/>
      <c r="TJT21" s="247"/>
      <c r="TJU21" s="247"/>
      <c r="TJV21" s="247"/>
      <c r="TJW21" s="247"/>
      <c r="TJX21" s="247"/>
      <c r="TJY21" s="247"/>
      <c r="TJZ21" s="247"/>
      <c r="TKA21" s="247"/>
      <c r="TKB21" s="247"/>
      <c r="TKC21" s="247"/>
      <c r="TKD21" s="247"/>
      <c r="TKE21" s="247"/>
      <c r="TKF21" s="247"/>
      <c r="TKG21" s="247"/>
      <c r="TKH21" s="247"/>
      <c r="TKI21" s="247"/>
      <c r="TKJ21" s="247"/>
      <c r="TKK21" s="247"/>
      <c r="TKL21" s="247"/>
      <c r="TKM21" s="247"/>
      <c r="TKN21" s="247"/>
      <c r="TKO21" s="247"/>
      <c r="TKP21" s="247"/>
      <c r="TKQ21" s="247"/>
      <c r="TKR21" s="247"/>
      <c r="TKS21" s="247"/>
      <c r="TKT21" s="247"/>
      <c r="TKU21" s="247"/>
      <c r="TKV21" s="247"/>
      <c r="TKW21" s="247"/>
      <c r="TKX21" s="247"/>
      <c r="TKY21" s="247"/>
      <c r="TKZ21" s="247"/>
      <c r="TLA21" s="247"/>
      <c r="TLB21" s="247"/>
      <c r="TLC21" s="247"/>
      <c r="TLD21" s="247"/>
      <c r="TLE21" s="247"/>
      <c r="TLF21" s="247"/>
      <c r="TLG21" s="247"/>
      <c r="TLH21" s="247"/>
      <c r="TLI21" s="247"/>
      <c r="TLJ21" s="247"/>
      <c r="TLK21" s="247"/>
      <c r="TLL21" s="247"/>
      <c r="TLM21" s="247"/>
      <c r="TLN21" s="247"/>
      <c r="TLO21" s="247"/>
      <c r="TLP21" s="247"/>
      <c r="TLQ21" s="247"/>
      <c r="TLR21" s="247"/>
      <c r="TLS21" s="247"/>
      <c r="TLT21" s="247"/>
      <c r="TLU21" s="247"/>
      <c r="TLV21" s="247"/>
      <c r="TLW21" s="247"/>
      <c r="TLX21" s="247"/>
      <c r="TLY21" s="247"/>
      <c r="TLZ21" s="247"/>
      <c r="TMA21" s="247"/>
      <c r="TMB21" s="247"/>
      <c r="TMC21" s="247"/>
      <c r="TMD21" s="247"/>
      <c r="TME21" s="247"/>
      <c r="TMF21" s="247"/>
      <c r="TMG21" s="247"/>
      <c r="TMH21" s="247"/>
      <c r="TMI21" s="247"/>
      <c r="TMJ21" s="247"/>
      <c r="TMK21" s="247"/>
      <c r="TML21" s="247"/>
      <c r="TMM21" s="247"/>
      <c r="TMN21" s="247"/>
      <c r="TMO21" s="247"/>
      <c r="TMP21" s="247"/>
      <c r="TMQ21" s="247"/>
      <c r="TMR21" s="247"/>
      <c r="TMS21" s="247"/>
      <c r="TMT21" s="247"/>
      <c r="TMU21" s="247"/>
      <c r="TMV21" s="247"/>
      <c r="TMW21" s="247"/>
      <c r="TMX21" s="247"/>
      <c r="TMY21" s="247"/>
      <c r="TMZ21" s="247"/>
      <c r="TNA21" s="247"/>
      <c r="TNB21" s="247"/>
      <c r="TNC21" s="247"/>
      <c r="TND21" s="247"/>
      <c r="TNE21" s="247"/>
      <c r="TNF21" s="247"/>
      <c r="TNG21" s="247"/>
      <c r="TNH21" s="247"/>
      <c r="TNI21" s="247"/>
      <c r="TNJ21" s="247"/>
      <c r="TNK21" s="247"/>
      <c r="TNL21" s="247"/>
      <c r="TNM21" s="247"/>
      <c r="TNN21" s="247"/>
      <c r="TNO21" s="247"/>
      <c r="TNP21" s="247"/>
      <c r="TNQ21" s="247"/>
      <c r="TNR21" s="247"/>
      <c r="TNS21" s="247"/>
      <c r="TNT21" s="247"/>
      <c r="TNU21" s="247"/>
      <c r="TNV21" s="247"/>
      <c r="TNW21" s="247"/>
      <c r="TNX21" s="247"/>
      <c r="TNY21" s="247"/>
      <c r="TNZ21" s="247"/>
      <c r="TOA21" s="247"/>
      <c r="TOB21" s="247"/>
      <c r="TOC21" s="247"/>
      <c r="TOD21" s="247"/>
      <c r="TOE21" s="247"/>
      <c r="TOF21" s="247"/>
      <c r="TOG21" s="247"/>
      <c r="TOH21" s="247"/>
      <c r="TOI21" s="247"/>
      <c r="TOJ21" s="247"/>
      <c r="TOK21" s="247"/>
      <c r="TOL21" s="247"/>
      <c r="TOM21" s="247"/>
      <c r="TON21" s="247"/>
      <c r="TOO21" s="247"/>
      <c r="TOP21" s="247"/>
      <c r="TOQ21" s="247"/>
      <c r="TOR21" s="247"/>
      <c r="TOS21" s="247"/>
      <c r="TOT21" s="247"/>
      <c r="TOU21" s="247"/>
      <c r="TOV21" s="247"/>
      <c r="TOW21" s="247"/>
      <c r="TOX21" s="247"/>
      <c r="TOY21" s="247"/>
      <c r="TOZ21" s="247"/>
      <c r="TPA21" s="247"/>
      <c r="TPB21" s="247"/>
      <c r="TPC21" s="247"/>
      <c r="TPD21" s="247"/>
      <c r="TPE21" s="247"/>
      <c r="TPF21" s="247"/>
      <c r="TPG21" s="247"/>
      <c r="TPH21" s="247"/>
      <c r="TPI21" s="247"/>
      <c r="TPJ21" s="247"/>
      <c r="TPK21" s="247"/>
      <c r="TPL21" s="247"/>
      <c r="TPM21" s="247"/>
      <c r="TPN21" s="247"/>
      <c r="TPO21" s="247"/>
      <c r="TPP21" s="247"/>
      <c r="TPQ21" s="247"/>
      <c r="TPR21" s="247"/>
      <c r="TPS21" s="247"/>
      <c r="TPT21" s="247"/>
      <c r="TPU21" s="247"/>
      <c r="TPV21" s="247"/>
      <c r="TPW21" s="247"/>
      <c r="TPX21" s="247"/>
      <c r="TPY21" s="247"/>
      <c r="TPZ21" s="247"/>
      <c r="TQA21" s="247"/>
      <c r="TQB21" s="247"/>
      <c r="TQC21" s="247"/>
      <c r="TQD21" s="247"/>
      <c r="TQE21" s="247"/>
      <c r="TQF21" s="247"/>
      <c r="TQG21" s="247"/>
      <c r="TQH21" s="247"/>
      <c r="TQI21" s="247"/>
      <c r="TQJ21" s="247"/>
      <c r="TQK21" s="247"/>
      <c r="TQL21" s="247"/>
      <c r="TQM21" s="247"/>
      <c r="TQN21" s="247"/>
      <c r="TQO21" s="247"/>
      <c r="TQP21" s="247"/>
      <c r="TQQ21" s="247"/>
      <c r="TQR21" s="247"/>
      <c r="TQS21" s="247"/>
      <c r="TQT21" s="247"/>
      <c r="TQU21" s="247"/>
      <c r="TQV21" s="247"/>
      <c r="TQW21" s="247"/>
      <c r="TQX21" s="247"/>
      <c r="TQY21" s="247"/>
      <c r="TQZ21" s="247"/>
      <c r="TRA21" s="247"/>
      <c r="TRB21" s="247"/>
      <c r="TRC21" s="247"/>
      <c r="TRD21" s="247"/>
      <c r="TRE21" s="247"/>
      <c r="TRF21" s="247"/>
      <c r="TRG21" s="247"/>
      <c r="TRH21" s="247"/>
      <c r="TRI21" s="247"/>
      <c r="TRJ21" s="247"/>
      <c r="TRK21" s="247"/>
      <c r="TRL21" s="247"/>
      <c r="TRM21" s="247"/>
      <c r="TRN21" s="247"/>
      <c r="TRO21" s="247"/>
      <c r="TRP21" s="247"/>
      <c r="TRQ21" s="247"/>
      <c r="TRR21" s="247"/>
      <c r="TRS21" s="247"/>
      <c r="TRT21" s="247"/>
      <c r="TRU21" s="247"/>
      <c r="TRV21" s="247"/>
      <c r="TRW21" s="247"/>
      <c r="TRX21" s="247"/>
      <c r="TRY21" s="247"/>
      <c r="TRZ21" s="247"/>
      <c r="TSA21" s="247"/>
      <c r="TSB21" s="247"/>
      <c r="TSC21" s="247"/>
      <c r="TSD21" s="247"/>
      <c r="TSE21" s="247"/>
      <c r="TSF21" s="247"/>
      <c r="TSG21" s="247"/>
      <c r="TSH21" s="247"/>
      <c r="TSI21" s="247"/>
      <c r="TSJ21" s="247"/>
      <c r="TSK21" s="247"/>
      <c r="TSL21" s="247"/>
      <c r="TSM21" s="247"/>
      <c r="TSN21" s="247"/>
      <c r="TSO21" s="247"/>
      <c r="TSP21" s="247"/>
      <c r="TSQ21" s="247"/>
      <c r="TSR21" s="247"/>
      <c r="TSS21" s="247"/>
      <c r="TST21" s="247"/>
      <c r="TSU21" s="247"/>
      <c r="TSV21" s="247"/>
      <c r="TSW21" s="247"/>
      <c r="TSX21" s="247"/>
      <c r="TSY21" s="247"/>
      <c r="TSZ21" s="247"/>
      <c r="TTA21" s="247"/>
      <c r="TTB21" s="247"/>
      <c r="TTC21" s="247"/>
      <c r="TTD21" s="247"/>
      <c r="TTE21" s="247"/>
      <c r="TTF21" s="247"/>
      <c r="TTG21" s="247"/>
      <c r="TTH21" s="247"/>
      <c r="TTI21" s="247"/>
      <c r="TTJ21" s="247"/>
      <c r="TTK21" s="247"/>
      <c r="TTL21" s="247"/>
      <c r="TTM21" s="247"/>
      <c r="TTN21" s="247"/>
      <c r="TTO21" s="247"/>
      <c r="TTP21" s="247"/>
      <c r="TTQ21" s="247"/>
      <c r="TTR21" s="247"/>
      <c r="TTS21" s="247"/>
      <c r="TTT21" s="247"/>
      <c r="TTU21" s="247"/>
      <c r="TTV21" s="247"/>
      <c r="TTW21" s="247"/>
      <c r="TTX21" s="247"/>
      <c r="TTY21" s="247"/>
      <c r="TTZ21" s="247"/>
      <c r="TUA21" s="247"/>
      <c r="TUB21" s="247"/>
      <c r="TUC21" s="247"/>
      <c r="TUD21" s="247"/>
      <c r="TUE21" s="247"/>
      <c r="TUF21" s="247"/>
      <c r="TUG21" s="247"/>
      <c r="TUH21" s="247"/>
      <c r="TUI21" s="247"/>
      <c r="TUJ21" s="247"/>
      <c r="TUK21" s="247"/>
      <c r="TUL21" s="247"/>
      <c r="TUM21" s="247"/>
      <c r="TUN21" s="247"/>
      <c r="TUO21" s="247"/>
      <c r="TUP21" s="247"/>
      <c r="TUQ21" s="247"/>
      <c r="TUR21" s="247"/>
      <c r="TUS21" s="247"/>
      <c r="TUT21" s="247"/>
      <c r="TUU21" s="247"/>
      <c r="TUV21" s="247"/>
      <c r="TUW21" s="247"/>
      <c r="TUX21" s="247"/>
      <c r="TUY21" s="247"/>
      <c r="TUZ21" s="247"/>
      <c r="TVA21" s="247"/>
      <c r="TVB21" s="247"/>
      <c r="TVC21" s="247"/>
      <c r="TVD21" s="247"/>
      <c r="TVE21" s="247"/>
      <c r="TVF21" s="247"/>
      <c r="TVG21" s="247"/>
      <c r="TVH21" s="247"/>
      <c r="TVI21" s="247"/>
      <c r="TVJ21" s="247"/>
      <c r="TVK21" s="247"/>
      <c r="TVL21" s="247"/>
      <c r="TVM21" s="247"/>
      <c r="TVN21" s="247"/>
      <c r="TVO21" s="247"/>
      <c r="TVP21" s="247"/>
      <c r="TVQ21" s="247"/>
      <c r="TVR21" s="247"/>
      <c r="TVS21" s="247"/>
      <c r="TVT21" s="247"/>
      <c r="TVU21" s="247"/>
      <c r="TVV21" s="247"/>
      <c r="TVW21" s="247"/>
      <c r="TVX21" s="247"/>
      <c r="TVY21" s="247"/>
      <c r="TVZ21" s="247"/>
      <c r="TWA21" s="247"/>
      <c r="TWB21" s="247"/>
      <c r="TWC21" s="247"/>
      <c r="TWD21" s="247"/>
      <c r="TWE21" s="247"/>
      <c r="TWF21" s="247"/>
      <c r="TWG21" s="247"/>
      <c r="TWH21" s="247"/>
      <c r="TWI21" s="247"/>
      <c r="TWJ21" s="247"/>
      <c r="TWK21" s="247"/>
      <c r="TWL21" s="247"/>
      <c r="TWM21" s="247"/>
      <c r="TWN21" s="247"/>
      <c r="TWO21" s="247"/>
      <c r="TWP21" s="247"/>
      <c r="TWQ21" s="247"/>
      <c r="TWR21" s="247"/>
      <c r="TWS21" s="247"/>
      <c r="TWT21" s="247"/>
      <c r="TWU21" s="247"/>
      <c r="TWV21" s="247"/>
      <c r="TWW21" s="247"/>
      <c r="TWX21" s="247"/>
      <c r="TWY21" s="247"/>
      <c r="TWZ21" s="247"/>
      <c r="TXA21" s="247"/>
      <c r="TXB21" s="247"/>
      <c r="TXC21" s="247"/>
      <c r="TXD21" s="247"/>
      <c r="TXE21" s="247"/>
      <c r="TXF21" s="247"/>
      <c r="TXG21" s="247"/>
      <c r="TXH21" s="247"/>
      <c r="TXI21" s="247"/>
      <c r="TXJ21" s="247"/>
      <c r="TXK21" s="247"/>
      <c r="TXL21" s="247"/>
      <c r="TXM21" s="247"/>
      <c r="TXN21" s="247"/>
      <c r="TXO21" s="247"/>
      <c r="TXP21" s="247"/>
      <c r="TXQ21" s="247"/>
      <c r="TXR21" s="247"/>
      <c r="TXS21" s="247"/>
      <c r="TXT21" s="247"/>
      <c r="TXU21" s="247"/>
      <c r="TXV21" s="247"/>
      <c r="TXW21" s="247"/>
      <c r="TXX21" s="247"/>
      <c r="TXY21" s="247"/>
      <c r="TXZ21" s="247"/>
      <c r="TYA21" s="247"/>
      <c r="TYB21" s="247"/>
      <c r="TYC21" s="247"/>
      <c r="TYD21" s="247"/>
      <c r="TYE21" s="247"/>
      <c r="TYF21" s="247"/>
      <c r="TYG21" s="247"/>
      <c r="TYH21" s="247"/>
      <c r="TYI21" s="247"/>
      <c r="TYJ21" s="247"/>
      <c r="TYK21" s="247"/>
      <c r="TYL21" s="247"/>
      <c r="TYM21" s="247"/>
      <c r="TYN21" s="247"/>
      <c r="TYO21" s="247"/>
      <c r="TYP21" s="247"/>
      <c r="TYQ21" s="247"/>
      <c r="TYR21" s="247"/>
      <c r="TYS21" s="247"/>
      <c r="TYT21" s="247"/>
      <c r="TYU21" s="247"/>
      <c r="TYV21" s="247"/>
      <c r="TYW21" s="247"/>
      <c r="TYX21" s="247"/>
      <c r="TYY21" s="247"/>
      <c r="TYZ21" s="247"/>
      <c r="TZA21" s="247"/>
      <c r="TZB21" s="247"/>
      <c r="TZC21" s="247"/>
      <c r="TZD21" s="247"/>
      <c r="TZE21" s="247"/>
      <c r="TZF21" s="247"/>
      <c r="TZG21" s="247"/>
      <c r="TZH21" s="247"/>
      <c r="TZI21" s="247"/>
      <c r="TZJ21" s="247"/>
      <c r="TZK21" s="247"/>
      <c r="TZL21" s="247"/>
      <c r="TZM21" s="247"/>
      <c r="TZN21" s="247"/>
      <c r="TZO21" s="247"/>
      <c r="TZP21" s="247"/>
      <c r="TZQ21" s="247"/>
      <c r="TZR21" s="247"/>
      <c r="TZS21" s="247"/>
      <c r="TZT21" s="247"/>
      <c r="TZU21" s="247"/>
      <c r="TZV21" s="247"/>
      <c r="TZW21" s="247"/>
      <c r="TZX21" s="247"/>
      <c r="TZY21" s="247"/>
      <c r="TZZ21" s="247"/>
      <c r="UAA21" s="247"/>
      <c r="UAB21" s="247"/>
      <c r="UAC21" s="247"/>
      <c r="UAD21" s="247"/>
      <c r="UAE21" s="247"/>
      <c r="UAF21" s="247"/>
      <c r="UAG21" s="247"/>
      <c r="UAH21" s="247"/>
      <c r="UAI21" s="247"/>
      <c r="UAJ21" s="247"/>
      <c r="UAK21" s="247"/>
      <c r="UAL21" s="247"/>
      <c r="UAM21" s="247"/>
      <c r="UAN21" s="247"/>
      <c r="UAO21" s="247"/>
      <c r="UAP21" s="247"/>
      <c r="UAQ21" s="247"/>
      <c r="UAR21" s="247"/>
      <c r="UAS21" s="247"/>
      <c r="UAT21" s="247"/>
      <c r="UAU21" s="247"/>
      <c r="UAV21" s="247"/>
      <c r="UAW21" s="247"/>
      <c r="UAX21" s="247"/>
      <c r="UAY21" s="247"/>
      <c r="UAZ21" s="247"/>
      <c r="UBA21" s="247"/>
      <c r="UBB21" s="247"/>
      <c r="UBC21" s="247"/>
      <c r="UBD21" s="247"/>
      <c r="UBE21" s="247"/>
      <c r="UBF21" s="247"/>
      <c r="UBG21" s="247"/>
      <c r="UBH21" s="247"/>
      <c r="UBI21" s="247"/>
      <c r="UBJ21" s="247"/>
      <c r="UBK21" s="247"/>
      <c r="UBL21" s="247"/>
      <c r="UBM21" s="247"/>
      <c r="UBN21" s="247"/>
      <c r="UBO21" s="247"/>
      <c r="UBP21" s="247"/>
      <c r="UBQ21" s="247"/>
      <c r="UBR21" s="247"/>
      <c r="UBS21" s="247"/>
      <c r="UBT21" s="247"/>
      <c r="UBU21" s="247"/>
      <c r="UBV21" s="247"/>
      <c r="UBW21" s="247"/>
      <c r="UBX21" s="247"/>
      <c r="UBY21" s="247"/>
      <c r="UBZ21" s="247"/>
      <c r="UCA21" s="247"/>
      <c r="UCB21" s="247"/>
      <c r="UCC21" s="247"/>
      <c r="UCD21" s="247"/>
      <c r="UCE21" s="247"/>
      <c r="UCF21" s="247"/>
      <c r="UCG21" s="247"/>
      <c r="UCH21" s="247"/>
      <c r="UCI21" s="247"/>
      <c r="UCJ21" s="247"/>
      <c r="UCK21" s="247"/>
      <c r="UCL21" s="247"/>
      <c r="UCM21" s="247"/>
      <c r="UCN21" s="247"/>
      <c r="UCO21" s="247"/>
      <c r="UCP21" s="247"/>
      <c r="UCQ21" s="247"/>
      <c r="UCR21" s="247"/>
      <c r="UCS21" s="247"/>
      <c r="UCT21" s="247"/>
      <c r="UCU21" s="247"/>
      <c r="UCV21" s="247"/>
      <c r="UCW21" s="247"/>
      <c r="UCX21" s="247"/>
      <c r="UCY21" s="247"/>
      <c r="UCZ21" s="247"/>
      <c r="UDA21" s="247"/>
      <c r="UDB21" s="247"/>
      <c r="UDC21" s="247"/>
      <c r="UDD21" s="247"/>
      <c r="UDE21" s="247"/>
      <c r="UDF21" s="247"/>
      <c r="UDG21" s="247"/>
      <c r="UDH21" s="247"/>
      <c r="UDI21" s="247"/>
      <c r="UDJ21" s="247"/>
      <c r="UDK21" s="247"/>
      <c r="UDL21" s="247"/>
      <c r="UDM21" s="247"/>
      <c r="UDN21" s="247"/>
      <c r="UDO21" s="247"/>
      <c r="UDP21" s="247"/>
      <c r="UDQ21" s="247"/>
      <c r="UDR21" s="247"/>
      <c r="UDS21" s="247"/>
      <c r="UDT21" s="247"/>
      <c r="UDU21" s="247"/>
      <c r="UDV21" s="247"/>
      <c r="UDW21" s="247"/>
      <c r="UDX21" s="247"/>
      <c r="UDY21" s="247"/>
      <c r="UDZ21" s="247"/>
      <c r="UEA21" s="247"/>
      <c r="UEB21" s="247"/>
      <c r="UEC21" s="247"/>
      <c r="UED21" s="247"/>
      <c r="UEE21" s="247"/>
      <c r="UEF21" s="247"/>
      <c r="UEG21" s="247"/>
      <c r="UEH21" s="247"/>
      <c r="UEI21" s="247"/>
      <c r="UEJ21" s="247"/>
      <c r="UEK21" s="247"/>
      <c r="UEL21" s="247"/>
      <c r="UEM21" s="247"/>
      <c r="UEN21" s="247"/>
      <c r="UEO21" s="247"/>
      <c r="UEP21" s="247"/>
      <c r="UEQ21" s="247"/>
      <c r="UER21" s="247"/>
      <c r="UES21" s="247"/>
      <c r="UET21" s="247"/>
      <c r="UEU21" s="247"/>
      <c r="UEV21" s="247"/>
      <c r="UEW21" s="247"/>
      <c r="UEX21" s="247"/>
      <c r="UEY21" s="247"/>
      <c r="UEZ21" s="247"/>
      <c r="UFA21" s="247"/>
      <c r="UFB21" s="247"/>
      <c r="UFC21" s="247"/>
      <c r="UFD21" s="247"/>
      <c r="UFE21" s="247"/>
      <c r="UFF21" s="247"/>
      <c r="UFG21" s="247"/>
      <c r="UFH21" s="247"/>
      <c r="UFI21" s="247"/>
      <c r="UFJ21" s="247"/>
      <c r="UFK21" s="247"/>
      <c r="UFL21" s="247"/>
      <c r="UFM21" s="247"/>
      <c r="UFN21" s="247"/>
      <c r="UFO21" s="247"/>
      <c r="UFP21" s="247"/>
      <c r="UFQ21" s="247"/>
      <c r="UFR21" s="247"/>
      <c r="UFS21" s="247"/>
      <c r="UFT21" s="247"/>
      <c r="UFU21" s="247"/>
      <c r="UFV21" s="247"/>
      <c r="UFW21" s="247"/>
      <c r="UFX21" s="247"/>
      <c r="UFY21" s="247"/>
      <c r="UFZ21" s="247"/>
      <c r="UGA21" s="247"/>
      <c r="UGB21" s="247"/>
      <c r="UGC21" s="247"/>
      <c r="UGD21" s="247"/>
      <c r="UGE21" s="247"/>
      <c r="UGF21" s="247"/>
      <c r="UGG21" s="247"/>
      <c r="UGH21" s="247"/>
      <c r="UGI21" s="247"/>
      <c r="UGJ21" s="247"/>
      <c r="UGK21" s="247"/>
      <c r="UGL21" s="247"/>
      <c r="UGM21" s="247"/>
      <c r="UGN21" s="247"/>
      <c r="UGO21" s="247"/>
      <c r="UGP21" s="247"/>
      <c r="UGQ21" s="247"/>
      <c r="UGR21" s="247"/>
      <c r="UGS21" s="247"/>
      <c r="UGT21" s="247"/>
      <c r="UGU21" s="247"/>
      <c r="UGV21" s="247"/>
      <c r="UGW21" s="247"/>
      <c r="UGX21" s="247"/>
      <c r="UGY21" s="247"/>
      <c r="UGZ21" s="247"/>
      <c r="UHA21" s="247"/>
      <c r="UHB21" s="247"/>
      <c r="UHC21" s="247"/>
      <c r="UHD21" s="247"/>
      <c r="UHE21" s="247"/>
      <c r="UHF21" s="247"/>
      <c r="UHG21" s="247"/>
      <c r="UHH21" s="247"/>
      <c r="UHI21" s="247"/>
      <c r="UHJ21" s="247"/>
      <c r="UHK21" s="247"/>
      <c r="UHL21" s="247"/>
      <c r="UHM21" s="247"/>
      <c r="UHN21" s="247"/>
      <c r="UHO21" s="247"/>
      <c r="UHP21" s="247"/>
      <c r="UHQ21" s="247"/>
      <c r="UHR21" s="247"/>
      <c r="UHS21" s="247"/>
      <c r="UHT21" s="247"/>
      <c r="UHU21" s="247"/>
      <c r="UHV21" s="247"/>
      <c r="UHW21" s="247"/>
      <c r="UHX21" s="247"/>
      <c r="UHY21" s="247"/>
      <c r="UHZ21" s="247"/>
      <c r="UIA21" s="247"/>
      <c r="UIB21" s="247"/>
      <c r="UIC21" s="247"/>
      <c r="UID21" s="247"/>
      <c r="UIE21" s="247"/>
      <c r="UIF21" s="247"/>
      <c r="UIG21" s="247"/>
      <c r="UIH21" s="247"/>
      <c r="UII21" s="247"/>
      <c r="UIJ21" s="247"/>
      <c r="UIK21" s="247"/>
      <c r="UIL21" s="247"/>
      <c r="UIM21" s="247"/>
      <c r="UIN21" s="247"/>
      <c r="UIO21" s="247"/>
      <c r="UIP21" s="247"/>
      <c r="UIQ21" s="247"/>
      <c r="UIR21" s="247"/>
      <c r="UIS21" s="247"/>
      <c r="UIT21" s="247"/>
      <c r="UIU21" s="247"/>
      <c r="UIV21" s="247"/>
      <c r="UIW21" s="247"/>
      <c r="UIX21" s="247"/>
      <c r="UIY21" s="247"/>
      <c r="UIZ21" s="247"/>
      <c r="UJA21" s="247"/>
      <c r="UJB21" s="247"/>
      <c r="UJC21" s="247"/>
      <c r="UJD21" s="247"/>
      <c r="UJE21" s="247"/>
      <c r="UJF21" s="247"/>
      <c r="UJG21" s="247"/>
      <c r="UJH21" s="247"/>
      <c r="UJI21" s="247"/>
      <c r="UJJ21" s="247"/>
      <c r="UJK21" s="247"/>
      <c r="UJL21" s="247"/>
      <c r="UJM21" s="247"/>
      <c r="UJN21" s="247"/>
      <c r="UJO21" s="247"/>
      <c r="UJP21" s="247"/>
      <c r="UJQ21" s="247"/>
      <c r="UJR21" s="247"/>
      <c r="UJS21" s="247"/>
      <c r="UJT21" s="247"/>
      <c r="UJU21" s="247"/>
      <c r="UJV21" s="247"/>
      <c r="UJW21" s="247"/>
      <c r="UJX21" s="247"/>
      <c r="UJY21" s="247"/>
      <c r="UJZ21" s="247"/>
      <c r="UKA21" s="247"/>
      <c r="UKB21" s="247"/>
      <c r="UKC21" s="247"/>
      <c r="UKD21" s="247"/>
      <c r="UKE21" s="247"/>
      <c r="UKF21" s="247"/>
      <c r="UKG21" s="247"/>
      <c r="UKH21" s="247"/>
      <c r="UKI21" s="247"/>
      <c r="UKJ21" s="247"/>
      <c r="UKK21" s="247"/>
      <c r="UKL21" s="247"/>
      <c r="UKM21" s="247"/>
      <c r="UKN21" s="247"/>
      <c r="UKO21" s="247"/>
      <c r="UKP21" s="247"/>
      <c r="UKQ21" s="247"/>
      <c r="UKR21" s="247"/>
      <c r="UKS21" s="247"/>
      <c r="UKT21" s="247"/>
      <c r="UKU21" s="247"/>
      <c r="UKV21" s="247"/>
      <c r="UKW21" s="247"/>
      <c r="UKX21" s="247"/>
      <c r="UKY21" s="247"/>
      <c r="UKZ21" s="247"/>
      <c r="ULA21" s="247"/>
      <c r="ULB21" s="247"/>
      <c r="ULC21" s="247"/>
      <c r="ULD21" s="247"/>
      <c r="ULE21" s="247"/>
      <c r="ULF21" s="247"/>
      <c r="ULG21" s="247"/>
      <c r="ULH21" s="247"/>
      <c r="ULI21" s="247"/>
      <c r="ULJ21" s="247"/>
      <c r="ULK21" s="247"/>
      <c r="ULL21" s="247"/>
      <c r="ULM21" s="247"/>
      <c r="ULN21" s="247"/>
      <c r="ULO21" s="247"/>
      <c r="ULP21" s="247"/>
      <c r="ULQ21" s="247"/>
      <c r="ULR21" s="247"/>
      <c r="ULS21" s="247"/>
      <c r="ULT21" s="247"/>
      <c r="ULU21" s="247"/>
      <c r="ULV21" s="247"/>
      <c r="ULW21" s="247"/>
      <c r="ULX21" s="247"/>
      <c r="ULY21" s="247"/>
      <c r="ULZ21" s="247"/>
      <c r="UMA21" s="247"/>
      <c r="UMB21" s="247"/>
      <c r="UMC21" s="247"/>
      <c r="UMD21" s="247"/>
      <c r="UME21" s="247"/>
      <c r="UMF21" s="247"/>
      <c r="UMG21" s="247"/>
      <c r="UMH21" s="247"/>
      <c r="UMI21" s="247"/>
      <c r="UMJ21" s="247"/>
      <c r="UMK21" s="247"/>
      <c r="UML21" s="247"/>
      <c r="UMM21" s="247"/>
      <c r="UMN21" s="247"/>
      <c r="UMO21" s="247"/>
      <c r="UMP21" s="247"/>
      <c r="UMQ21" s="247"/>
      <c r="UMR21" s="247"/>
      <c r="UMS21" s="247"/>
      <c r="UMT21" s="247"/>
      <c r="UMU21" s="247"/>
      <c r="UMV21" s="247"/>
      <c r="UMW21" s="247"/>
      <c r="UMX21" s="247"/>
      <c r="UMY21" s="247"/>
      <c r="UMZ21" s="247"/>
      <c r="UNA21" s="247"/>
      <c r="UNB21" s="247"/>
      <c r="UNC21" s="247"/>
      <c r="UND21" s="247"/>
      <c r="UNE21" s="247"/>
      <c r="UNF21" s="247"/>
      <c r="UNG21" s="247"/>
      <c r="UNH21" s="247"/>
      <c r="UNI21" s="247"/>
      <c r="UNJ21" s="247"/>
      <c r="UNK21" s="247"/>
      <c r="UNL21" s="247"/>
      <c r="UNM21" s="247"/>
      <c r="UNN21" s="247"/>
      <c r="UNO21" s="247"/>
      <c r="UNP21" s="247"/>
      <c r="UNQ21" s="247"/>
      <c r="UNR21" s="247"/>
      <c r="UNS21" s="247"/>
      <c r="UNT21" s="247"/>
      <c r="UNU21" s="247"/>
      <c r="UNV21" s="247"/>
      <c r="UNW21" s="247"/>
      <c r="UNX21" s="247"/>
      <c r="UNY21" s="247"/>
      <c r="UNZ21" s="247"/>
      <c r="UOA21" s="247"/>
      <c r="UOB21" s="247"/>
      <c r="UOC21" s="247"/>
      <c r="UOD21" s="247"/>
      <c r="UOE21" s="247"/>
      <c r="UOF21" s="247"/>
      <c r="UOG21" s="247"/>
      <c r="UOH21" s="247"/>
      <c r="UOI21" s="247"/>
      <c r="UOJ21" s="247"/>
      <c r="UOK21" s="247"/>
      <c r="UOL21" s="247"/>
      <c r="UOM21" s="247"/>
      <c r="UON21" s="247"/>
      <c r="UOO21" s="247"/>
      <c r="UOP21" s="247"/>
      <c r="UOQ21" s="247"/>
      <c r="UOR21" s="247"/>
      <c r="UOS21" s="247"/>
      <c r="UOT21" s="247"/>
      <c r="UOU21" s="247"/>
      <c r="UOV21" s="247"/>
      <c r="UOW21" s="247"/>
      <c r="UOX21" s="247"/>
      <c r="UOY21" s="247"/>
      <c r="UOZ21" s="247"/>
      <c r="UPA21" s="247"/>
      <c r="UPB21" s="247"/>
      <c r="UPC21" s="247"/>
      <c r="UPD21" s="247"/>
      <c r="UPE21" s="247"/>
      <c r="UPF21" s="247"/>
      <c r="UPG21" s="247"/>
      <c r="UPH21" s="247"/>
      <c r="UPI21" s="247"/>
      <c r="UPJ21" s="247"/>
      <c r="UPK21" s="247"/>
      <c r="UPL21" s="247"/>
      <c r="UPM21" s="247"/>
      <c r="UPN21" s="247"/>
      <c r="UPO21" s="247"/>
      <c r="UPP21" s="247"/>
      <c r="UPQ21" s="247"/>
      <c r="UPR21" s="247"/>
      <c r="UPS21" s="247"/>
      <c r="UPT21" s="247"/>
      <c r="UPU21" s="247"/>
      <c r="UPV21" s="247"/>
      <c r="UPW21" s="247"/>
      <c r="UPX21" s="247"/>
      <c r="UPY21" s="247"/>
      <c r="UPZ21" s="247"/>
      <c r="UQA21" s="247"/>
      <c r="UQB21" s="247"/>
      <c r="UQC21" s="247"/>
      <c r="UQD21" s="247"/>
      <c r="UQE21" s="247"/>
      <c r="UQF21" s="247"/>
      <c r="UQG21" s="247"/>
      <c r="UQH21" s="247"/>
      <c r="UQI21" s="247"/>
      <c r="UQJ21" s="247"/>
      <c r="UQK21" s="247"/>
      <c r="UQL21" s="247"/>
      <c r="UQM21" s="247"/>
      <c r="UQN21" s="247"/>
      <c r="UQO21" s="247"/>
      <c r="UQP21" s="247"/>
      <c r="UQQ21" s="247"/>
      <c r="UQR21" s="247"/>
      <c r="UQS21" s="247"/>
      <c r="UQT21" s="247"/>
      <c r="UQU21" s="247"/>
      <c r="UQV21" s="247"/>
      <c r="UQW21" s="247"/>
      <c r="UQX21" s="247"/>
      <c r="UQY21" s="247"/>
      <c r="UQZ21" s="247"/>
      <c r="URA21" s="247"/>
      <c r="URB21" s="247"/>
      <c r="URC21" s="247"/>
      <c r="URD21" s="247"/>
      <c r="URE21" s="247"/>
      <c r="URF21" s="247"/>
      <c r="URG21" s="247"/>
      <c r="URH21" s="247"/>
      <c r="URI21" s="247"/>
      <c r="URJ21" s="247"/>
      <c r="URK21" s="247"/>
      <c r="URL21" s="247"/>
      <c r="URM21" s="247"/>
      <c r="URN21" s="247"/>
      <c r="URO21" s="247"/>
      <c r="URP21" s="247"/>
      <c r="URQ21" s="247"/>
      <c r="URR21" s="247"/>
      <c r="URS21" s="247"/>
      <c r="URT21" s="247"/>
      <c r="URU21" s="247"/>
      <c r="URV21" s="247"/>
      <c r="URW21" s="247"/>
      <c r="URX21" s="247"/>
      <c r="URY21" s="247"/>
      <c r="URZ21" s="247"/>
      <c r="USA21" s="247"/>
      <c r="USB21" s="247"/>
      <c r="USC21" s="247"/>
      <c r="USD21" s="247"/>
      <c r="USE21" s="247"/>
      <c r="USF21" s="247"/>
      <c r="USG21" s="247"/>
      <c r="USH21" s="247"/>
      <c r="USI21" s="247"/>
      <c r="USJ21" s="247"/>
      <c r="USK21" s="247"/>
      <c r="USL21" s="247"/>
      <c r="USM21" s="247"/>
      <c r="USN21" s="247"/>
      <c r="USO21" s="247"/>
      <c r="USP21" s="247"/>
      <c r="USQ21" s="247"/>
      <c r="USR21" s="247"/>
      <c r="USS21" s="247"/>
      <c r="UST21" s="247"/>
      <c r="USU21" s="247"/>
      <c r="USV21" s="247"/>
      <c r="USW21" s="247"/>
      <c r="USX21" s="247"/>
      <c r="USY21" s="247"/>
      <c r="USZ21" s="247"/>
      <c r="UTA21" s="247"/>
      <c r="UTB21" s="247"/>
      <c r="UTC21" s="247"/>
      <c r="UTD21" s="247"/>
      <c r="UTE21" s="247"/>
      <c r="UTF21" s="247"/>
      <c r="UTG21" s="247"/>
      <c r="UTH21" s="247"/>
      <c r="UTI21" s="247"/>
      <c r="UTJ21" s="247"/>
      <c r="UTK21" s="247"/>
      <c r="UTL21" s="247"/>
      <c r="UTM21" s="247"/>
      <c r="UTN21" s="247"/>
      <c r="UTO21" s="247"/>
      <c r="UTP21" s="247"/>
      <c r="UTQ21" s="247"/>
      <c r="UTR21" s="247"/>
      <c r="UTS21" s="247"/>
      <c r="UTT21" s="247"/>
      <c r="UTU21" s="247"/>
      <c r="UTV21" s="247"/>
      <c r="UTW21" s="247"/>
      <c r="UTX21" s="247"/>
      <c r="UTY21" s="247"/>
      <c r="UTZ21" s="247"/>
      <c r="UUA21" s="247"/>
      <c r="UUB21" s="247"/>
      <c r="UUC21" s="247"/>
      <c r="UUD21" s="247"/>
      <c r="UUE21" s="247"/>
      <c r="UUF21" s="247"/>
      <c r="UUG21" s="247"/>
      <c r="UUH21" s="247"/>
      <c r="UUI21" s="247"/>
      <c r="UUJ21" s="247"/>
      <c r="UUK21" s="247"/>
      <c r="UUL21" s="247"/>
      <c r="UUM21" s="247"/>
      <c r="UUN21" s="247"/>
      <c r="UUO21" s="247"/>
      <c r="UUP21" s="247"/>
      <c r="UUQ21" s="247"/>
      <c r="UUR21" s="247"/>
      <c r="UUS21" s="247"/>
      <c r="UUT21" s="247"/>
      <c r="UUU21" s="247"/>
      <c r="UUV21" s="247"/>
      <c r="UUW21" s="247"/>
      <c r="UUX21" s="247"/>
      <c r="UUY21" s="247"/>
      <c r="UUZ21" s="247"/>
      <c r="UVA21" s="247"/>
      <c r="UVB21" s="247"/>
      <c r="UVC21" s="247"/>
      <c r="UVD21" s="247"/>
      <c r="UVE21" s="247"/>
      <c r="UVF21" s="247"/>
      <c r="UVG21" s="247"/>
      <c r="UVH21" s="247"/>
      <c r="UVI21" s="247"/>
      <c r="UVJ21" s="247"/>
      <c r="UVK21" s="247"/>
      <c r="UVL21" s="247"/>
      <c r="UVM21" s="247"/>
      <c r="UVN21" s="247"/>
      <c r="UVO21" s="247"/>
      <c r="UVP21" s="247"/>
      <c r="UVQ21" s="247"/>
      <c r="UVR21" s="247"/>
      <c r="UVS21" s="247"/>
      <c r="UVT21" s="247"/>
      <c r="UVU21" s="247"/>
      <c r="UVV21" s="247"/>
      <c r="UVW21" s="247"/>
      <c r="UVX21" s="247"/>
      <c r="UVY21" s="247"/>
      <c r="UVZ21" s="247"/>
      <c r="UWA21" s="247"/>
      <c r="UWB21" s="247"/>
      <c r="UWC21" s="247"/>
      <c r="UWD21" s="247"/>
      <c r="UWE21" s="247"/>
      <c r="UWF21" s="247"/>
      <c r="UWG21" s="247"/>
      <c r="UWH21" s="247"/>
      <c r="UWI21" s="247"/>
      <c r="UWJ21" s="247"/>
      <c r="UWK21" s="247"/>
      <c r="UWL21" s="247"/>
      <c r="UWM21" s="247"/>
      <c r="UWN21" s="247"/>
      <c r="UWO21" s="247"/>
      <c r="UWP21" s="247"/>
      <c r="UWQ21" s="247"/>
      <c r="UWR21" s="247"/>
      <c r="UWS21" s="247"/>
      <c r="UWT21" s="247"/>
      <c r="UWU21" s="247"/>
      <c r="UWV21" s="247"/>
      <c r="UWW21" s="247"/>
      <c r="UWX21" s="247"/>
      <c r="UWY21" s="247"/>
      <c r="UWZ21" s="247"/>
      <c r="UXA21" s="247"/>
      <c r="UXB21" s="247"/>
      <c r="UXC21" s="247"/>
      <c r="UXD21" s="247"/>
      <c r="UXE21" s="247"/>
      <c r="UXF21" s="247"/>
      <c r="UXG21" s="247"/>
      <c r="UXH21" s="247"/>
      <c r="UXI21" s="247"/>
      <c r="UXJ21" s="247"/>
      <c r="UXK21" s="247"/>
      <c r="UXL21" s="247"/>
      <c r="UXM21" s="247"/>
      <c r="UXN21" s="247"/>
      <c r="UXO21" s="247"/>
      <c r="UXP21" s="247"/>
      <c r="UXQ21" s="247"/>
      <c r="UXR21" s="247"/>
      <c r="UXS21" s="247"/>
      <c r="UXT21" s="247"/>
      <c r="UXU21" s="247"/>
      <c r="UXV21" s="247"/>
      <c r="UXW21" s="247"/>
      <c r="UXX21" s="247"/>
      <c r="UXY21" s="247"/>
      <c r="UXZ21" s="247"/>
      <c r="UYA21" s="247"/>
      <c r="UYB21" s="247"/>
      <c r="UYC21" s="247"/>
      <c r="UYD21" s="247"/>
      <c r="UYE21" s="247"/>
      <c r="UYF21" s="247"/>
      <c r="UYG21" s="247"/>
      <c r="UYH21" s="247"/>
      <c r="UYI21" s="247"/>
      <c r="UYJ21" s="247"/>
      <c r="UYK21" s="247"/>
      <c r="UYL21" s="247"/>
      <c r="UYM21" s="247"/>
      <c r="UYN21" s="247"/>
      <c r="UYO21" s="247"/>
      <c r="UYP21" s="247"/>
      <c r="UYQ21" s="247"/>
      <c r="UYR21" s="247"/>
      <c r="UYS21" s="247"/>
      <c r="UYT21" s="247"/>
      <c r="UYU21" s="247"/>
      <c r="UYV21" s="247"/>
      <c r="UYW21" s="247"/>
      <c r="UYX21" s="247"/>
      <c r="UYY21" s="247"/>
      <c r="UYZ21" s="247"/>
      <c r="UZA21" s="247"/>
      <c r="UZB21" s="247"/>
      <c r="UZC21" s="247"/>
      <c r="UZD21" s="247"/>
      <c r="UZE21" s="247"/>
      <c r="UZF21" s="247"/>
      <c r="UZG21" s="247"/>
      <c r="UZH21" s="247"/>
      <c r="UZI21" s="247"/>
      <c r="UZJ21" s="247"/>
      <c r="UZK21" s="247"/>
      <c r="UZL21" s="247"/>
      <c r="UZM21" s="247"/>
      <c r="UZN21" s="247"/>
      <c r="UZO21" s="247"/>
      <c r="UZP21" s="247"/>
      <c r="UZQ21" s="247"/>
      <c r="UZR21" s="247"/>
      <c r="UZS21" s="247"/>
      <c r="UZT21" s="247"/>
      <c r="UZU21" s="247"/>
      <c r="UZV21" s="247"/>
      <c r="UZW21" s="247"/>
      <c r="UZX21" s="247"/>
      <c r="UZY21" s="247"/>
      <c r="UZZ21" s="247"/>
      <c r="VAA21" s="247"/>
      <c r="VAB21" s="247"/>
      <c r="VAC21" s="247"/>
      <c r="VAD21" s="247"/>
      <c r="VAE21" s="247"/>
      <c r="VAF21" s="247"/>
      <c r="VAG21" s="247"/>
      <c r="VAH21" s="247"/>
      <c r="VAI21" s="247"/>
      <c r="VAJ21" s="247"/>
      <c r="VAK21" s="247"/>
      <c r="VAL21" s="247"/>
      <c r="VAM21" s="247"/>
      <c r="VAN21" s="247"/>
      <c r="VAO21" s="247"/>
      <c r="VAP21" s="247"/>
      <c r="VAQ21" s="247"/>
      <c r="VAR21" s="247"/>
      <c r="VAS21" s="247"/>
      <c r="VAT21" s="247"/>
      <c r="VAU21" s="247"/>
      <c r="VAV21" s="247"/>
      <c r="VAW21" s="247"/>
      <c r="VAX21" s="247"/>
      <c r="VAY21" s="247"/>
      <c r="VAZ21" s="247"/>
      <c r="VBA21" s="247"/>
      <c r="VBB21" s="247"/>
      <c r="VBC21" s="247"/>
      <c r="VBD21" s="247"/>
      <c r="VBE21" s="247"/>
      <c r="VBF21" s="247"/>
      <c r="VBG21" s="247"/>
      <c r="VBH21" s="247"/>
      <c r="VBI21" s="247"/>
      <c r="VBJ21" s="247"/>
      <c r="VBK21" s="247"/>
      <c r="VBL21" s="247"/>
      <c r="VBM21" s="247"/>
      <c r="VBN21" s="247"/>
      <c r="VBO21" s="247"/>
      <c r="VBP21" s="247"/>
      <c r="VBQ21" s="247"/>
      <c r="VBR21" s="247"/>
      <c r="VBS21" s="247"/>
      <c r="VBT21" s="247"/>
      <c r="VBU21" s="247"/>
      <c r="VBV21" s="247"/>
      <c r="VBW21" s="247"/>
      <c r="VBX21" s="247"/>
      <c r="VBY21" s="247"/>
      <c r="VBZ21" s="247"/>
      <c r="VCA21" s="247"/>
      <c r="VCB21" s="247"/>
      <c r="VCC21" s="247"/>
      <c r="VCD21" s="247"/>
      <c r="VCE21" s="247"/>
      <c r="VCF21" s="247"/>
      <c r="VCG21" s="247"/>
      <c r="VCH21" s="247"/>
      <c r="VCI21" s="247"/>
      <c r="VCJ21" s="247"/>
      <c r="VCK21" s="247"/>
      <c r="VCL21" s="247"/>
      <c r="VCM21" s="247"/>
      <c r="VCN21" s="247"/>
      <c r="VCO21" s="247"/>
      <c r="VCP21" s="247"/>
      <c r="VCQ21" s="247"/>
      <c r="VCR21" s="247"/>
      <c r="VCS21" s="247"/>
      <c r="VCT21" s="247"/>
      <c r="VCU21" s="247"/>
      <c r="VCV21" s="247"/>
      <c r="VCW21" s="247"/>
      <c r="VCX21" s="247"/>
      <c r="VCY21" s="247"/>
      <c r="VCZ21" s="247"/>
      <c r="VDA21" s="247"/>
      <c r="VDB21" s="247"/>
      <c r="VDC21" s="247"/>
      <c r="VDD21" s="247"/>
      <c r="VDE21" s="247"/>
      <c r="VDF21" s="247"/>
      <c r="VDG21" s="247"/>
      <c r="VDH21" s="247"/>
      <c r="VDI21" s="247"/>
      <c r="VDJ21" s="247"/>
      <c r="VDK21" s="247"/>
      <c r="VDL21" s="247"/>
      <c r="VDM21" s="247"/>
      <c r="VDN21" s="247"/>
      <c r="VDO21" s="247"/>
      <c r="VDP21" s="247"/>
      <c r="VDQ21" s="247"/>
      <c r="VDR21" s="247"/>
      <c r="VDS21" s="247"/>
      <c r="VDT21" s="247"/>
      <c r="VDU21" s="247"/>
      <c r="VDV21" s="247"/>
      <c r="VDW21" s="247"/>
      <c r="VDX21" s="247"/>
      <c r="VDY21" s="247"/>
      <c r="VDZ21" s="247"/>
      <c r="VEA21" s="247"/>
      <c r="VEB21" s="247"/>
      <c r="VEC21" s="247"/>
      <c r="VED21" s="247"/>
      <c r="VEE21" s="247"/>
      <c r="VEF21" s="247"/>
      <c r="VEG21" s="247"/>
      <c r="VEH21" s="247"/>
      <c r="VEI21" s="247"/>
      <c r="VEJ21" s="247"/>
      <c r="VEK21" s="247"/>
      <c r="VEL21" s="247"/>
      <c r="VEM21" s="247"/>
      <c r="VEN21" s="247"/>
      <c r="VEO21" s="247"/>
      <c r="VEP21" s="247"/>
      <c r="VEQ21" s="247"/>
      <c r="VER21" s="247"/>
      <c r="VES21" s="247"/>
      <c r="VET21" s="247"/>
      <c r="VEU21" s="247"/>
      <c r="VEV21" s="247"/>
      <c r="VEW21" s="247"/>
      <c r="VEX21" s="247"/>
      <c r="VEY21" s="247"/>
      <c r="VEZ21" s="247"/>
      <c r="VFA21" s="247"/>
      <c r="VFB21" s="247"/>
      <c r="VFC21" s="247"/>
      <c r="VFD21" s="247"/>
      <c r="VFE21" s="247"/>
      <c r="VFF21" s="247"/>
      <c r="VFG21" s="247"/>
      <c r="VFH21" s="247"/>
      <c r="VFI21" s="247"/>
      <c r="VFJ21" s="247"/>
      <c r="VFK21" s="247"/>
      <c r="VFL21" s="247"/>
      <c r="VFM21" s="247"/>
      <c r="VFN21" s="247"/>
      <c r="VFO21" s="247"/>
      <c r="VFP21" s="247"/>
      <c r="VFQ21" s="247"/>
      <c r="VFR21" s="247"/>
      <c r="VFS21" s="247"/>
      <c r="VFT21" s="247"/>
      <c r="VFU21" s="247"/>
      <c r="VFV21" s="247"/>
      <c r="VFW21" s="247"/>
      <c r="VFX21" s="247"/>
      <c r="VFY21" s="247"/>
      <c r="VFZ21" s="247"/>
      <c r="VGA21" s="247"/>
      <c r="VGB21" s="247"/>
      <c r="VGC21" s="247"/>
      <c r="VGD21" s="247"/>
      <c r="VGE21" s="247"/>
      <c r="VGF21" s="247"/>
      <c r="VGG21" s="247"/>
      <c r="VGH21" s="247"/>
      <c r="VGI21" s="247"/>
      <c r="VGJ21" s="247"/>
      <c r="VGK21" s="247"/>
      <c r="VGL21" s="247"/>
      <c r="VGM21" s="247"/>
      <c r="VGN21" s="247"/>
      <c r="VGO21" s="247"/>
      <c r="VGP21" s="247"/>
      <c r="VGQ21" s="247"/>
      <c r="VGR21" s="247"/>
      <c r="VGS21" s="247"/>
      <c r="VGT21" s="247"/>
      <c r="VGU21" s="247"/>
      <c r="VGV21" s="247"/>
      <c r="VGW21" s="247"/>
      <c r="VGX21" s="247"/>
      <c r="VGY21" s="247"/>
      <c r="VGZ21" s="247"/>
      <c r="VHA21" s="247"/>
      <c r="VHB21" s="247"/>
      <c r="VHC21" s="247"/>
      <c r="VHD21" s="247"/>
      <c r="VHE21" s="247"/>
      <c r="VHF21" s="247"/>
      <c r="VHG21" s="247"/>
      <c r="VHH21" s="247"/>
      <c r="VHI21" s="247"/>
      <c r="VHJ21" s="247"/>
      <c r="VHK21" s="247"/>
      <c r="VHL21" s="247"/>
      <c r="VHM21" s="247"/>
      <c r="VHN21" s="247"/>
      <c r="VHO21" s="247"/>
      <c r="VHP21" s="247"/>
      <c r="VHQ21" s="247"/>
      <c r="VHR21" s="247"/>
      <c r="VHS21" s="247"/>
      <c r="VHT21" s="247"/>
      <c r="VHU21" s="247"/>
      <c r="VHV21" s="247"/>
      <c r="VHW21" s="247"/>
      <c r="VHX21" s="247"/>
      <c r="VHY21" s="247"/>
      <c r="VHZ21" s="247"/>
      <c r="VIA21" s="247"/>
      <c r="VIB21" s="247"/>
      <c r="VIC21" s="247"/>
      <c r="VID21" s="247"/>
      <c r="VIE21" s="247"/>
      <c r="VIF21" s="247"/>
      <c r="VIG21" s="247"/>
      <c r="VIH21" s="247"/>
      <c r="VII21" s="247"/>
      <c r="VIJ21" s="247"/>
      <c r="VIK21" s="247"/>
      <c r="VIL21" s="247"/>
      <c r="VIM21" s="247"/>
      <c r="VIN21" s="247"/>
      <c r="VIO21" s="247"/>
      <c r="VIP21" s="247"/>
      <c r="VIQ21" s="247"/>
      <c r="VIR21" s="247"/>
      <c r="VIS21" s="247"/>
      <c r="VIT21" s="247"/>
      <c r="VIU21" s="247"/>
      <c r="VIV21" s="247"/>
      <c r="VIW21" s="247"/>
      <c r="VIX21" s="247"/>
      <c r="VIY21" s="247"/>
      <c r="VIZ21" s="247"/>
      <c r="VJA21" s="247"/>
      <c r="VJB21" s="247"/>
      <c r="VJC21" s="247"/>
      <c r="VJD21" s="247"/>
      <c r="VJE21" s="247"/>
      <c r="VJF21" s="247"/>
      <c r="VJG21" s="247"/>
      <c r="VJH21" s="247"/>
      <c r="VJI21" s="247"/>
      <c r="VJJ21" s="247"/>
      <c r="VJK21" s="247"/>
      <c r="VJL21" s="247"/>
      <c r="VJM21" s="247"/>
      <c r="VJN21" s="247"/>
      <c r="VJO21" s="247"/>
      <c r="VJP21" s="247"/>
      <c r="VJQ21" s="247"/>
      <c r="VJR21" s="247"/>
      <c r="VJS21" s="247"/>
      <c r="VJT21" s="247"/>
      <c r="VJU21" s="247"/>
      <c r="VJV21" s="247"/>
      <c r="VJW21" s="247"/>
      <c r="VJX21" s="247"/>
      <c r="VJY21" s="247"/>
      <c r="VJZ21" s="247"/>
      <c r="VKA21" s="247"/>
      <c r="VKB21" s="247"/>
      <c r="VKC21" s="247"/>
      <c r="VKD21" s="247"/>
      <c r="VKE21" s="247"/>
      <c r="VKF21" s="247"/>
      <c r="VKG21" s="247"/>
      <c r="VKH21" s="247"/>
      <c r="VKI21" s="247"/>
      <c r="VKJ21" s="247"/>
      <c r="VKK21" s="247"/>
      <c r="VKL21" s="247"/>
      <c r="VKM21" s="247"/>
      <c r="VKN21" s="247"/>
      <c r="VKO21" s="247"/>
      <c r="VKP21" s="247"/>
      <c r="VKQ21" s="247"/>
      <c r="VKR21" s="247"/>
      <c r="VKS21" s="247"/>
      <c r="VKT21" s="247"/>
      <c r="VKU21" s="247"/>
      <c r="VKV21" s="247"/>
      <c r="VKW21" s="247"/>
      <c r="VKX21" s="247"/>
      <c r="VKY21" s="247"/>
      <c r="VKZ21" s="247"/>
      <c r="VLA21" s="247"/>
      <c r="VLB21" s="247"/>
      <c r="VLC21" s="247"/>
      <c r="VLD21" s="247"/>
      <c r="VLE21" s="247"/>
      <c r="VLF21" s="247"/>
      <c r="VLG21" s="247"/>
      <c r="VLH21" s="247"/>
      <c r="VLI21" s="247"/>
      <c r="VLJ21" s="247"/>
      <c r="VLK21" s="247"/>
      <c r="VLL21" s="247"/>
      <c r="VLM21" s="247"/>
      <c r="VLN21" s="247"/>
      <c r="VLO21" s="247"/>
      <c r="VLP21" s="247"/>
      <c r="VLQ21" s="247"/>
      <c r="VLR21" s="247"/>
      <c r="VLS21" s="247"/>
      <c r="VLT21" s="247"/>
      <c r="VLU21" s="247"/>
      <c r="VLV21" s="247"/>
      <c r="VLW21" s="247"/>
      <c r="VLX21" s="247"/>
      <c r="VLY21" s="247"/>
      <c r="VLZ21" s="247"/>
      <c r="VMA21" s="247"/>
      <c r="VMB21" s="247"/>
      <c r="VMC21" s="247"/>
      <c r="VMD21" s="247"/>
      <c r="VME21" s="247"/>
      <c r="VMF21" s="247"/>
      <c r="VMG21" s="247"/>
      <c r="VMH21" s="247"/>
      <c r="VMI21" s="247"/>
      <c r="VMJ21" s="247"/>
      <c r="VMK21" s="247"/>
      <c r="VML21" s="247"/>
      <c r="VMM21" s="247"/>
      <c r="VMN21" s="247"/>
      <c r="VMO21" s="247"/>
      <c r="VMP21" s="247"/>
      <c r="VMQ21" s="247"/>
      <c r="VMR21" s="247"/>
      <c r="VMS21" s="247"/>
      <c r="VMT21" s="247"/>
      <c r="VMU21" s="247"/>
      <c r="VMV21" s="247"/>
      <c r="VMW21" s="247"/>
      <c r="VMX21" s="247"/>
      <c r="VMY21" s="247"/>
      <c r="VMZ21" s="247"/>
      <c r="VNA21" s="247"/>
      <c r="VNB21" s="247"/>
      <c r="VNC21" s="247"/>
      <c r="VND21" s="247"/>
      <c r="VNE21" s="247"/>
      <c r="VNF21" s="247"/>
      <c r="VNG21" s="247"/>
      <c r="VNH21" s="247"/>
      <c r="VNI21" s="247"/>
      <c r="VNJ21" s="247"/>
      <c r="VNK21" s="247"/>
      <c r="VNL21" s="247"/>
      <c r="VNM21" s="247"/>
      <c r="VNN21" s="247"/>
      <c r="VNO21" s="247"/>
      <c r="VNP21" s="247"/>
      <c r="VNQ21" s="247"/>
      <c r="VNR21" s="247"/>
      <c r="VNS21" s="247"/>
      <c r="VNT21" s="247"/>
      <c r="VNU21" s="247"/>
      <c r="VNV21" s="247"/>
      <c r="VNW21" s="247"/>
      <c r="VNX21" s="247"/>
      <c r="VNY21" s="247"/>
      <c r="VNZ21" s="247"/>
      <c r="VOA21" s="247"/>
      <c r="VOB21" s="247"/>
      <c r="VOC21" s="247"/>
      <c r="VOD21" s="247"/>
      <c r="VOE21" s="247"/>
      <c r="VOF21" s="247"/>
      <c r="VOG21" s="247"/>
      <c r="VOH21" s="247"/>
      <c r="VOI21" s="247"/>
      <c r="VOJ21" s="247"/>
      <c r="VOK21" s="247"/>
      <c r="VOL21" s="247"/>
      <c r="VOM21" s="247"/>
      <c r="VON21" s="247"/>
      <c r="VOO21" s="247"/>
      <c r="VOP21" s="247"/>
      <c r="VOQ21" s="247"/>
      <c r="VOR21" s="247"/>
      <c r="VOS21" s="247"/>
      <c r="VOT21" s="247"/>
      <c r="VOU21" s="247"/>
      <c r="VOV21" s="247"/>
      <c r="VOW21" s="247"/>
      <c r="VOX21" s="247"/>
      <c r="VOY21" s="247"/>
      <c r="VOZ21" s="247"/>
      <c r="VPA21" s="247"/>
      <c r="VPB21" s="247"/>
      <c r="VPC21" s="247"/>
      <c r="VPD21" s="247"/>
      <c r="VPE21" s="247"/>
      <c r="VPF21" s="247"/>
      <c r="VPG21" s="247"/>
      <c r="VPH21" s="247"/>
      <c r="VPI21" s="247"/>
      <c r="VPJ21" s="247"/>
      <c r="VPK21" s="247"/>
      <c r="VPL21" s="247"/>
      <c r="VPM21" s="247"/>
      <c r="VPN21" s="247"/>
      <c r="VPO21" s="247"/>
      <c r="VPP21" s="247"/>
      <c r="VPQ21" s="247"/>
      <c r="VPR21" s="247"/>
      <c r="VPS21" s="247"/>
      <c r="VPT21" s="247"/>
      <c r="VPU21" s="247"/>
      <c r="VPV21" s="247"/>
      <c r="VPW21" s="247"/>
      <c r="VPX21" s="247"/>
      <c r="VPY21" s="247"/>
      <c r="VPZ21" s="247"/>
      <c r="VQA21" s="247"/>
      <c r="VQB21" s="247"/>
      <c r="VQC21" s="247"/>
      <c r="VQD21" s="247"/>
      <c r="VQE21" s="247"/>
      <c r="VQF21" s="247"/>
      <c r="VQG21" s="247"/>
      <c r="VQH21" s="247"/>
      <c r="VQI21" s="247"/>
      <c r="VQJ21" s="247"/>
      <c r="VQK21" s="247"/>
      <c r="VQL21" s="247"/>
      <c r="VQM21" s="247"/>
      <c r="VQN21" s="247"/>
      <c r="VQO21" s="247"/>
      <c r="VQP21" s="247"/>
      <c r="VQQ21" s="247"/>
      <c r="VQR21" s="247"/>
      <c r="VQS21" s="247"/>
      <c r="VQT21" s="247"/>
      <c r="VQU21" s="247"/>
      <c r="VQV21" s="247"/>
      <c r="VQW21" s="247"/>
      <c r="VQX21" s="247"/>
      <c r="VQY21" s="247"/>
      <c r="VQZ21" s="247"/>
      <c r="VRA21" s="247"/>
      <c r="VRB21" s="247"/>
      <c r="VRC21" s="247"/>
      <c r="VRD21" s="247"/>
      <c r="VRE21" s="247"/>
      <c r="VRF21" s="247"/>
      <c r="VRG21" s="247"/>
      <c r="VRH21" s="247"/>
      <c r="VRI21" s="247"/>
      <c r="VRJ21" s="247"/>
      <c r="VRK21" s="247"/>
      <c r="VRL21" s="247"/>
      <c r="VRM21" s="247"/>
      <c r="VRN21" s="247"/>
      <c r="VRO21" s="247"/>
      <c r="VRP21" s="247"/>
      <c r="VRQ21" s="247"/>
      <c r="VRR21" s="247"/>
      <c r="VRS21" s="247"/>
      <c r="VRT21" s="247"/>
      <c r="VRU21" s="247"/>
      <c r="VRV21" s="247"/>
      <c r="VRW21" s="247"/>
      <c r="VRX21" s="247"/>
      <c r="VRY21" s="247"/>
      <c r="VRZ21" s="247"/>
      <c r="VSA21" s="247"/>
      <c r="VSB21" s="247"/>
      <c r="VSC21" s="247"/>
      <c r="VSD21" s="247"/>
      <c r="VSE21" s="247"/>
      <c r="VSF21" s="247"/>
      <c r="VSG21" s="247"/>
      <c r="VSH21" s="247"/>
      <c r="VSI21" s="247"/>
      <c r="VSJ21" s="247"/>
      <c r="VSK21" s="247"/>
      <c r="VSL21" s="247"/>
      <c r="VSM21" s="247"/>
      <c r="VSN21" s="247"/>
      <c r="VSO21" s="247"/>
      <c r="VSP21" s="247"/>
      <c r="VSQ21" s="247"/>
      <c r="VSR21" s="247"/>
      <c r="VSS21" s="247"/>
      <c r="VST21" s="247"/>
      <c r="VSU21" s="247"/>
      <c r="VSV21" s="247"/>
      <c r="VSW21" s="247"/>
      <c r="VSX21" s="247"/>
      <c r="VSY21" s="247"/>
      <c r="VSZ21" s="247"/>
      <c r="VTA21" s="247"/>
      <c r="VTB21" s="247"/>
      <c r="VTC21" s="247"/>
      <c r="VTD21" s="247"/>
      <c r="VTE21" s="247"/>
      <c r="VTF21" s="247"/>
      <c r="VTG21" s="247"/>
      <c r="VTH21" s="247"/>
      <c r="VTI21" s="247"/>
      <c r="VTJ21" s="247"/>
      <c r="VTK21" s="247"/>
      <c r="VTL21" s="247"/>
      <c r="VTM21" s="247"/>
      <c r="VTN21" s="247"/>
      <c r="VTO21" s="247"/>
      <c r="VTP21" s="247"/>
      <c r="VTQ21" s="247"/>
      <c r="VTR21" s="247"/>
      <c r="VTS21" s="247"/>
      <c r="VTT21" s="247"/>
      <c r="VTU21" s="247"/>
      <c r="VTV21" s="247"/>
      <c r="VTW21" s="247"/>
      <c r="VTX21" s="247"/>
      <c r="VTY21" s="247"/>
      <c r="VTZ21" s="247"/>
      <c r="VUA21" s="247"/>
      <c r="VUB21" s="247"/>
      <c r="VUC21" s="247"/>
      <c r="VUD21" s="247"/>
      <c r="VUE21" s="247"/>
      <c r="VUF21" s="247"/>
      <c r="VUG21" s="247"/>
      <c r="VUH21" s="247"/>
      <c r="VUI21" s="247"/>
      <c r="VUJ21" s="247"/>
      <c r="VUK21" s="247"/>
      <c r="VUL21" s="247"/>
      <c r="VUM21" s="247"/>
      <c r="VUN21" s="247"/>
      <c r="VUO21" s="247"/>
      <c r="VUP21" s="247"/>
      <c r="VUQ21" s="247"/>
      <c r="VUR21" s="247"/>
      <c r="VUS21" s="247"/>
      <c r="VUT21" s="247"/>
      <c r="VUU21" s="247"/>
      <c r="VUV21" s="247"/>
      <c r="VUW21" s="247"/>
      <c r="VUX21" s="247"/>
      <c r="VUY21" s="247"/>
      <c r="VUZ21" s="247"/>
      <c r="VVA21" s="247"/>
      <c r="VVB21" s="247"/>
      <c r="VVC21" s="247"/>
      <c r="VVD21" s="247"/>
      <c r="VVE21" s="247"/>
      <c r="VVF21" s="247"/>
      <c r="VVG21" s="247"/>
      <c r="VVH21" s="247"/>
      <c r="VVI21" s="247"/>
      <c r="VVJ21" s="247"/>
      <c r="VVK21" s="247"/>
      <c r="VVL21" s="247"/>
      <c r="VVM21" s="247"/>
      <c r="VVN21" s="247"/>
      <c r="VVO21" s="247"/>
      <c r="VVP21" s="247"/>
      <c r="VVQ21" s="247"/>
      <c r="VVR21" s="247"/>
      <c r="VVS21" s="247"/>
      <c r="VVT21" s="247"/>
      <c r="VVU21" s="247"/>
      <c r="VVV21" s="247"/>
      <c r="VVW21" s="247"/>
      <c r="VVX21" s="247"/>
      <c r="VVY21" s="247"/>
      <c r="VVZ21" s="247"/>
      <c r="VWA21" s="247"/>
      <c r="VWB21" s="247"/>
      <c r="VWC21" s="247"/>
      <c r="VWD21" s="247"/>
      <c r="VWE21" s="247"/>
      <c r="VWF21" s="247"/>
      <c r="VWG21" s="247"/>
      <c r="VWH21" s="247"/>
      <c r="VWI21" s="247"/>
      <c r="VWJ21" s="247"/>
      <c r="VWK21" s="247"/>
      <c r="VWL21" s="247"/>
      <c r="VWM21" s="247"/>
      <c r="VWN21" s="247"/>
      <c r="VWO21" s="247"/>
      <c r="VWP21" s="247"/>
      <c r="VWQ21" s="247"/>
      <c r="VWR21" s="247"/>
      <c r="VWS21" s="247"/>
      <c r="VWT21" s="247"/>
      <c r="VWU21" s="247"/>
      <c r="VWV21" s="247"/>
      <c r="VWW21" s="247"/>
      <c r="VWX21" s="247"/>
      <c r="VWY21" s="247"/>
      <c r="VWZ21" s="247"/>
      <c r="VXA21" s="247"/>
      <c r="VXB21" s="247"/>
      <c r="VXC21" s="247"/>
      <c r="VXD21" s="247"/>
      <c r="VXE21" s="247"/>
      <c r="VXF21" s="247"/>
      <c r="VXG21" s="247"/>
      <c r="VXH21" s="247"/>
      <c r="VXI21" s="247"/>
      <c r="VXJ21" s="247"/>
      <c r="VXK21" s="247"/>
      <c r="VXL21" s="247"/>
      <c r="VXM21" s="247"/>
      <c r="VXN21" s="247"/>
      <c r="VXO21" s="247"/>
      <c r="VXP21" s="247"/>
      <c r="VXQ21" s="247"/>
      <c r="VXR21" s="247"/>
      <c r="VXS21" s="247"/>
      <c r="VXT21" s="247"/>
      <c r="VXU21" s="247"/>
      <c r="VXV21" s="247"/>
      <c r="VXW21" s="247"/>
      <c r="VXX21" s="247"/>
      <c r="VXY21" s="247"/>
      <c r="VXZ21" s="247"/>
      <c r="VYA21" s="247"/>
      <c r="VYB21" s="247"/>
      <c r="VYC21" s="247"/>
      <c r="VYD21" s="247"/>
      <c r="VYE21" s="247"/>
      <c r="VYF21" s="247"/>
      <c r="VYG21" s="247"/>
      <c r="VYH21" s="247"/>
      <c r="VYI21" s="247"/>
      <c r="VYJ21" s="247"/>
      <c r="VYK21" s="247"/>
      <c r="VYL21" s="247"/>
      <c r="VYM21" s="247"/>
      <c r="VYN21" s="247"/>
      <c r="VYO21" s="247"/>
      <c r="VYP21" s="247"/>
      <c r="VYQ21" s="247"/>
      <c r="VYR21" s="247"/>
      <c r="VYS21" s="247"/>
      <c r="VYT21" s="247"/>
      <c r="VYU21" s="247"/>
      <c r="VYV21" s="247"/>
      <c r="VYW21" s="247"/>
      <c r="VYX21" s="247"/>
      <c r="VYY21" s="247"/>
      <c r="VYZ21" s="247"/>
      <c r="VZA21" s="247"/>
      <c r="VZB21" s="247"/>
      <c r="VZC21" s="247"/>
      <c r="VZD21" s="247"/>
      <c r="VZE21" s="247"/>
      <c r="VZF21" s="247"/>
      <c r="VZG21" s="247"/>
      <c r="VZH21" s="247"/>
      <c r="VZI21" s="247"/>
      <c r="VZJ21" s="247"/>
      <c r="VZK21" s="247"/>
      <c r="VZL21" s="247"/>
      <c r="VZM21" s="247"/>
      <c r="VZN21" s="247"/>
      <c r="VZO21" s="247"/>
      <c r="VZP21" s="247"/>
      <c r="VZQ21" s="247"/>
      <c r="VZR21" s="247"/>
      <c r="VZS21" s="247"/>
      <c r="VZT21" s="247"/>
      <c r="VZU21" s="247"/>
      <c r="VZV21" s="247"/>
      <c r="VZW21" s="247"/>
      <c r="VZX21" s="247"/>
      <c r="VZY21" s="247"/>
      <c r="VZZ21" s="247"/>
      <c r="WAA21" s="247"/>
      <c r="WAB21" s="247"/>
      <c r="WAC21" s="247"/>
      <c r="WAD21" s="247"/>
      <c r="WAE21" s="247"/>
      <c r="WAF21" s="247"/>
      <c r="WAG21" s="247"/>
      <c r="WAH21" s="247"/>
      <c r="WAI21" s="247"/>
      <c r="WAJ21" s="247"/>
      <c r="WAK21" s="247"/>
      <c r="WAL21" s="247"/>
      <c r="WAM21" s="247"/>
      <c r="WAN21" s="247"/>
      <c r="WAO21" s="247"/>
      <c r="WAP21" s="247"/>
      <c r="WAQ21" s="247"/>
      <c r="WAR21" s="247"/>
      <c r="WAS21" s="247"/>
      <c r="WAT21" s="247"/>
      <c r="WAU21" s="247"/>
      <c r="WAV21" s="247"/>
      <c r="WAW21" s="247"/>
      <c r="WAX21" s="247"/>
      <c r="WAY21" s="247"/>
      <c r="WAZ21" s="247"/>
      <c r="WBA21" s="247"/>
      <c r="WBB21" s="247"/>
      <c r="WBC21" s="247"/>
      <c r="WBD21" s="247"/>
      <c r="WBE21" s="247"/>
      <c r="WBF21" s="247"/>
      <c r="WBG21" s="247"/>
      <c r="WBH21" s="247"/>
      <c r="WBI21" s="247"/>
      <c r="WBJ21" s="247"/>
      <c r="WBK21" s="247"/>
      <c r="WBL21" s="247"/>
      <c r="WBM21" s="247"/>
      <c r="WBN21" s="247"/>
      <c r="WBO21" s="247"/>
      <c r="WBP21" s="247"/>
      <c r="WBQ21" s="247"/>
      <c r="WBR21" s="247"/>
      <c r="WBS21" s="247"/>
      <c r="WBT21" s="247"/>
      <c r="WBU21" s="247"/>
      <c r="WBV21" s="247"/>
      <c r="WBW21" s="247"/>
      <c r="WBX21" s="247"/>
      <c r="WBY21" s="247"/>
      <c r="WBZ21" s="247"/>
      <c r="WCA21" s="247"/>
      <c r="WCB21" s="247"/>
      <c r="WCC21" s="247"/>
      <c r="WCD21" s="247"/>
      <c r="WCE21" s="247"/>
      <c r="WCF21" s="247"/>
      <c r="WCG21" s="247"/>
      <c r="WCH21" s="247"/>
      <c r="WCI21" s="247"/>
      <c r="WCJ21" s="247"/>
      <c r="WCK21" s="247"/>
      <c r="WCL21" s="247"/>
      <c r="WCM21" s="247"/>
      <c r="WCN21" s="247"/>
      <c r="WCO21" s="247"/>
      <c r="WCP21" s="247"/>
      <c r="WCQ21" s="247"/>
      <c r="WCR21" s="247"/>
      <c r="WCS21" s="247"/>
      <c r="WCT21" s="247"/>
      <c r="WCU21" s="247"/>
      <c r="WCV21" s="247"/>
      <c r="WCW21" s="247"/>
      <c r="WCX21" s="247"/>
      <c r="WCY21" s="247"/>
      <c r="WCZ21" s="247"/>
      <c r="WDA21" s="247"/>
      <c r="WDB21" s="247"/>
      <c r="WDC21" s="247"/>
      <c r="WDD21" s="247"/>
      <c r="WDE21" s="247"/>
      <c r="WDF21" s="247"/>
      <c r="WDG21" s="247"/>
      <c r="WDH21" s="247"/>
      <c r="WDI21" s="247"/>
      <c r="WDJ21" s="247"/>
      <c r="WDK21" s="247"/>
      <c r="WDL21" s="247"/>
      <c r="WDM21" s="247"/>
      <c r="WDN21" s="247"/>
      <c r="WDO21" s="247"/>
      <c r="WDP21" s="247"/>
      <c r="WDQ21" s="247"/>
      <c r="WDR21" s="247"/>
      <c r="WDS21" s="247"/>
      <c r="WDT21" s="247"/>
      <c r="WDU21" s="247"/>
      <c r="WDV21" s="247"/>
      <c r="WDW21" s="247"/>
      <c r="WDX21" s="247"/>
      <c r="WDY21" s="247"/>
      <c r="WDZ21" s="247"/>
      <c r="WEA21" s="247"/>
      <c r="WEB21" s="247"/>
      <c r="WEC21" s="247"/>
      <c r="WED21" s="247"/>
      <c r="WEE21" s="247"/>
      <c r="WEF21" s="247"/>
      <c r="WEG21" s="247"/>
      <c r="WEH21" s="247"/>
      <c r="WEI21" s="247"/>
      <c r="WEJ21" s="247"/>
      <c r="WEK21" s="247"/>
      <c r="WEL21" s="247"/>
      <c r="WEM21" s="247"/>
      <c r="WEN21" s="247"/>
      <c r="WEO21" s="247"/>
      <c r="WEP21" s="247"/>
      <c r="WEQ21" s="247"/>
      <c r="WER21" s="247"/>
      <c r="WES21" s="247"/>
      <c r="WET21" s="247"/>
      <c r="WEU21" s="247"/>
      <c r="WEV21" s="247"/>
      <c r="WEW21" s="247"/>
      <c r="WEX21" s="247"/>
      <c r="WEY21" s="247"/>
      <c r="WEZ21" s="247"/>
      <c r="WFA21" s="247"/>
      <c r="WFB21" s="247"/>
      <c r="WFC21" s="247"/>
      <c r="WFD21" s="247"/>
      <c r="WFE21" s="247"/>
      <c r="WFF21" s="247"/>
      <c r="WFG21" s="247"/>
      <c r="WFH21" s="247"/>
      <c r="WFI21" s="247"/>
      <c r="WFJ21" s="247"/>
      <c r="WFK21" s="247"/>
      <c r="WFL21" s="247"/>
      <c r="WFM21" s="247"/>
      <c r="WFN21" s="247"/>
      <c r="WFO21" s="247"/>
      <c r="WFP21" s="247"/>
      <c r="WFQ21" s="247"/>
      <c r="WFR21" s="247"/>
      <c r="WFS21" s="247"/>
      <c r="WFT21" s="247"/>
      <c r="WFU21" s="247"/>
      <c r="WFV21" s="247"/>
      <c r="WFW21" s="247"/>
      <c r="WFX21" s="247"/>
      <c r="WFY21" s="247"/>
      <c r="WFZ21" s="247"/>
      <c r="WGA21" s="247"/>
      <c r="WGB21" s="247"/>
      <c r="WGC21" s="247"/>
      <c r="WGD21" s="247"/>
      <c r="WGE21" s="247"/>
      <c r="WGF21" s="247"/>
      <c r="WGG21" s="247"/>
      <c r="WGH21" s="247"/>
      <c r="WGI21" s="247"/>
      <c r="WGJ21" s="247"/>
      <c r="WGK21" s="247"/>
      <c r="WGL21" s="247"/>
      <c r="WGM21" s="247"/>
      <c r="WGN21" s="247"/>
      <c r="WGO21" s="247"/>
      <c r="WGP21" s="247"/>
      <c r="WGQ21" s="247"/>
      <c r="WGR21" s="247"/>
      <c r="WGS21" s="247"/>
      <c r="WGT21" s="247"/>
      <c r="WGU21" s="247"/>
      <c r="WGV21" s="247"/>
      <c r="WGW21" s="247"/>
      <c r="WGX21" s="247"/>
      <c r="WGY21" s="247"/>
      <c r="WGZ21" s="247"/>
      <c r="WHA21" s="247"/>
      <c r="WHB21" s="247"/>
      <c r="WHC21" s="247"/>
      <c r="WHD21" s="247"/>
      <c r="WHE21" s="247"/>
      <c r="WHF21" s="247"/>
      <c r="WHG21" s="247"/>
      <c r="WHH21" s="247"/>
      <c r="WHI21" s="247"/>
      <c r="WHJ21" s="247"/>
      <c r="WHK21" s="247"/>
      <c r="WHL21" s="247"/>
      <c r="WHM21" s="247"/>
      <c r="WHN21" s="247"/>
      <c r="WHO21" s="247"/>
      <c r="WHP21" s="247"/>
      <c r="WHQ21" s="247"/>
      <c r="WHR21" s="247"/>
      <c r="WHS21" s="247"/>
      <c r="WHT21" s="247"/>
      <c r="WHU21" s="247"/>
      <c r="WHV21" s="247"/>
      <c r="WHW21" s="247"/>
      <c r="WHX21" s="247"/>
      <c r="WHY21" s="247"/>
      <c r="WHZ21" s="247"/>
      <c r="WIA21" s="247"/>
      <c r="WIB21" s="247"/>
      <c r="WIC21" s="247"/>
      <c r="WID21" s="247"/>
      <c r="WIE21" s="247"/>
      <c r="WIF21" s="247"/>
      <c r="WIG21" s="247"/>
      <c r="WIH21" s="247"/>
      <c r="WII21" s="247"/>
      <c r="WIJ21" s="247"/>
      <c r="WIK21" s="247"/>
      <c r="WIL21" s="247"/>
      <c r="WIM21" s="247"/>
      <c r="WIN21" s="247"/>
      <c r="WIO21" s="247"/>
      <c r="WIP21" s="247"/>
      <c r="WIQ21" s="247"/>
      <c r="WIR21" s="247"/>
      <c r="WIS21" s="247"/>
      <c r="WIT21" s="247"/>
      <c r="WIU21" s="247"/>
      <c r="WIV21" s="247"/>
      <c r="WIW21" s="247"/>
      <c r="WIX21" s="247"/>
      <c r="WIY21" s="247"/>
      <c r="WIZ21" s="247"/>
      <c r="WJA21" s="247"/>
      <c r="WJB21" s="247"/>
      <c r="WJC21" s="247"/>
      <c r="WJD21" s="247"/>
      <c r="WJE21" s="247"/>
      <c r="WJF21" s="247"/>
      <c r="WJG21" s="247"/>
      <c r="WJH21" s="247"/>
      <c r="WJI21" s="247"/>
      <c r="WJJ21" s="247"/>
      <c r="WJK21" s="247"/>
      <c r="WJL21" s="247"/>
      <c r="WJM21" s="247"/>
      <c r="WJN21" s="247"/>
      <c r="WJO21" s="247"/>
      <c r="WJP21" s="247"/>
      <c r="WJQ21" s="247"/>
      <c r="WJR21" s="247"/>
      <c r="WJS21" s="247"/>
      <c r="WJT21" s="247"/>
      <c r="WJU21" s="247"/>
      <c r="WJV21" s="247"/>
      <c r="WJW21" s="247"/>
      <c r="WJX21" s="247"/>
      <c r="WJY21" s="247"/>
      <c r="WJZ21" s="247"/>
      <c r="WKA21" s="247"/>
      <c r="WKB21" s="247"/>
      <c r="WKC21" s="247"/>
      <c r="WKD21" s="247"/>
      <c r="WKE21" s="247"/>
      <c r="WKF21" s="247"/>
      <c r="WKG21" s="247"/>
      <c r="WKH21" s="247"/>
      <c r="WKI21" s="247"/>
      <c r="WKJ21" s="247"/>
      <c r="WKK21" s="247"/>
      <c r="WKL21" s="247"/>
      <c r="WKM21" s="247"/>
      <c r="WKN21" s="247"/>
      <c r="WKO21" s="247"/>
      <c r="WKP21" s="247"/>
      <c r="WKQ21" s="247"/>
      <c r="WKR21" s="247"/>
      <c r="WKS21" s="247"/>
      <c r="WKT21" s="247"/>
      <c r="WKU21" s="247"/>
      <c r="WKV21" s="247"/>
      <c r="WKW21" s="247"/>
      <c r="WKX21" s="247"/>
      <c r="WKY21" s="247"/>
      <c r="WKZ21" s="247"/>
      <c r="WLA21" s="247"/>
      <c r="WLB21" s="247"/>
      <c r="WLC21" s="247"/>
      <c r="WLD21" s="247"/>
      <c r="WLE21" s="247"/>
      <c r="WLF21" s="247"/>
      <c r="WLG21" s="247"/>
      <c r="WLH21" s="247"/>
      <c r="WLI21" s="247"/>
      <c r="WLJ21" s="247"/>
      <c r="WLK21" s="247"/>
      <c r="WLL21" s="247"/>
      <c r="WLM21" s="247"/>
      <c r="WLN21" s="247"/>
      <c r="WLO21" s="247"/>
      <c r="WLP21" s="247"/>
      <c r="WLQ21" s="247"/>
      <c r="WLR21" s="247"/>
      <c r="WLS21" s="247"/>
      <c r="WLT21" s="247"/>
      <c r="WLU21" s="247"/>
      <c r="WLV21" s="247"/>
      <c r="WLW21" s="247"/>
      <c r="WLX21" s="247"/>
      <c r="WLY21" s="247"/>
      <c r="WLZ21" s="247"/>
      <c r="WMA21" s="247"/>
      <c r="WMB21" s="247"/>
      <c r="WMC21" s="247"/>
      <c r="WMD21" s="247"/>
      <c r="WME21" s="247"/>
      <c r="WMF21" s="247"/>
      <c r="WMG21" s="247"/>
      <c r="WMH21" s="247"/>
      <c r="WMI21" s="247"/>
      <c r="WMJ21" s="247"/>
      <c r="WMK21" s="247"/>
      <c r="WML21" s="247"/>
      <c r="WMM21" s="247"/>
      <c r="WMN21" s="247"/>
      <c r="WMO21" s="247"/>
      <c r="WMP21" s="247"/>
      <c r="WMQ21" s="247"/>
      <c r="WMR21" s="247"/>
      <c r="WMS21" s="247"/>
      <c r="WMT21" s="247"/>
      <c r="WMU21" s="247"/>
      <c r="WMV21" s="247"/>
      <c r="WMW21" s="247"/>
      <c r="WMX21" s="247"/>
      <c r="WMY21" s="247"/>
      <c r="WMZ21" s="247"/>
      <c r="WNA21" s="247"/>
      <c r="WNB21" s="247"/>
      <c r="WNC21" s="247"/>
      <c r="WND21" s="247"/>
      <c r="WNE21" s="247"/>
      <c r="WNF21" s="247"/>
      <c r="WNG21" s="247"/>
      <c r="WNH21" s="247"/>
      <c r="WNI21" s="247"/>
      <c r="WNJ21" s="247"/>
      <c r="WNK21" s="247"/>
      <c r="WNL21" s="247"/>
      <c r="WNM21" s="247"/>
      <c r="WNN21" s="247"/>
      <c r="WNO21" s="247"/>
      <c r="WNP21" s="247"/>
      <c r="WNQ21" s="247"/>
      <c r="WNR21" s="247"/>
      <c r="WNS21" s="247"/>
      <c r="WNT21" s="247"/>
      <c r="WNU21" s="247"/>
      <c r="WNV21" s="247"/>
      <c r="WNW21" s="247"/>
      <c r="WNX21" s="247"/>
      <c r="WNY21" s="247"/>
      <c r="WNZ21" s="247"/>
      <c r="WOA21" s="247"/>
      <c r="WOB21" s="247"/>
      <c r="WOC21" s="247"/>
      <c r="WOD21" s="247"/>
      <c r="WOE21" s="247"/>
      <c r="WOF21" s="247"/>
      <c r="WOG21" s="247"/>
      <c r="WOH21" s="247"/>
      <c r="WOI21" s="247"/>
      <c r="WOJ21" s="247"/>
      <c r="WOK21" s="247"/>
      <c r="WOL21" s="247"/>
      <c r="WOM21" s="247"/>
      <c r="WON21" s="247"/>
      <c r="WOO21" s="247"/>
      <c r="WOP21" s="247"/>
      <c r="WOQ21" s="247"/>
      <c r="WOR21" s="247"/>
      <c r="WOS21" s="247"/>
      <c r="WOT21" s="247"/>
      <c r="WOU21" s="247"/>
      <c r="WOV21" s="247"/>
      <c r="WOW21" s="247"/>
      <c r="WOX21" s="247"/>
      <c r="WOY21" s="247"/>
      <c r="WOZ21" s="247"/>
      <c r="WPA21" s="247"/>
      <c r="WPB21" s="247"/>
      <c r="WPC21" s="247"/>
      <c r="WPD21" s="247"/>
      <c r="WPE21" s="247"/>
      <c r="WPF21" s="247"/>
      <c r="WPG21" s="247"/>
      <c r="WPH21" s="247"/>
      <c r="WPI21" s="247"/>
      <c r="WPJ21" s="247"/>
      <c r="WPK21" s="247"/>
      <c r="WPL21" s="247"/>
      <c r="WPM21" s="247"/>
      <c r="WPN21" s="247"/>
      <c r="WPO21" s="247"/>
      <c r="WPP21" s="247"/>
      <c r="WPQ21" s="247"/>
      <c r="WPR21" s="247"/>
      <c r="WPS21" s="247"/>
      <c r="WPT21" s="247"/>
      <c r="WPU21" s="247"/>
      <c r="WPV21" s="247"/>
      <c r="WPW21" s="247"/>
      <c r="WPX21" s="247"/>
      <c r="WPY21" s="247"/>
      <c r="WPZ21" s="247"/>
      <c r="WQA21" s="247"/>
      <c r="WQB21" s="247"/>
      <c r="WQC21" s="247"/>
      <c r="WQD21" s="247"/>
      <c r="WQE21" s="247"/>
      <c r="WQF21" s="247"/>
      <c r="WQG21" s="247"/>
      <c r="WQH21" s="247"/>
      <c r="WQI21" s="247"/>
      <c r="WQJ21" s="247"/>
      <c r="WQK21" s="247"/>
      <c r="WQL21" s="247"/>
      <c r="WQM21" s="247"/>
      <c r="WQN21" s="247"/>
      <c r="WQO21" s="247"/>
      <c r="WQP21" s="247"/>
      <c r="WQQ21" s="247"/>
      <c r="WQR21" s="247"/>
      <c r="WQS21" s="247"/>
      <c r="WQT21" s="247"/>
      <c r="WQU21" s="247"/>
      <c r="WQV21" s="247"/>
      <c r="WQW21" s="247"/>
      <c r="WQX21" s="247"/>
      <c r="WQY21" s="247"/>
      <c r="WQZ21" s="247"/>
      <c r="WRA21" s="247"/>
      <c r="WRB21" s="247"/>
      <c r="WRC21" s="247"/>
      <c r="WRD21" s="247"/>
      <c r="WRE21" s="247"/>
      <c r="WRF21" s="247"/>
      <c r="WRG21" s="247"/>
      <c r="WRH21" s="247"/>
      <c r="WRI21" s="247"/>
      <c r="WRJ21" s="247"/>
      <c r="WRK21" s="247"/>
      <c r="WRL21" s="247"/>
      <c r="WRM21" s="247"/>
      <c r="WRN21" s="247"/>
      <c r="WRO21" s="247"/>
      <c r="WRP21" s="247"/>
      <c r="WRQ21" s="247"/>
      <c r="WRR21" s="247"/>
      <c r="WRS21" s="247"/>
      <c r="WRT21" s="247"/>
      <c r="WRU21" s="247"/>
      <c r="WRV21" s="247"/>
      <c r="WRW21" s="247"/>
      <c r="WRX21" s="247"/>
      <c r="WRY21" s="247"/>
      <c r="WRZ21" s="247"/>
      <c r="WSA21" s="247"/>
      <c r="WSB21" s="247"/>
      <c r="WSC21" s="247"/>
      <c r="WSD21" s="247"/>
      <c r="WSE21" s="247"/>
      <c r="WSF21" s="247"/>
      <c r="WSG21" s="247"/>
      <c r="WSH21" s="247"/>
      <c r="WSI21" s="247"/>
      <c r="WSJ21" s="247"/>
      <c r="WSK21" s="247"/>
      <c r="WSL21" s="247"/>
      <c r="WSM21" s="247"/>
      <c r="WSN21" s="247"/>
      <c r="WSO21" s="247"/>
      <c r="WSP21" s="247"/>
      <c r="WSQ21" s="247"/>
      <c r="WSR21" s="247"/>
      <c r="WSS21" s="247"/>
      <c r="WST21" s="247"/>
      <c r="WSU21" s="247"/>
      <c r="WSV21" s="247"/>
      <c r="WSW21" s="247"/>
      <c r="WSX21" s="247"/>
      <c r="WSY21" s="247"/>
      <c r="WSZ21" s="247"/>
      <c r="WTA21" s="247"/>
      <c r="WTB21" s="247"/>
      <c r="WTC21" s="247"/>
      <c r="WTD21" s="247"/>
      <c r="WTE21" s="247"/>
      <c r="WTF21" s="247"/>
      <c r="WTG21" s="247"/>
      <c r="WTH21" s="247"/>
      <c r="WTI21" s="247"/>
      <c r="WTJ21" s="247"/>
      <c r="WTK21" s="247"/>
      <c r="WTL21" s="247"/>
      <c r="WTM21" s="247"/>
      <c r="WTN21" s="247"/>
      <c r="WTO21" s="247"/>
      <c r="WTP21" s="247"/>
      <c r="WTQ21" s="247"/>
      <c r="WTR21" s="247"/>
      <c r="WTS21" s="247"/>
      <c r="WTT21" s="247"/>
      <c r="WTU21" s="247"/>
      <c r="WTV21" s="247"/>
      <c r="WTW21" s="247"/>
      <c r="WTX21" s="247"/>
      <c r="WTY21" s="247"/>
      <c r="WTZ21" s="247"/>
      <c r="WUA21" s="247"/>
      <c r="WUB21" s="247"/>
      <c r="WUC21" s="247"/>
      <c r="WUD21" s="247"/>
      <c r="WUE21" s="247"/>
      <c r="WUF21" s="247"/>
      <c r="WUG21" s="247"/>
      <c r="WUH21" s="247"/>
      <c r="WUI21" s="247"/>
      <c r="WUJ21" s="247"/>
      <c r="WUK21" s="247"/>
      <c r="WUL21" s="247"/>
      <c r="WUM21" s="247"/>
      <c r="WUN21" s="247"/>
      <c r="WUO21" s="247"/>
      <c r="WUP21" s="247"/>
      <c r="WUQ21" s="247"/>
      <c r="WUR21" s="247"/>
      <c r="WUS21" s="247"/>
      <c r="WUT21" s="247"/>
      <c r="WUU21" s="247"/>
      <c r="WUV21" s="247"/>
      <c r="WUW21" s="247"/>
      <c r="WUX21" s="247"/>
      <c r="WUY21" s="247"/>
      <c r="WUZ21" s="247"/>
      <c r="WVA21" s="247"/>
      <c r="WVB21" s="247"/>
      <c r="WVC21" s="247"/>
      <c r="WVD21" s="247"/>
      <c r="WVE21" s="247"/>
      <c r="WVF21" s="247"/>
      <c r="WVG21" s="247"/>
      <c r="WVH21" s="247"/>
      <c r="WVI21" s="247"/>
      <c r="WVJ21" s="247"/>
      <c r="WVK21" s="247"/>
      <c r="WVL21" s="247"/>
      <c r="WVM21" s="247"/>
      <c r="WVN21" s="247"/>
      <c r="WVO21" s="247"/>
      <c r="WVP21" s="247"/>
      <c r="WVQ21" s="247"/>
      <c r="WVR21" s="247"/>
      <c r="WVS21" s="247"/>
      <c r="WVT21" s="247"/>
      <c r="WVU21" s="247"/>
      <c r="WVV21" s="247"/>
      <c r="WVW21" s="247"/>
      <c r="WVX21" s="247"/>
      <c r="WVY21" s="247"/>
      <c r="WVZ21" s="247"/>
      <c r="WWA21" s="247"/>
      <c r="WWB21" s="247"/>
      <c r="WWC21" s="247"/>
      <c r="WWD21" s="247"/>
      <c r="WWE21" s="247"/>
      <c r="WWF21" s="247"/>
      <c r="WWG21" s="247"/>
      <c r="WWH21" s="247"/>
      <c r="WWI21" s="247"/>
      <c r="WWJ21" s="247"/>
      <c r="WWK21" s="247"/>
      <c r="WWL21" s="247"/>
      <c r="WWM21" s="247"/>
      <c r="WWN21" s="247"/>
      <c r="WWO21" s="247"/>
      <c r="WWP21" s="247"/>
      <c r="WWQ21" s="247"/>
      <c r="WWR21" s="247"/>
      <c r="WWS21" s="247"/>
      <c r="WWT21" s="247"/>
      <c r="WWU21" s="247"/>
      <c r="WWV21" s="247"/>
      <c r="WWW21" s="247"/>
      <c r="WWX21" s="247"/>
      <c r="WWY21" s="247"/>
      <c r="WWZ21" s="247"/>
      <c r="WXA21" s="247"/>
      <c r="WXB21" s="247"/>
      <c r="WXC21" s="247"/>
      <c r="WXD21" s="247"/>
      <c r="WXE21" s="247"/>
      <c r="WXF21" s="247"/>
      <c r="WXG21" s="247"/>
      <c r="WXH21" s="247"/>
      <c r="WXI21" s="247"/>
      <c r="WXJ21" s="247"/>
      <c r="WXK21" s="247"/>
      <c r="WXL21" s="247"/>
      <c r="WXM21" s="247"/>
      <c r="WXN21" s="247"/>
      <c r="WXO21" s="247"/>
      <c r="WXP21" s="247"/>
      <c r="WXQ21" s="247"/>
      <c r="WXR21" s="247"/>
      <c r="WXS21" s="247"/>
      <c r="WXT21" s="247"/>
      <c r="WXU21" s="247"/>
      <c r="WXV21" s="247"/>
      <c r="WXW21" s="247"/>
      <c r="WXX21" s="247"/>
      <c r="WXY21" s="247"/>
      <c r="WXZ21" s="247"/>
      <c r="WYA21" s="247"/>
      <c r="WYB21" s="247"/>
      <c r="WYC21" s="247"/>
      <c r="WYD21" s="247"/>
      <c r="WYE21" s="247"/>
      <c r="WYF21" s="247"/>
      <c r="WYG21" s="247"/>
      <c r="WYH21" s="247"/>
      <c r="WYI21" s="247"/>
      <c r="WYJ21" s="247"/>
      <c r="WYK21" s="247"/>
      <c r="WYL21" s="247"/>
      <c r="WYM21" s="247"/>
      <c r="WYN21" s="247"/>
      <c r="WYO21" s="247"/>
      <c r="WYP21" s="247"/>
      <c r="WYQ21" s="247"/>
      <c r="WYR21" s="247"/>
      <c r="WYS21" s="247"/>
      <c r="WYT21" s="247"/>
      <c r="WYU21" s="247"/>
      <c r="WYV21" s="247"/>
      <c r="WYW21" s="247"/>
      <c r="WYX21" s="247"/>
      <c r="WYY21" s="247"/>
      <c r="WYZ21" s="247"/>
      <c r="WZA21" s="247"/>
      <c r="WZB21" s="247"/>
      <c r="WZC21" s="247"/>
      <c r="WZD21" s="247"/>
      <c r="WZE21" s="247"/>
      <c r="WZF21" s="247"/>
      <c r="WZG21" s="247"/>
      <c r="WZH21" s="247"/>
      <c r="WZI21" s="247"/>
      <c r="WZJ21" s="247"/>
      <c r="WZK21" s="247"/>
      <c r="WZL21" s="247"/>
      <c r="WZM21" s="247"/>
      <c r="WZN21" s="247"/>
      <c r="WZO21" s="247"/>
      <c r="WZP21" s="247"/>
      <c r="WZQ21" s="247"/>
      <c r="WZR21" s="247"/>
      <c r="WZS21" s="247"/>
      <c r="WZT21" s="247"/>
      <c r="WZU21" s="247"/>
      <c r="WZV21" s="247"/>
      <c r="WZW21" s="247"/>
      <c r="WZX21" s="247"/>
      <c r="WZY21" s="247"/>
      <c r="WZZ21" s="247"/>
      <c r="XAA21" s="247"/>
      <c r="XAB21" s="247"/>
      <c r="XAC21" s="247"/>
      <c r="XAD21" s="247"/>
      <c r="XAE21" s="247"/>
      <c r="XAF21" s="247"/>
      <c r="XAG21" s="247"/>
      <c r="XAH21" s="247"/>
      <c r="XAI21" s="247"/>
      <c r="XAJ21" s="247"/>
      <c r="XAK21" s="247"/>
      <c r="XAL21" s="247"/>
      <c r="XAM21" s="247"/>
      <c r="XAN21" s="247"/>
      <c r="XAO21" s="247"/>
      <c r="XAP21" s="247"/>
      <c r="XAQ21" s="247"/>
      <c r="XAR21" s="247"/>
      <c r="XAS21" s="247"/>
      <c r="XAT21" s="247"/>
      <c r="XAU21" s="247"/>
      <c r="XAV21" s="247"/>
      <c r="XAW21" s="247"/>
      <c r="XAX21" s="247"/>
      <c r="XAY21" s="247"/>
      <c r="XAZ21" s="247"/>
      <c r="XBA21" s="247"/>
      <c r="XBB21" s="247"/>
      <c r="XBC21" s="247"/>
      <c r="XBD21" s="247"/>
      <c r="XBE21" s="247"/>
      <c r="XBF21" s="247"/>
      <c r="XBG21" s="247"/>
      <c r="XBH21" s="247"/>
      <c r="XBI21" s="247"/>
      <c r="XBJ21" s="247"/>
      <c r="XBK21" s="247"/>
      <c r="XBL21" s="247"/>
      <c r="XBM21" s="247"/>
      <c r="XBN21" s="247"/>
      <c r="XBO21" s="247"/>
      <c r="XBP21" s="247"/>
      <c r="XBQ21" s="247"/>
      <c r="XBR21" s="247"/>
      <c r="XBS21" s="247"/>
      <c r="XBT21" s="247"/>
      <c r="XBU21" s="247"/>
      <c r="XBV21" s="247"/>
      <c r="XBW21" s="247"/>
      <c r="XBX21" s="247"/>
      <c r="XBY21" s="247"/>
      <c r="XBZ21" s="247"/>
      <c r="XCA21" s="247"/>
      <c r="XCB21" s="247"/>
      <c r="XCC21" s="247"/>
      <c r="XCD21" s="247"/>
      <c r="XCE21" s="247"/>
      <c r="XCF21" s="247"/>
      <c r="XCG21" s="247"/>
      <c r="XCH21" s="247"/>
      <c r="XCI21" s="247"/>
      <c r="XCJ21" s="247"/>
      <c r="XCK21" s="247"/>
      <c r="XCL21" s="247"/>
      <c r="XCM21" s="247"/>
      <c r="XCN21" s="247"/>
      <c r="XCO21" s="247"/>
      <c r="XCP21" s="247"/>
      <c r="XCQ21" s="247"/>
      <c r="XCR21" s="247"/>
      <c r="XCS21" s="247"/>
      <c r="XCT21" s="247"/>
      <c r="XCU21" s="247"/>
      <c r="XCV21" s="247"/>
      <c r="XCW21" s="247"/>
      <c r="XCX21" s="247"/>
      <c r="XCY21" s="247"/>
      <c r="XCZ21" s="247"/>
      <c r="XDA21" s="247"/>
      <c r="XDB21" s="247"/>
      <c r="XDC21" s="247"/>
      <c r="XDD21" s="247"/>
      <c r="XDE21" s="247"/>
      <c r="XDF21" s="247"/>
      <c r="XDG21" s="247"/>
      <c r="XDH21" s="247"/>
      <c r="XDI21" s="247"/>
      <c r="XDJ21" s="247"/>
      <c r="XDK21" s="247"/>
      <c r="XDL21" s="247"/>
      <c r="XDM21" s="247"/>
      <c r="XDN21" s="247"/>
      <c r="XDO21" s="247"/>
      <c r="XDP21" s="247"/>
      <c r="XDQ21" s="247"/>
      <c r="XDR21" s="247"/>
      <c r="XDS21" s="247"/>
      <c r="XDT21" s="247"/>
      <c r="XDU21" s="247"/>
      <c r="XDV21" s="247"/>
      <c r="XDW21" s="247"/>
      <c r="XDX21" s="247"/>
      <c r="XDY21" s="247"/>
      <c r="XDZ21" s="247"/>
      <c r="XEA21" s="247"/>
      <c r="XEB21" s="247"/>
      <c r="XEC21" s="247"/>
      <c r="XED21" s="247"/>
      <c r="XEE21" s="247"/>
      <c r="XEF21" s="247"/>
      <c r="XEG21" s="247"/>
      <c r="XEH21" s="247"/>
      <c r="XEI21" s="247"/>
      <c r="XEJ21" s="247"/>
      <c r="XEK21" s="247"/>
      <c r="XEL21" s="247"/>
      <c r="XEM21" s="247"/>
      <c r="XEN21" s="247"/>
      <c r="XEO21" s="247"/>
      <c r="XEP21" s="247"/>
      <c r="XEQ21" s="247"/>
      <c r="XER21" s="247"/>
      <c r="XES21" s="247"/>
      <c r="XET21" s="247"/>
      <c r="XEU21" s="247"/>
      <c r="XEV21" s="247"/>
      <c r="XEW21" s="247"/>
      <c r="XEX21" s="247"/>
      <c r="XEY21" s="247"/>
      <c r="XEZ21" s="247"/>
      <c r="XFA21" s="247"/>
      <c r="XFB21" s="247"/>
    </row>
    <row r="22" spans="1:16382" ht="34.5" customHeight="1">
      <c r="A22" s="263" t="s">
        <v>69</v>
      </c>
      <c r="B22" s="264">
        <v>1200</v>
      </c>
      <c r="C22" s="207" t="str">
        <f>'Master LM'!C17</f>
        <v>Improved commune WASH planning and coordination by local authorities.​</v>
      </c>
      <c r="D22" s="207" t="s">
        <v>139</v>
      </c>
      <c r="E22" s="239" t="s">
        <v>140</v>
      </c>
      <c r="F22" s="207" t="s">
        <v>141</v>
      </c>
      <c r="G22" s="264" t="s">
        <v>142</v>
      </c>
      <c r="H22" s="265" t="s">
        <v>143</v>
      </c>
      <c r="I22" s="266" t="str">
        <f t="shared" si="0"/>
        <v>Mattson</v>
      </c>
      <c r="J22" s="267" t="s">
        <v>144</v>
      </c>
      <c r="K22" s="268" t="s">
        <v>145</v>
      </c>
      <c r="L22" s="263" t="s">
        <v>125</v>
      </c>
      <c r="M22" s="264" t="s">
        <v>134</v>
      </c>
      <c r="N22" s="268" t="s">
        <v>146</v>
      </c>
      <c r="O22" s="66" t="s">
        <v>147</v>
      </c>
      <c r="P22" s="184" t="s">
        <v>148</v>
      </c>
      <c r="Q22" s="269" t="s">
        <v>105</v>
      </c>
      <c r="R22" s="270" t="s">
        <v>106</v>
      </c>
      <c r="S22" s="271" t="s">
        <v>107</v>
      </c>
      <c r="T22" s="268" t="s">
        <v>146</v>
      </c>
      <c r="U22" s="68" t="s">
        <v>149</v>
      </c>
    </row>
    <row r="23" spans="1:16382" ht="34.5" customHeight="1">
      <c r="A23" s="14" t="s">
        <v>30</v>
      </c>
      <c r="B23" s="10">
        <v>1210</v>
      </c>
      <c r="C23" s="15" t="str">
        <f>'Master LM'!C19</f>
        <v>Create or improve commune action plans that focus on water, sanitation and hygiene, and water resource management.​</v>
      </c>
      <c r="D23" s="9" t="s">
        <v>150</v>
      </c>
      <c r="E23" s="24" t="s">
        <v>151</v>
      </c>
      <c r="F23" s="9" t="s">
        <v>94</v>
      </c>
      <c r="G23" s="14" t="s">
        <v>152</v>
      </c>
      <c r="H23" s="132" t="s">
        <v>143</v>
      </c>
      <c r="I23" s="125" t="str">
        <f t="shared" si="0"/>
        <v>Mattson</v>
      </c>
      <c r="J23" s="137" t="s">
        <v>144</v>
      </c>
      <c r="K23" s="193" t="s">
        <v>145</v>
      </c>
      <c r="L23" s="14" t="s">
        <v>125</v>
      </c>
      <c r="M23" s="9" t="s">
        <v>134</v>
      </c>
      <c r="N23" s="192" t="s">
        <v>146</v>
      </c>
      <c r="O23" s="17"/>
      <c r="P23" s="183"/>
      <c r="Q23" s="232" t="s">
        <v>105</v>
      </c>
      <c r="R23" s="199" t="s">
        <v>106</v>
      </c>
      <c r="S23" s="13" t="s">
        <v>107</v>
      </c>
      <c r="T23" s="192" t="s">
        <v>146</v>
      </c>
      <c r="U23" s="13" t="s">
        <v>153</v>
      </c>
    </row>
    <row r="24" spans="1:16382" ht="34.5" customHeight="1">
      <c r="A24" s="14" t="s">
        <v>30</v>
      </c>
      <c r="B24" s="10">
        <v>1220</v>
      </c>
      <c r="C24" s="9" t="str">
        <f>'Master LM'!C21</f>
        <v>Facilitate coordination meetings between commune WASH stakeholders.</v>
      </c>
      <c r="D24" s="9" t="s">
        <v>154</v>
      </c>
      <c r="E24" s="9" t="s">
        <v>155</v>
      </c>
      <c r="F24" s="9" t="s">
        <v>94</v>
      </c>
      <c r="G24" s="14" t="s">
        <v>156</v>
      </c>
      <c r="H24" s="111" t="s">
        <v>99</v>
      </c>
      <c r="I24" s="23" t="str">
        <f t="shared" si="0"/>
        <v>Mattson</v>
      </c>
      <c r="J24" s="137" t="s">
        <v>100</v>
      </c>
      <c r="K24" s="22" t="s">
        <v>101</v>
      </c>
      <c r="L24" s="14" t="s">
        <v>125</v>
      </c>
      <c r="M24" s="14" t="s">
        <v>157</v>
      </c>
      <c r="N24" s="22" t="s">
        <v>104</v>
      </c>
      <c r="O24" s="21"/>
      <c r="P24" s="185"/>
      <c r="Q24" s="232" t="s">
        <v>105</v>
      </c>
      <c r="R24" s="199" t="s">
        <v>106</v>
      </c>
      <c r="S24" s="13" t="s">
        <v>107</v>
      </c>
      <c r="T24" s="22" t="s">
        <v>104</v>
      </c>
      <c r="U24" s="13" t="s">
        <v>127</v>
      </c>
    </row>
    <row r="25" spans="1:16382" s="100" customFormat="1" ht="34.5" customHeight="1">
      <c r="A25" s="51" t="s">
        <v>69</v>
      </c>
      <c r="B25" s="51">
        <v>1300</v>
      </c>
      <c r="C25" s="51" t="str">
        <f>'Master LM'!D17</f>
        <v>Improved accountability of service providers to users of WASH services.​</v>
      </c>
      <c r="D25" s="51" t="s">
        <v>158</v>
      </c>
      <c r="E25" s="236" t="s">
        <v>159</v>
      </c>
      <c r="F25" s="176" t="s">
        <v>160</v>
      </c>
      <c r="G25" s="51" t="s">
        <v>161</v>
      </c>
      <c r="H25" s="51" t="s">
        <v>143</v>
      </c>
      <c r="I25" s="51" t="s">
        <v>114</v>
      </c>
      <c r="J25" s="51" t="s">
        <v>162</v>
      </c>
      <c r="K25" s="180" t="s">
        <v>163</v>
      </c>
      <c r="L25" s="51" t="s">
        <v>125</v>
      </c>
      <c r="M25" s="176" t="s">
        <v>164</v>
      </c>
      <c r="N25" s="180" t="s">
        <v>104</v>
      </c>
      <c r="O25" s="51"/>
      <c r="P25" s="134"/>
      <c r="Q25" s="181" t="s">
        <v>165</v>
      </c>
      <c r="R25" s="141" t="s">
        <v>166</v>
      </c>
      <c r="S25" s="51" t="s">
        <v>167</v>
      </c>
      <c r="T25" s="51" t="s">
        <v>168</v>
      </c>
      <c r="U25" s="51" t="s">
        <v>169</v>
      </c>
    </row>
    <row r="26" spans="1:16382" ht="34.5" customHeight="1">
      <c r="A26" s="51" t="s">
        <v>69</v>
      </c>
      <c r="B26" s="51">
        <v>1300</v>
      </c>
      <c r="C26" s="51" t="str">
        <f>'Master LM'!D17</f>
        <v>Improved accountability of service providers to users of WASH services.​</v>
      </c>
      <c r="D26" s="51" t="s">
        <v>170</v>
      </c>
      <c r="E26" s="51" t="s">
        <v>171</v>
      </c>
      <c r="F26" s="176" t="s">
        <v>172</v>
      </c>
      <c r="G26" s="51" t="s">
        <v>173</v>
      </c>
      <c r="H26" s="51" t="s">
        <v>143</v>
      </c>
      <c r="I26" s="51" t="str">
        <f t="shared" si="0"/>
        <v>Mattson</v>
      </c>
      <c r="J26" s="51" t="s">
        <v>174</v>
      </c>
      <c r="K26" s="180" t="s">
        <v>175</v>
      </c>
      <c r="L26" s="51" t="s">
        <v>125</v>
      </c>
      <c r="M26" s="51" t="s">
        <v>176</v>
      </c>
      <c r="N26" s="180" t="s">
        <v>104</v>
      </c>
      <c r="O26" s="51" t="s">
        <v>175</v>
      </c>
      <c r="P26" s="134"/>
      <c r="Q26" s="181" t="s">
        <v>165</v>
      </c>
      <c r="R26" s="141" t="s">
        <v>166</v>
      </c>
      <c r="S26" s="51" t="s">
        <v>167</v>
      </c>
      <c r="T26" s="252" t="s">
        <v>168</v>
      </c>
      <c r="U26" s="252" t="s">
        <v>169</v>
      </c>
    </row>
    <row r="27" spans="1:16382" s="247" customFormat="1" ht="34.5" customHeight="1">
      <c r="A27" s="236" t="s">
        <v>69</v>
      </c>
      <c r="B27" s="236">
        <v>1300</v>
      </c>
      <c r="C27" s="236" t="s">
        <v>23</v>
      </c>
      <c r="D27" s="236" t="s">
        <v>177</v>
      </c>
      <c r="E27" s="236" t="s">
        <v>178</v>
      </c>
      <c r="F27" s="236" t="s">
        <v>179</v>
      </c>
      <c r="G27" s="236" t="s">
        <v>180</v>
      </c>
      <c r="H27" s="236" t="s">
        <v>113</v>
      </c>
      <c r="I27" s="236" t="s">
        <v>114</v>
      </c>
      <c r="J27" s="236" t="s">
        <v>181</v>
      </c>
      <c r="K27" s="250" t="s">
        <v>182</v>
      </c>
      <c r="L27" s="236" t="s">
        <v>125</v>
      </c>
      <c r="M27" s="236" t="s">
        <v>176</v>
      </c>
      <c r="N27" s="250" t="s">
        <v>104</v>
      </c>
      <c r="O27" s="181" t="s">
        <v>165</v>
      </c>
      <c r="P27" s="141" t="s">
        <v>166</v>
      </c>
      <c r="Q27" s="236" t="s">
        <v>105</v>
      </c>
      <c r="R27" s="236" t="s">
        <v>183</v>
      </c>
      <c r="S27" s="251" t="s">
        <v>134</v>
      </c>
      <c r="T27" s="260" t="s">
        <v>104</v>
      </c>
      <c r="U27" s="254"/>
    </row>
    <row r="28" spans="1:16382" ht="34.5" customHeight="1">
      <c r="A28" s="14" t="s">
        <v>30</v>
      </c>
      <c r="B28" s="10">
        <v>1310</v>
      </c>
      <c r="C28" s="9" t="str">
        <f>'Master LM'!D19</f>
        <v>Monitor WASH service performance and satisfaction.</v>
      </c>
      <c r="D28" s="9" t="s">
        <v>184</v>
      </c>
      <c r="E28" s="175" t="s">
        <v>185</v>
      </c>
      <c r="F28" s="11" t="s">
        <v>186</v>
      </c>
      <c r="G28" s="14" t="s">
        <v>187</v>
      </c>
      <c r="H28" s="111" t="s">
        <v>99</v>
      </c>
      <c r="I28" s="23" t="str">
        <f t="shared" si="0"/>
        <v>Mattson</v>
      </c>
      <c r="J28" s="137" t="s">
        <v>144</v>
      </c>
      <c r="K28" s="22" t="s">
        <v>101</v>
      </c>
      <c r="L28" s="14" t="s">
        <v>125</v>
      </c>
      <c r="M28" s="14" t="s">
        <v>126</v>
      </c>
      <c r="N28" s="22" t="s">
        <v>104</v>
      </c>
      <c r="O28" s="17"/>
      <c r="P28" s="183"/>
      <c r="Q28" s="232" t="s">
        <v>105</v>
      </c>
      <c r="R28" s="199" t="s">
        <v>106</v>
      </c>
      <c r="S28" s="13" t="s">
        <v>107</v>
      </c>
      <c r="T28" s="256" t="s">
        <v>104</v>
      </c>
      <c r="U28" s="67" t="s">
        <v>127</v>
      </c>
    </row>
    <row r="29" spans="1:16382" ht="34.5" customHeight="1">
      <c r="A29" s="14" t="s">
        <v>30</v>
      </c>
      <c r="B29" s="10">
        <v>1310</v>
      </c>
      <c r="C29" s="19" t="s">
        <v>34</v>
      </c>
      <c r="D29" s="9" t="s">
        <v>188</v>
      </c>
      <c r="E29" s="9" t="s">
        <v>189</v>
      </c>
      <c r="F29" s="11" t="s">
        <v>190</v>
      </c>
      <c r="G29" s="18" t="s">
        <v>191</v>
      </c>
      <c r="H29" s="111" t="s">
        <v>99</v>
      </c>
      <c r="I29" s="23" t="s">
        <v>114</v>
      </c>
      <c r="J29" s="137" t="s">
        <v>192</v>
      </c>
      <c r="K29" s="22" t="s">
        <v>193</v>
      </c>
      <c r="L29" s="14" t="s">
        <v>194</v>
      </c>
      <c r="M29" s="14" t="s">
        <v>195</v>
      </c>
      <c r="N29" s="22" t="s">
        <v>104</v>
      </c>
      <c r="O29" s="232" t="s">
        <v>105</v>
      </c>
      <c r="P29" s="199" t="s">
        <v>106</v>
      </c>
      <c r="Q29" s="13" t="s">
        <v>107</v>
      </c>
      <c r="R29" s="22" t="s">
        <v>104</v>
      </c>
      <c r="S29" s="255" t="s">
        <v>127</v>
      </c>
      <c r="T29" s="258"/>
      <c r="U29" s="258"/>
    </row>
    <row r="30" spans="1:16382" s="247" customFormat="1" ht="34.5" customHeight="1">
      <c r="A30" s="236" t="s">
        <v>30</v>
      </c>
      <c r="B30" s="237">
        <v>1310</v>
      </c>
      <c r="C30" s="238" t="str">
        <f>'Master LM'!D19</f>
        <v>Monitor WASH service performance and satisfaction.</v>
      </c>
      <c r="D30" s="239" t="s">
        <v>196</v>
      </c>
      <c r="E30" s="239" t="s">
        <v>197</v>
      </c>
      <c r="F30" s="240" t="s">
        <v>198</v>
      </c>
      <c r="G30" s="241" t="s">
        <v>199</v>
      </c>
      <c r="H30" s="242" t="s">
        <v>113</v>
      </c>
      <c r="I30" s="243" t="str">
        <f t="shared" si="0"/>
        <v>Mattson</v>
      </c>
      <c r="J30" s="244" t="s">
        <v>192</v>
      </c>
      <c r="K30" s="245" t="s">
        <v>200</v>
      </c>
      <c r="L30" s="236" t="s">
        <v>194</v>
      </c>
      <c r="M30" s="236" t="s">
        <v>195</v>
      </c>
      <c r="N30" s="245" t="s">
        <v>104</v>
      </c>
      <c r="O30" s="17"/>
      <c r="P30" s="183"/>
      <c r="Q30" s="248" t="s">
        <v>105</v>
      </c>
      <c r="R30" s="249" t="s">
        <v>106</v>
      </c>
      <c r="S30" s="246" t="s">
        <v>107</v>
      </c>
      <c r="T30" s="257" t="s">
        <v>104</v>
      </c>
      <c r="U30" s="259" t="s">
        <v>127</v>
      </c>
    </row>
    <row r="31" spans="1:16382" ht="54.75" hidden="1" customHeight="1">
      <c r="A31" s="14" t="s">
        <v>30</v>
      </c>
      <c r="B31" s="10">
        <v>1320</v>
      </c>
      <c r="C31" s="19" t="str">
        <f>'Master LM'!D21</f>
        <v>Review service provider performance with stakeholders.</v>
      </c>
      <c r="D31" s="12" t="s">
        <v>201</v>
      </c>
      <c r="E31" s="9" t="s">
        <v>202</v>
      </c>
      <c r="F31" s="11" t="s">
        <v>203</v>
      </c>
      <c r="G31" s="18" t="s">
        <v>152</v>
      </c>
      <c r="H31" s="130" t="s">
        <v>143</v>
      </c>
      <c r="I31" s="123" t="str">
        <f t="shared" si="0"/>
        <v>Mattson</v>
      </c>
      <c r="J31" s="137" t="s">
        <v>192</v>
      </c>
      <c r="K31" s="21" t="s">
        <v>193</v>
      </c>
      <c r="L31" s="18" t="s">
        <v>194</v>
      </c>
      <c r="M31" s="14" t="s">
        <v>195</v>
      </c>
      <c r="N31" s="22" t="s">
        <v>104</v>
      </c>
      <c r="O31" s="17"/>
      <c r="P31" s="17"/>
      <c r="Q31" s="187" t="s">
        <v>94</v>
      </c>
      <c r="R31" s="17" t="s">
        <v>106</v>
      </c>
      <c r="S31" s="17" t="s">
        <v>107</v>
      </c>
      <c r="T31" s="22" t="s">
        <v>104</v>
      </c>
      <c r="U31" s="13" t="s">
        <v>127</v>
      </c>
    </row>
    <row r="32" spans="1:16382" ht="34.5" customHeight="1">
      <c r="A32" s="48" t="s">
        <v>66</v>
      </c>
      <c r="B32" s="49">
        <v>2000</v>
      </c>
      <c r="C32" s="62" t="str">
        <f>'Master LM'!E15</f>
        <v>Enhanced household access to and use of sustainable, affordable, and safe water, sanitation and hygiene services.​</v>
      </c>
      <c r="D32" s="50" t="s">
        <v>94</v>
      </c>
      <c r="E32" s="50" t="s">
        <v>94</v>
      </c>
      <c r="F32" s="50" t="s">
        <v>94</v>
      </c>
      <c r="G32" s="50" t="s">
        <v>94</v>
      </c>
      <c r="H32" s="128" t="s">
        <v>94</v>
      </c>
      <c r="I32" s="121" t="str">
        <f t="shared" si="0"/>
        <v>Mattson</v>
      </c>
      <c r="J32" s="136" t="s">
        <v>94</v>
      </c>
      <c r="K32" s="50" t="s">
        <v>94</v>
      </c>
      <c r="L32" s="50" t="s">
        <v>94</v>
      </c>
      <c r="M32" s="50" t="s">
        <v>94</v>
      </c>
      <c r="N32" s="50" t="s">
        <v>94</v>
      </c>
      <c r="O32" s="50" t="s">
        <v>94</v>
      </c>
      <c r="P32" s="128" t="s">
        <v>94</v>
      </c>
      <c r="Q32" s="121" t="s">
        <v>94</v>
      </c>
      <c r="R32" s="136" t="s">
        <v>94</v>
      </c>
      <c r="S32" s="50" t="s">
        <v>94</v>
      </c>
      <c r="T32" s="50" t="s">
        <v>94</v>
      </c>
      <c r="U32" s="50" t="s">
        <v>95</v>
      </c>
    </row>
    <row r="33" spans="1:21" ht="34.5" customHeight="1">
      <c r="A33" s="51" t="s">
        <v>69</v>
      </c>
      <c r="B33" s="53">
        <v>2100</v>
      </c>
      <c r="C33" s="56" t="str">
        <f>'Master LM'!E17</f>
        <v>Increased household access to sustainable, affordable, and safe drinking water services.​</v>
      </c>
      <c r="D33" s="54" t="s">
        <v>204</v>
      </c>
      <c r="E33" s="53" t="s">
        <v>205</v>
      </c>
      <c r="F33" s="207" t="s">
        <v>206</v>
      </c>
      <c r="G33" s="53" t="s">
        <v>173</v>
      </c>
      <c r="H33" s="133" t="s">
        <v>99</v>
      </c>
      <c r="I33" s="57" t="str">
        <f t="shared" si="0"/>
        <v>Mattson</v>
      </c>
      <c r="J33" s="113" t="s">
        <v>144</v>
      </c>
      <c r="K33" s="55" t="s">
        <v>175</v>
      </c>
      <c r="L33" s="51" t="s">
        <v>125</v>
      </c>
      <c r="M33" s="51" t="s">
        <v>176</v>
      </c>
      <c r="N33" s="55" t="s">
        <v>104</v>
      </c>
      <c r="O33" s="64"/>
      <c r="P33" s="184"/>
      <c r="Q33" s="188" t="s">
        <v>207</v>
      </c>
      <c r="R33" s="200" t="s">
        <v>166</v>
      </c>
      <c r="S33" s="65" t="s">
        <v>167</v>
      </c>
      <c r="T33" s="65" t="s">
        <v>168</v>
      </c>
      <c r="U33" s="65" t="s">
        <v>208</v>
      </c>
    </row>
    <row r="34" spans="1:21" ht="34.5" customHeight="1">
      <c r="A34" s="51" t="s">
        <v>69</v>
      </c>
      <c r="B34" s="53">
        <v>2100</v>
      </c>
      <c r="C34" s="56" t="str">
        <f>'Master LM'!E17</f>
        <v>Increased household access to sustainable, affordable, and safe drinking water services.​</v>
      </c>
      <c r="D34" s="54" t="s">
        <v>209</v>
      </c>
      <c r="E34" s="53" t="s">
        <v>210</v>
      </c>
      <c r="F34" s="54" t="s">
        <v>211</v>
      </c>
      <c r="G34" s="58" t="s">
        <v>212</v>
      </c>
      <c r="H34" s="133" t="s">
        <v>99</v>
      </c>
      <c r="I34" s="57" t="str">
        <f t="shared" si="0"/>
        <v>Mattson</v>
      </c>
      <c r="J34" s="113" t="s">
        <v>213</v>
      </c>
      <c r="K34" s="194" t="s">
        <v>214</v>
      </c>
      <c r="L34" s="51" t="s">
        <v>125</v>
      </c>
      <c r="M34" s="51" t="s">
        <v>176</v>
      </c>
      <c r="N34" s="55" t="s">
        <v>104</v>
      </c>
      <c r="O34" s="64"/>
      <c r="P34" s="184"/>
      <c r="Q34" s="188" t="s">
        <v>207</v>
      </c>
      <c r="R34" s="200" t="s">
        <v>166</v>
      </c>
      <c r="S34" s="65" t="s">
        <v>167</v>
      </c>
      <c r="T34" s="65" t="s">
        <v>168</v>
      </c>
      <c r="U34" s="65" t="s">
        <v>208</v>
      </c>
    </row>
    <row r="35" spans="1:21" ht="34.5" customHeight="1">
      <c r="A35" s="51" t="s">
        <v>69</v>
      </c>
      <c r="B35" s="53">
        <v>2100</v>
      </c>
      <c r="C35" s="56" t="str">
        <f>'Master LM'!E17</f>
        <v>Increased household access to sustainable, affordable, and safe drinking water services.​</v>
      </c>
      <c r="D35" s="54" t="s">
        <v>215</v>
      </c>
      <c r="E35" s="53" t="s">
        <v>216</v>
      </c>
      <c r="F35" s="233" t="s">
        <v>217</v>
      </c>
      <c r="G35" s="58" t="s">
        <v>212</v>
      </c>
      <c r="H35" s="133" t="s">
        <v>99</v>
      </c>
      <c r="I35" s="57" t="str">
        <f t="shared" si="0"/>
        <v>Mattson</v>
      </c>
      <c r="J35" s="113" t="s">
        <v>218</v>
      </c>
      <c r="K35" s="194" t="s">
        <v>214</v>
      </c>
      <c r="L35" s="51" t="s">
        <v>125</v>
      </c>
      <c r="M35" s="51" t="s">
        <v>176</v>
      </c>
      <c r="N35" s="55" t="s">
        <v>104</v>
      </c>
      <c r="O35" s="64"/>
      <c r="P35" s="184"/>
      <c r="Q35" s="188" t="s">
        <v>207</v>
      </c>
      <c r="R35" s="200" t="s">
        <v>166</v>
      </c>
      <c r="S35" s="65" t="s">
        <v>167</v>
      </c>
      <c r="T35" s="65" t="s">
        <v>168</v>
      </c>
      <c r="U35" s="65" t="s">
        <v>208</v>
      </c>
    </row>
    <row r="36" spans="1:21" ht="34.5" customHeight="1">
      <c r="A36" s="51" t="s">
        <v>69</v>
      </c>
      <c r="B36" s="53">
        <v>2100</v>
      </c>
      <c r="C36" s="56" t="str">
        <f>'Master LM'!E17</f>
        <v>Increased household access to sustainable, affordable, and safe drinking water services.​</v>
      </c>
      <c r="D36" s="54" t="s">
        <v>219</v>
      </c>
      <c r="E36" s="234" t="s">
        <v>220</v>
      </c>
      <c r="F36" s="234" t="s">
        <v>221</v>
      </c>
      <c r="G36" s="53" t="s">
        <v>173</v>
      </c>
      <c r="H36" s="133" t="s">
        <v>143</v>
      </c>
      <c r="I36" s="57" t="str">
        <f t="shared" si="0"/>
        <v>Mattson</v>
      </c>
      <c r="J36" s="57" t="s">
        <v>144</v>
      </c>
      <c r="K36" s="55" t="s">
        <v>175</v>
      </c>
      <c r="L36" s="57" t="s">
        <v>125</v>
      </c>
      <c r="M36" s="51" t="s">
        <v>176</v>
      </c>
      <c r="N36" s="55" t="s">
        <v>104</v>
      </c>
      <c r="O36" s="57"/>
      <c r="P36" s="133"/>
      <c r="Q36" s="181" t="s">
        <v>165</v>
      </c>
      <c r="R36" s="200" t="s">
        <v>166</v>
      </c>
      <c r="S36" s="65" t="s">
        <v>167</v>
      </c>
      <c r="T36" s="65" t="s">
        <v>168</v>
      </c>
      <c r="U36" s="51" t="s">
        <v>169</v>
      </c>
    </row>
    <row r="37" spans="1:21" ht="34.5" customHeight="1">
      <c r="A37" s="14" t="s">
        <v>30</v>
      </c>
      <c r="B37" s="9">
        <v>2110</v>
      </c>
      <c r="C37" s="15" t="str">
        <f>'Master LM'!E19</f>
        <v xml:space="preserve">Develop community managed water points. </v>
      </c>
      <c r="D37" s="11" t="s">
        <v>222</v>
      </c>
      <c r="E37" s="239" t="s">
        <v>223</v>
      </c>
      <c r="F37" s="11" t="s">
        <v>224</v>
      </c>
      <c r="G37" s="18" t="s">
        <v>121</v>
      </c>
      <c r="H37" s="111" t="s">
        <v>99</v>
      </c>
      <c r="I37" s="23" t="str">
        <f t="shared" si="0"/>
        <v>Mattson</v>
      </c>
      <c r="J37" s="138" t="s">
        <v>225</v>
      </c>
      <c r="K37" s="22" t="s">
        <v>175</v>
      </c>
      <c r="L37" s="14" t="s">
        <v>125</v>
      </c>
      <c r="M37" s="14" t="s">
        <v>226</v>
      </c>
      <c r="N37" s="22" t="s">
        <v>104</v>
      </c>
      <c r="O37" s="17"/>
      <c r="P37" s="183"/>
      <c r="Q37" s="189" t="s">
        <v>207</v>
      </c>
      <c r="R37" s="199" t="s">
        <v>166</v>
      </c>
      <c r="S37" s="13" t="s">
        <v>167</v>
      </c>
      <c r="T37" s="13" t="s">
        <v>168</v>
      </c>
      <c r="U37" s="13" t="s">
        <v>208</v>
      </c>
    </row>
    <row r="38" spans="1:21" ht="34.5" customHeight="1">
      <c r="A38" s="14" t="s">
        <v>30</v>
      </c>
      <c r="B38" s="10">
        <v>2110</v>
      </c>
      <c r="C38" s="15" t="str">
        <f>'Master LM'!E19</f>
        <v xml:space="preserve">Develop community managed water points. </v>
      </c>
      <c r="D38" s="9" t="s">
        <v>227</v>
      </c>
      <c r="E38" s="9" t="s">
        <v>228</v>
      </c>
      <c r="F38" s="11" t="s">
        <v>229</v>
      </c>
      <c r="G38" s="18" t="s">
        <v>230</v>
      </c>
      <c r="H38" s="111" t="s">
        <v>99</v>
      </c>
      <c r="I38" s="23" t="str">
        <f t="shared" si="0"/>
        <v>Mattson</v>
      </c>
      <c r="J38" s="137" t="s">
        <v>144</v>
      </c>
      <c r="K38" s="22" t="s">
        <v>101</v>
      </c>
      <c r="L38" s="14" t="s">
        <v>125</v>
      </c>
      <c r="M38" s="14" t="s">
        <v>226</v>
      </c>
      <c r="N38" s="22" t="s">
        <v>104</v>
      </c>
      <c r="O38" s="17"/>
      <c r="P38" s="183"/>
      <c r="Q38" s="189" t="s">
        <v>207</v>
      </c>
      <c r="R38" s="199" t="s">
        <v>166</v>
      </c>
      <c r="S38" s="13" t="s">
        <v>167</v>
      </c>
      <c r="T38" s="262" t="s">
        <v>168</v>
      </c>
      <c r="U38" s="13" t="s">
        <v>208</v>
      </c>
    </row>
    <row r="39" spans="1:21" s="247" customFormat="1" ht="34.5" customHeight="1">
      <c r="A39" s="236" t="s">
        <v>30</v>
      </c>
      <c r="B39" s="237">
        <v>2110</v>
      </c>
      <c r="C39" s="272" t="s">
        <v>35</v>
      </c>
      <c r="D39" s="239" t="s">
        <v>231</v>
      </c>
      <c r="E39" s="239" t="s">
        <v>232</v>
      </c>
      <c r="F39" s="240" t="s">
        <v>229</v>
      </c>
      <c r="G39" s="241" t="s">
        <v>230</v>
      </c>
      <c r="H39" s="242" t="s">
        <v>99</v>
      </c>
      <c r="I39" s="243" t="s">
        <v>114</v>
      </c>
      <c r="J39" s="244" t="s">
        <v>144</v>
      </c>
      <c r="K39" s="245" t="s">
        <v>101</v>
      </c>
      <c r="L39" s="236" t="s">
        <v>125</v>
      </c>
      <c r="M39" s="236" t="s">
        <v>195</v>
      </c>
      <c r="N39" s="245" t="s">
        <v>104</v>
      </c>
      <c r="O39" s="189" t="s">
        <v>207</v>
      </c>
      <c r="P39" s="199" t="s">
        <v>166</v>
      </c>
      <c r="Q39" s="246" t="s">
        <v>167</v>
      </c>
      <c r="R39" s="246" t="s">
        <v>168</v>
      </c>
      <c r="S39" s="275" t="s">
        <v>208</v>
      </c>
      <c r="T39" s="254"/>
    </row>
    <row r="40" spans="1:21" ht="34.5" customHeight="1">
      <c r="A40" s="14" t="s">
        <v>30</v>
      </c>
      <c r="B40" s="9">
        <v>2120</v>
      </c>
      <c r="C40" s="15" t="str">
        <f>'Master LM'!E21</f>
        <v>Rehabilitate and expand professionally operated piped water systems.</v>
      </c>
      <c r="D40" s="11" t="s">
        <v>233</v>
      </c>
      <c r="E40" s="239" t="s">
        <v>234</v>
      </c>
      <c r="F40" s="11" t="s">
        <v>235</v>
      </c>
      <c r="G40" s="18" t="s">
        <v>121</v>
      </c>
      <c r="H40" s="111" t="s">
        <v>99</v>
      </c>
      <c r="I40" s="23" t="str">
        <f t="shared" si="0"/>
        <v>Mattson</v>
      </c>
      <c r="J40" s="138" t="s">
        <v>236</v>
      </c>
      <c r="K40" s="22" t="s">
        <v>193</v>
      </c>
      <c r="L40" s="14" t="s">
        <v>125</v>
      </c>
      <c r="M40" s="14" t="s">
        <v>226</v>
      </c>
      <c r="N40" s="22" t="s">
        <v>104</v>
      </c>
      <c r="O40" s="17"/>
      <c r="P40" s="183"/>
      <c r="Q40" s="189" t="s">
        <v>207</v>
      </c>
      <c r="R40" s="199" t="s">
        <v>166</v>
      </c>
      <c r="S40" s="13" t="s">
        <v>167</v>
      </c>
      <c r="T40" s="67" t="s">
        <v>168</v>
      </c>
      <c r="U40" s="13" t="s">
        <v>208</v>
      </c>
    </row>
    <row r="41" spans="1:21" s="247" customFormat="1" ht="34.5" customHeight="1">
      <c r="A41" s="236" t="s">
        <v>30</v>
      </c>
      <c r="B41" s="237">
        <v>2120</v>
      </c>
      <c r="C41" s="272" t="s">
        <v>44</v>
      </c>
      <c r="D41" s="239" t="s">
        <v>237</v>
      </c>
      <c r="E41" s="239" t="s">
        <v>238</v>
      </c>
      <c r="F41" s="240" t="s">
        <v>239</v>
      </c>
      <c r="G41" s="241" t="s">
        <v>187</v>
      </c>
      <c r="H41" s="273" t="s">
        <v>240</v>
      </c>
      <c r="I41" s="274" t="s">
        <v>114</v>
      </c>
      <c r="J41" s="282" t="s">
        <v>241</v>
      </c>
      <c r="K41" s="245" t="s">
        <v>101</v>
      </c>
      <c r="L41" s="236" t="s">
        <v>125</v>
      </c>
      <c r="M41" s="236" t="s">
        <v>226</v>
      </c>
      <c r="N41" s="245" t="s">
        <v>104</v>
      </c>
      <c r="O41" s="189" t="s">
        <v>207</v>
      </c>
      <c r="P41" s="199" t="s">
        <v>166</v>
      </c>
      <c r="Q41" s="246" t="s">
        <v>105</v>
      </c>
      <c r="R41" s="246" t="s">
        <v>168</v>
      </c>
      <c r="S41" s="13" t="s">
        <v>167</v>
      </c>
      <c r="T41" s="254"/>
    </row>
    <row r="42" spans="1:21" ht="34.5" customHeight="1">
      <c r="A42" s="14" t="s">
        <v>30</v>
      </c>
      <c r="B42" s="10">
        <v>2120</v>
      </c>
      <c r="C42" s="15" t="str">
        <f>'Master LM'!E21</f>
        <v>Rehabilitate and expand professionally operated piped water systems.</v>
      </c>
      <c r="D42" s="9" t="s">
        <v>242</v>
      </c>
      <c r="E42" s="239" t="s">
        <v>243</v>
      </c>
      <c r="F42" s="11" t="s">
        <v>244</v>
      </c>
      <c r="G42" s="18" t="s">
        <v>187</v>
      </c>
      <c r="H42" s="130" t="s">
        <v>240</v>
      </c>
      <c r="I42" s="123" t="str">
        <f t="shared" si="0"/>
        <v>Mattson</v>
      </c>
      <c r="J42" s="112" t="s">
        <v>144</v>
      </c>
      <c r="K42" s="22" t="s">
        <v>101</v>
      </c>
      <c r="L42" s="14" t="s">
        <v>125</v>
      </c>
      <c r="M42" s="14" t="s">
        <v>226</v>
      </c>
      <c r="N42" s="22" t="s">
        <v>104</v>
      </c>
      <c r="O42" s="17"/>
      <c r="P42" s="183"/>
      <c r="Q42" s="189" t="s">
        <v>207</v>
      </c>
      <c r="R42" s="199" t="s">
        <v>166</v>
      </c>
      <c r="S42" s="13" t="s">
        <v>167</v>
      </c>
      <c r="T42" s="191" t="s">
        <v>168</v>
      </c>
      <c r="U42" s="13" t="s">
        <v>208</v>
      </c>
    </row>
    <row r="43" spans="1:21" ht="34.5" customHeight="1">
      <c r="A43" s="51" t="s">
        <v>69</v>
      </c>
      <c r="B43" s="53">
        <v>2200</v>
      </c>
      <c r="C43" s="56" t="str">
        <f>'Master LM'!F17</f>
        <v>Increased household access to sustainable, affordable, and safe sanitation services.​</v>
      </c>
      <c r="D43" s="54" t="s">
        <v>245</v>
      </c>
      <c r="E43" s="53" t="s">
        <v>246</v>
      </c>
      <c r="F43" s="117" t="s">
        <v>247</v>
      </c>
      <c r="G43" s="53" t="s">
        <v>248</v>
      </c>
      <c r="H43" s="133" t="s">
        <v>99</v>
      </c>
      <c r="I43" s="57" t="str">
        <f t="shared" si="0"/>
        <v>Mattson</v>
      </c>
      <c r="J43" s="113" t="s">
        <v>144</v>
      </c>
      <c r="K43" s="195" t="s">
        <v>249</v>
      </c>
      <c r="L43" s="51" t="s">
        <v>125</v>
      </c>
      <c r="M43" s="51" t="s">
        <v>226</v>
      </c>
      <c r="N43" s="55" t="s">
        <v>104</v>
      </c>
      <c r="O43" s="64"/>
      <c r="P43" s="184"/>
      <c r="Q43" s="188" t="s">
        <v>207</v>
      </c>
      <c r="R43" s="200" t="s">
        <v>166</v>
      </c>
      <c r="S43" s="65" t="s">
        <v>167</v>
      </c>
      <c r="T43" s="65" t="s">
        <v>168</v>
      </c>
      <c r="U43" s="65" t="s">
        <v>208</v>
      </c>
    </row>
    <row r="44" spans="1:21" ht="34.5" customHeight="1">
      <c r="A44" s="51" t="s">
        <v>69</v>
      </c>
      <c r="B44" s="53">
        <v>2200</v>
      </c>
      <c r="C44" s="56" t="str">
        <f>'Master LM'!F17</f>
        <v>Increased household access to sustainable, affordable, and safe sanitation services.​</v>
      </c>
      <c r="D44" s="54" t="s">
        <v>250</v>
      </c>
      <c r="E44" s="53" t="s">
        <v>251</v>
      </c>
      <c r="F44" s="54" t="s">
        <v>252</v>
      </c>
      <c r="G44" s="58" t="s">
        <v>212</v>
      </c>
      <c r="H44" s="129" t="s">
        <v>240</v>
      </c>
      <c r="I44" s="122" t="str">
        <f t="shared" si="0"/>
        <v>Mattson</v>
      </c>
      <c r="J44" s="113" t="s">
        <v>253</v>
      </c>
      <c r="K44" s="194" t="s">
        <v>214</v>
      </c>
      <c r="L44" s="51" t="s">
        <v>125</v>
      </c>
      <c r="M44" s="51" t="s">
        <v>254</v>
      </c>
      <c r="N44" s="55" t="s">
        <v>104</v>
      </c>
      <c r="O44" s="64"/>
      <c r="P44" s="184"/>
      <c r="Q44" s="188" t="s">
        <v>207</v>
      </c>
      <c r="R44" s="201" t="s">
        <v>166</v>
      </c>
      <c r="S44" s="65" t="s">
        <v>167</v>
      </c>
      <c r="T44" s="65" t="s">
        <v>168</v>
      </c>
      <c r="U44" s="65" t="s">
        <v>208</v>
      </c>
    </row>
    <row r="45" spans="1:21" ht="34.5" customHeight="1">
      <c r="A45" s="51" t="s">
        <v>69</v>
      </c>
      <c r="B45" s="53">
        <v>2200</v>
      </c>
      <c r="C45" s="56" t="str">
        <f>'Master LM'!F17</f>
        <v>Increased household access to sustainable, affordable, and safe sanitation services.​</v>
      </c>
      <c r="D45" s="54" t="s">
        <v>255</v>
      </c>
      <c r="E45" s="53" t="s">
        <v>256</v>
      </c>
      <c r="F45" s="54" t="s">
        <v>257</v>
      </c>
      <c r="G45" s="58" t="s">
        <v>212</v>
      </c>
      <c r="H45" s="129" t="s">
        <v>240</v>
      </c>
      <c r="I45" s="122" t="str">
        <f t="shared" si="0"/>
        <v>Mattson</v>
      </c>
      <c r="J45" s="113" t="s">
        <v>253</v>
      </c>
      <c r="K45" s="194" t="s">
        <v>214</v>
      </c>
      <c r="L45" s="51" t="s">
        <v>125</v>
      </c>
      <c r="M45" s="51" t="s">
        <v>254</v>
      </c>
      <c r="N45" s="55" t="s">
        <v>104</v>
      </c>
      <c r="O45" s="64"/>
      <c r="P45" s="184"/>
      <c r="Q45" s="188" t="s">
        <v>207</v>
      </c>
      <c r="R45" s="201" t="s">
        <v>166</v>
      </c>
      <c r="S45" s="65" t="s">
        <v>167</v>
      </c>
      <c r="T45" s="65" t="s">
        <v>168</v>
      </c>
      <c r="U45" s="65" t="s">
        <v>208</v>
      </c>
    </row>
    <row r="46" spans="1:21" ht="34.5" customHeight="1">
      <c r="A46" s="14" t="s">
        <v>30</v>
      </c>
      <c r="B46" s="10">
        <v>2210</v>
      </c>
      <c r="C46" s="15" t="str">
        <f>'Master LM'!F19</f>
        <v>Mobilize communities to achieve Open Defecation Free status</v>
      </c>
      <c r="D46" s="9" t="s">
        <v>258</v>
      </c>
      <c r="E46" s="278" t="s">
        <v>259</v>
      </c>
      <c r="F46" s="11" t="s">
        <v>260</v>
      </c>
      <c r="G46" s="18" t="s">
        <v>121</v>
      </c>
      <c r="H46" s="130" t="s">
        <v>240</v>
      </c>
      <c r="I46" s="123" t="str">
        <f t="shared" si="0"/>
        <v>Mattson</v>
      </c>
      <c r="J46" s="137" t="s">
        <v>253</v>
      </c>
      <c r="K46" s="196" t="s">
        <v>214</v>
      </c>
      <c r="L46" s="9" t="s">
        <v>125</v>
      </c>
      <c r="M46" s="14" t="s">
        <v>226</v>
      </c>
      <c r="N46" s="22" t="s">
        <v>104</v>
      </c>
      <c r="O46" s="17"/>
      <c r="P46" s="183"/>
      <c r="Q46" s="189" t="s">
        <v>207</v>
      </c>
      <c r="R46" s="199" t="s">
        <v>166</v>
      </c>
      <c r="S46" s="13" t="s">
        <v>167</v>
      </c>
      <c r="T46" s="13" t="s">
        <v>168</v>
      </c>
      <c r="U46" s="13" t="s">
        <v>208</v>
      </c>
    </row>
    <row r="47" spans="1:21" ht="34.5" customHeight="1">
      <c r="A47" s="14" t="s">
        <v>30</v>
      </c>
      <c r="B47" s="10">
        <v>2210</v>
      </c>
      <c r="C47" s="15" t="str">
        <f>'Master LM'!F19</f>
        <v>Mobilize communities to achieve Open Defecation Free status</v>
      </c>
      <c r="D47" s="9" t="s">
        <v>261</v>
      </c>
      <c r="E47" s="239" t="s">
        <v>262</v>
      </c>
      <c r="F47" s="11" t="s">
        <v>263</v>
      </c>
      <c r="G47" s="18" t="s">
        <v>264</v>
      </c>
      <c r="H47" s="130" t="s">
        <v>240</v>
      </c>
      <c r="I47" s="123" t="str">
        <f t="shared" si="0"/>
        <v>Mattson</v>
      </c>
      <c r="J47" s="137" t="s">
        <v>265</v>
      </c>
      <c r="K47" s="22" t="s">
        <v>249</v>
      </c>
      <c r="L47" s="14" t="s">
        <v>148</v>
      </c>
      <c r="M47" s="14" t="s">
        <v>226</v>
      </c>
      <c r="N47" s="22" t="s">
        <v>104</v>
      </c>
      <c r="O47" s="17"/>
      <c r="P47" s="183"/>
      <c r="Q47" s="189" t="s">
        <v>207</v>
      </c>
      <c r="R47" s="199" t="s">
        <v>166</v>
      </c>
      <c r="S47" s="13" t="s">
        <v>167</v>
      </c>
      <c r="T47" s="13" t="s">
        <v>168</v>
      </c>
      <c r="U47" s="13" t="s">
        <v>208</v>
      </c>
    </row>
    <row r="48" spans="1:21" ht="34.5" customHeight="1">
      <c r="A48" s="14" t="s">
        <v>30</v>
      </c>
      <c r="B48" s="10">
        <v>2220</v>
      </c>
      <c r="C48" s="15" t="str">
        <f>'Master LM'!F21</f>
        <v>Certify the sustained usage of sanitation services.</v>
      </c>
      <c r="D48" s="9" t="s">
        <v>266</v>
      </c>
      <c r="E48" s="239" t="s">
        <v>267</v>
      </c>
      <c r="F48" s="11" t="s">
        <v>268</v>
      </c>
      <c r="G48" s="18" t="s">
        <v>264</v>
      </c>
      <c r="H48" s="111" t="s">
        <v>99</v>
      </c>
      <c r="I48" s="23" t="str">
        <f t="shared" si="0"/>
        <v>Mattson</v>
      </c>
      <c r="J48" s="112" t="s">
        <v>265</v>
      </c>
      <c r="K48" s="192" t="s">
        <v>249</v>
      </c>
      <c r="L48" s="14" t="s">
        <v>148</v>
      </c>
      <c r="M48" s="14" t="s">
        <v>134</v>
      </c>
      <c r="N48" s="22" t="s">
        <v>104</v>
      </c>
      <c r="O48" s="17"/>
      <c r="P48" s="183"/>
      <c r="Q48" s="189" t="s">
        <v>207</v>
      </c>
      <c r="R48" s="199" t="s">
        <v>166</v>
      </c>
      <c r="S48" s="13" t="s">
        <v>167</v>
      </c>
      <c r="T48" s="13" t="s">
        <v>168</v>
      </c>
      <c r="U48" s="13" t="s">
        <v>208</v>
      </c>
    </row>
    <row r="49" spans="1:21" ht="34.5" customHeight="1">
      <c r="A49" s="14" t="s">
        <v>30</v>
      </c>
      <c r="B49" s="10">
        <v>2230</v>
      </c>
      <c r="C49" s="15" t="str">
        <f>'Master LM'!F23</f>
        <v>Construct public latrines.</v>
      </c>
      <c r="D49" s="9" t="s">
        <v>269</v>
      </c>
      <c r="E49" s="9" t="s">
        <v>270</v>
      </c>
      <c r="F49" s="9" t="s">
        <v>94</v>
      </c>
      <c r="G49" s="18" t="s">
        <v>271</v>
      </c>
      <c r="H49" s="111" t="s">
        <v>99</v>
      </c>
      <c r="I49" s="23" t="s">
        <v>272</v>
      </c>
      <c r="J49" s="112" t="s">
        <v>265</v>
      </c>
      <c r="K49" s="9" t="s">
        <v>94</v>
      </c>
      <c r="L49" s="14" t="s">
        <v>125</v>
      </c>
      <c r="M49" s="14" t="s">
        <v>226</v>
      </c>
      <c r="N49" s="22" t="s">
        <v>104</v>
      </c>
      <c r="O49" s="17"/>
      <c r="P49" s="183"/>
      <c r="Q49" s="189" t="s">
        <v>207</v>
      </c>
      <c r="R49" s="199" t="s">
        <v>166</v>
      </c>
      <c r="S49" s="13" t="s">
        <v>167</v>
      </c>
      <c r="T49" s="13" t="s">
        <v>168</v>
      </c>
      <c r="U49" s="13" t="s">
        <v>273</v>
      </c>
    </row>
    <row r="50" spans="1:21" ht="34.5" customHeight="1">
      <c r="A50" s="51" t="s">
        <v>69</v>
      </c>
      <c r="B50" s="53">
        <v>2300</v>
      </c>
      <c r="C50" s="54" t="str">
        <f>'Master LM'!G17</f>
        <v>Increased household access to hygiene services.</v>
      </c>
      <c r="D50" s="54" t="s">
        <v>274</v>
      </c>
      <c r="E50" s="239" t="s">
        <v>275</v>
      </c>
      <c r="F50" s="54" t="s">
        <v>276</v>
      </c>
      <c r="G50" s="58" t="s">
        <v>277</v>
      </c>
      <c r="H50" s="129" t="s">
        <v>143</v>
      </c>
      <c r="I50" s="122" t="str">
        <f t="shared" si="0"/>
        <v>Mattson</v>
      </c>
      <c r="J50" s="139" t="s">
        <v>278</v>
      </c>
      <c r="K50" s="194" t="s">
        <v>214</v>
      </c>
      <c r="L50" s="51" t="s">
        <v>125</v>
      </c>
      <c r="M50" s="51" t="s">
        <v>254</v>
      </c>
      <c r="N50" s="55" t="s">
        <v>104</v>
      </c>
      <c r="O50" s="64"/>
      <c r="P50" s="184"/>
      <c r="Q50" s="188" t="s">
        <v>207</v>
      </c>
      <c r="R50" s="201" t="s">
        <v>166</v>
      </c>
      <c r="S50" s="65" t="s">
        <v>167</v>
      </c>
      <c r="T50" s="65" t="s">
        <v>168</v>
      </c>
      <c r="U50" s="65" t="s">
        <v>279</v>
      </c>
    </row>
    <row r="51" spans="1:21" ht="34.5" customHeight="1">
      <c r="A51" s="51" t="s">
        <v>69</v>
      </c>
      <c r="B51" s="53">
        <v>2300</v>
      </c>
      <c r="C51" s="54" t="str">
        <f>'Master LM'!G17</f>
        <v>Increased household access to hygiene services.</v>
      </c>
      <c r="D51" s="54" t="s">
        <v>280</v>
      </c>
      <c r="E51" s="53" t="s">
        <v>281</v>
      </c>
      <c r="F51" s="118" t="s">
        <v>282</v>
      </c>
      <c r="G51" s="58" t="s">
        <v>212</v>
      </c>
      <c r="H51" s="129" t="s">
        <v>143</v>
      </c>
      <c r="I51" s="122" t="str">
        <f t="shared" si="0"/>
        <v>Mattson</v>
      </c>
      <c r="J51" s="139" t="s">
        <v>278</v>
      </c>
      <c r="K51" s="194" t="s">
        <v>214</v>
      </c>
      <c r="L51" s="51" t="s">
        <v>125</v>
      </c>
      <c r="M51" s="51" t="s">
        <v>254</v>
      </c>
      <c r="N51" s="55" t="s">
        <v>104</v>
      </c>
      <c r="O51" s="64"/>
      <c r="P51" s="184"/>
      <c r="Q51" s="188" t="s">
        <v>207</v>
      </c>
      <c r="R51" s="201" t="s">
        <v>166</v>
      </c>
      <c r="S51" s="65" t="s">
        <v>167</v>
      </c>
      <c r="T51" s="65" t="s">
        <v>168</v>
      </c>
      <c r="U51" s="65" t="s">
        <v>279</v>
      </c>
    </row>
    <row r="52" spans="1:21" ht="34.5" customHeight="1">
      <c r="A52" s="14" t="s">
        <v>30</v>
      </c>
      <c r="B52" s="10">
        <v>2310</v>
      </c>
      <c r="C52" s="9" t="str">
        <f>'Master LM'!G19</f>
        <v>Train skilled community animators to deliver hygiene trainings and community mobilization.​</v>
      </c>
      <c r="D52" s="9" t="s">
        <v>283</v>
      </c>
      <c r="E52" s="9" t="s">
        <v>284</v>
      </c>
      <c r="F52" s="9" t="s">
        <v>94</v>
      </c>
      <c r="G52" s="18" t="s">
        <v>285</v>
      </c>
      <c r="H52" s="130" t="s">
        <v>143</v>
      </c>
      <c r="I52" s="123" t="str">
        <f t="shared" si="0"/>
        <v>Mattson</v>
      </c>
      <c r="J52" s="137" t="s">
        <v>144</v>
      </c>
      <c r="K52" s="22" t="s">
        <v>101</v>
      </c>
      <c r="L52" s="14" t="s">
        <v>125</v>
      </c>
      <c r="M52" s="14" t="s">
        <v>126</v>
      </c>
      <c r="N52" s="22" t="s">
        <v>104</v>
      </c>
      <c r="O52" s="17"/>
      <c r="P52" s="183"/>
      <c r="Q52" s="152" t="s">
        <v>105</v>
      </c>
      <c r="R52" s="199" t="s">
        <v>166</v>
      </c>
      <c r="S52" s="13" t="s">
        <v>167</v>
      </c>
      <c r="T52" s="261" t="s">
        <v>104</v>
      </c>
      <c r="U52" s="13" t="s">
        <v>127</v>
      </c>
    </row>
    <row r="53" spans="1:21" s="247" customFormat="1" ht="34.5" customHeight="1">
      <c r="A53" s="236" t="s">
        <v>30</v>
      </c>
      <c r="B53" s="237">
        <v>2310</v>
      </c>
      <c r="C53" s="239" t="s">
        <v>37</v>
      </c>
      <c r="D53" s="239" t="s">
        <v>286</v>
      </c>
      <c r="E53" s="239" t="s">
        <v>287</v>
      </c>
      <c r="F53" s="239" t="s">
        <v>288</v>
      </c>
      <c r="G53" s="241" t="s">
        <v>289</v>
      </c>
      <c r="H53" s="273" t="s">
        <v>113</v>
      </c>
      <c r="I53" s="274" t="s">
        <v>114</v>
      </c>
      <c r="J53" s="244" t="s">
        <v>290</v>
      </c>
      <c r="K53" s="245" t="s">
        <v>101</v>
      </c>
      <c r="L53" s="236" t="s">
        <v>125</v>
      </c>
      <c r="M53" s="236" t="s">
        <v>126</v>
      </c>
      <c r="N53" s="245" t="s">
        <v>104</v>
      </c>
      <c r="O53" s="152" t="s">
        <v>105</v>
      </c>
      <c r="P53" s="199" t="s">
        <v>166</v>
      </c>
      <c r="Q53" s="236" t="s">
        <v>105</v>
      </c>
      <c r="R53" s="249" t="s">
        <v>106</v>
      </c>
      <c r="S53" s="275" t="s">
        <v>127</v>
      </c>
      <c r="T53" s="285" t="s">
        <v>104</v>
      </c>
    </row>
    <row r="54" spans="1:21" ht="34.5" customHeight="1">
      <c r="A54" s="14" t="s">
        <v>30</v>
      </c>
      <c r="B54" s="10">
        <v>2320</v>
      </c>
      <c r="C54" s="15" t="str">
        <f>'Master LM'!G21</f>
        <v>Certify the sustained usage of hygiene services.</v>
      </c>
      <c r="D54" s="9" t="s">
        <v>291</v>
      </c>
      <c r="E54" s="9" t="s">
        <v>292</v>
      </c>
      <c r="F54" s="11" t="s">
        <v>293</v>
      </c>
      <c r="G54" s="18" t="s">
        <v>121</v>
      </c>
      <c r="H54" s="130" t="s">
        <v>143</v>
      </c>
      <c r="I54" s="123" t="str">
        <f t="shared" si="0"/>
        <v>Mattson</v>
      </c>
      <c r="J54" s="137" t="s">
        <v>144</v>
      </c>
      <c r="K54" s="192" t="s">
        <v>249</v>
      </c>
      <c r="L54" s="14" t="s">
        <v>125</v>
      </c>
      <c r="M54" s="14" t="s">
        <v>126</v>
      </c>
      <c r="N54" s="22" t="s">
        <v>104</v>
      </c>
      <c r="O54" s="17"/>
      <c r="P54" s="183"/>
      <c r="Q54" s="152" t="s">
        <v>105</v>
      </c>
      <c r="R54" s="199" t="s">
        <v>166</v>
      </c>
      <c r="S54" s="13" t="s">
        <v>167</v>
      </c>
      <c r="T54" s="253" t="s">
        <v>104</v>
      </c>
      <c r="U54" s="13" t="s">
        <v>127</v>
      </c>
    </row>
    <row r="55" spans="1:21" ht="34.5" customHeight="1">
      <c r="A55" s="51" t="s">
        <v>69</v>
      </c>
      <c r="B55" s="53">
        <v>2400</v>
      </c>
      <c r="C55" s="54" t="str">
        <f>'Master LM'!H17</f>
        <v>Increased access to sustainable, safe drinking water, sanitation, and hygiene materials in healthcare facilities, schools, and public places.</v>
      </c>
      <c r="D55" s="54" t="s">
        <v>294</v>
      </c>
      <c r="E55" s="95" t="s">
        <v>295</v>
      </c>
      <c r="F55" s="95" t="s">
        <v>296</v>
      </c>
      <c r="G55" s="51" t="s">
        <v>297</v>
      </c>
      <c r="H55" s="133" t="s">
        <v>99</v>
      </c>
      <c r="I55" s="57" t="s">
        <v>272</v>
      </c>
      <c r="J55" s="113" t="s">
        <v>298</v>
      </c>
      <c r="K55" s="55" t="s">
        <v>299</v>
      </c>
      <c r="L55" s="51" t="s">
        <v>125</v>
      </c>
      <c r="M55" s="51" t="s">
        <v>176</v>
      </c>
      <c r="N55" s="55" t="s">
        <v>104</v>
      </c>
      <c r="O55" s="64"/>
      <c r="P55" s="184"/>
      <c r="Q55" s="188" t="s">
        <v>300</v>
      </c>
      <c r="R55" s="201" t="s">
        <v>166</v>
      </c>
      <c r="S55" s="65" t="s">
        <v>167</v>
      </c>
      <c r="T55" s="65" t="s">
        <v>168</v>
      </c>
      <c r="U55" s="65" t="s">
        <v>169</v>
      </c>
    </row>
    <row r="56" spans="1:21" ht="34.5" customHeight="1">
      <c r="A56" s="51" t="s">
        <v>69</v>
      </c>
      <c r="B56" s="53">
        <v>2400</v>
      </c>
      <c r="C56" s="54" t="str">
        <f>'Master LM'!H17</f>
        <v>Increased access to sustainable, safe drinking water, sanitation, and hygiene materials in healthcare facilities, schools, and public places.</v>
      </c>
      <c r="D56" s="54" t="s">
        <v>301</v>
      </c>
      <c r="E56" s="59" t="s">
        <v>302</v>
      </c>
      <c r="F56" s="95" t="s">
        <v>303</v>
      </c>
      <c r="G56" s="51" t="s">
        <v>297</v>
      </c>
      <c r="H56" s="133" t="s">
        <v>99</v>
      </c>
      <c r="I56" s="57" t="s">
        <v>272</v>
      </c>
      <c r="J56" s="113" t="s">
        <v>298</v>
      </c>
      <c r="K56" s="55" t="s">
        <v>304</v>
      </c>
      <c r="L56" s="51" t="s">
        <v>125</v>
      </c>
      <c r="M56" s="51" t="s">
        <v>176</v>
      </c>
      <c r="N56" s="55" t="s">
        <v>104</v>
      </c>
      <c r="O56" s="64"/>
      <c r="P56" s="184"/>
      <c r="Q56" s="188" t="s">
        <v>305</v>
      </c>
      <c r="R56" s="201" t="s">
        <v>166</v>
      </c>
      <c r="S56" s="65" t="s">
        <v>167</v>
      </c>
      <c r="T56" s="65" t="s">
        <v>168</v>
      </c>
      <c r="U56" s="65" t="s">
        <v>169</v>
      </c>
    </row>
    <row r="57" spans="1:21" ht="34.5" customHeight="1">
      <c r="A57" s="14" t="s">
        <v>30</v>
      </c>
      <c r="B57" s="10">
        <v>2410</v>
      </c>
      <c r="C57" s="9" t="str">
        <f>'Master LM'!H19</f>
        <v>Construct or rehabilitate water supply for healthcare facilities and schools.</v>
      </c>
      <c r="D57" s="10" t="s">
        <v>306</v>
      </c>
      <c r="E57" s="283" t="s">
        <v>307</v>
      </c>
      <c r="F57" s="96" t="s">
        <v>308</v>
      </c>
      <c r="G57" s="14" t="s">
        <v>309</v>
      </c>
      <c r="H57" s="111" t="s">
        <v>99</v>
      </c>
      <c r="I57" s="23" t="s">
        <v>272</v>
      </c>
      <c r="J57" s="137" t="s">
        <v>310</v>
      </c>
      <c r="K57" s="192" t="s">
        <v>299</v>
      </c>
      <c r="L57" s="14" t="s">
        <v>125</v>
      </c>
      <c r="M57" s="14" t="s">
        <v>176</v>
      </c>
      <c r="N57" s="22" t="s">
        <v>104</v>
      </c>
      <c r="O57" s="17"/>
      <c r="P57" s="183"/>
      <c r="Q57" s="189" t="s">
        <v>300</v>
      </c>
      <c r="R57" s="199" t="s">
        <v>166</v>
      </c>
      <c r="S57" s="13" t="s">
        <v>167</v>
      </c>
      <c r="T57" s="13" t="s">
        <v>168</v>
      </c>
      <c r="U57" s="13" t="s">
        <v>169</v>
      </c>
    </row>
    <row r="58" spans="1:21" ht="34.5" customHeight="1">
      <c r="A58" s="14" t="s">
        <v>30</v>
      </c>
      <c r="B58" s="10">
        <v>2410</v>
      </c>
      <c r="C58" s="9" t="str">
        <f>'Master LM'!H19</f>
        <v>Construct or rehabilitate water supply for healthcare facilities and schools.</v>
      </c>
      <c r="D58" s="10" t="s">
        <v>311</v>
      </c>
      <c r="E58" s="284" t="s">
        <v>312</v>
      </c>
      <c r="F58" s="96" t="s">
        <v>313</v>
      </c>
      <c r="G58" s="14" t="s">
        <v>314</v>
      </c>
      <c r="H58" s="111" t="s">
        <v>99</v>
      </c>
      <c r="I58" s="23" t="s">
        <v>272</v>
      </c>
      <c r="J58" s="137" t="s">
        <v>310</v>
      </c>
      <c r="K58" s="192" t="s">
        <v>304</v>
      </c>
      <c r="L58" s="14" t="s">
        <v>125</v>
      </c>
      <c r="M58" s="14" t="s">
        <v>176</v>
      </c>
      <c r="N58" s="22" t="s">
        <v>104</v>
      </c>
      <c r="O58" s="17"/>
      <c r="P58" s="183"/>
      <c r="Q58" s="189" t="s">
        <v>305</v>
      </c>
      <c r="R58" s="199" t="s">
        <v>166</v>
      </c>
      <c r="S58" s="13" t="s">
        <v>167</v>
      </c>
      <c r="T58" s="13" t="s">
        <v>168</v>
      </c>
      <c r="U58" s="13" t="s">
        <v>169</v>
      </c>
    </row>
    <row r="59" spans="1:21" ht="34.5" customHeight="1">
      <c r="A59" s="14" t="s">
        <v>30</v>
      </c>
      <c r="B59" s="10">
        <v>2420</v>
      </c>
      <c r="C59" s="15" t="str">
        <f>'Master LM'!H21</f>
        <v>Construct communal, healthcare facility, and school latrines.</v>
      </c>
      <c r="D59" s="9" t="s">
        <v>315</v>
      </c>
      <c r="E59" s="284" t="s">
        <v>316</v>
      </c>
      <c r="F59" s="96" t="s">
        <v>317</v>
      </c>
      <c r="G59" s="14" t="s">
        <v>309</v>
      </c>
      <c r="H59" s="111" t="s">
        <v>99</v>
      </c>
      <c r="I59" s="23" t="s">
        <v>272</v>
      </c>
      <c r="J59" s="137" t="s">
        <v>318</v>
      </c>
      <c r="K59" s="192" t="s">
        <v>299</v>
      </c>
      <c r="L59" s="14" t="s">
        <v>125</v>
      </c>
      <c r="M59" s="14" t="s">
        <v>176</v>
      </c>
      <c r="N59" s="22" t="s">
        <v>104</v>
      </c>
      <c r="O59" s="17"/>
      <c r="P59" s="183"/>
      <c r="Q59" s="189" t="s">
        <v>300</v>
      </c>
      <c r="R59" s="199" t="s">
        <v>166</v>
      </c>
      <c r="S59" s="13" t="s">
        <v>167</v>
      </c>
      <c r="T59" s="13" t="s">
        <v>168</v>
      </c>
      <c r="U59" s="13" t="s">
        <v>169</v>
      </c>
    </row>
    <row r="60" spans="1:21" ht="34.5" customHeight="1">
      <c r="A60" s="14" t="s">
        <v>30</v>
      </c>
      <c r="B60" s="10">
        <v>2420</v>
      </c>
      <c r="C60" s="15" t="str">
        <f>'Master LM'!H21</f>
        <v>Construct communal, healthcare facility, and school latrines.</v>
      </c>
      <c r="D60" s="9" t="s">
        <v>319</v>
      </c>
      <c r="E60" s="284" t="s">
        <v>320</v>
      </c>
      <c r="F60" s="96" t="s">
        <v>321</v>
      </c>
      <c r="G60" s="14" t="s">
        <v>314</v>
      </c>
      <c r="H60" s="111" t="s">
        <v>99</v>
      </c>
      <c r="I60" s="23" t="s">
        <v>272</v>
      </c>
      <c r="J60" s="137" t="s">
        <v>318</v>
      </c>
      <c r="K60" s="192" t="s">
        <v>304</v>
      </c>
      <c r="L60" s="14" t="s">
        <v>125</v>
      </c>
      <c r="M60" s="14" t="s">
        <v>176</v>
      </c>
      <c r="N60" s="22" t="s">
        <v>104</v>
      </c>
      <c r="O60" s="17"/>
      <c r="P60" s="183"/>
      <c r="Q60" s="189" t="s">
        <v>305</v>
      </c>
      <c r="R60" s="199" t="s">
        <v>166</v>
      </c>
      <c r="S60" s="13" t="s">
        <v>167</v>
      </c>
      <c r="T60" s="13" t="s">
        <v>168</v>
      </c>
      <c r="U60" s="13" t="s">
        <v>169</v>
      </c>
    </row>
    <row r="61" spans="1:21" ht="34.5" customHeight="1">
      <c r="A61" s="14" t="s">
        <v>30</v>
      </c>
      <c r="B61" s="10">
        <v>2430</v>
      </c>
      <c r="C61" s="9" t="str">
        <f>'Master LM'!H23</f>
        <v>Work with (local authorities, civil society) to ensure access to soap or alcohol-based handrub at schools and healthcare facilities.</v>
      </c>
      <c r="D61" s="9" t="s">
        <v>322</v>
      </c>
      <c r="E61" s="239" t="s">
        <v>323</v>
      </c>
      <c r="F61" s="11" t="s">
        <v>324</v>
      </c>
      <c r="G61" s="14" t="s">
        <v>309</v>
      </c>
      <c r="H61" s="111" t="s">
        <v>99</v>
      </c>
      <c r="I61" s="23" t="s">
        <v>272</v>
      </c>
      <c r="J61" s="137" t="s">
        <v>325</v>
      </c>
      <c r="K61" s="192" t="s">
        <v>299</v>
      </c>
      <c r="L61" s="14" t="s">
        <v>125</v>
      </c>
      <c r="M61" s="14" t="s">
        <v>176</v>
      </c>
      <c r="N61" s="22" t="s">
        <v>104</v>
      </c>
      <c r="O61" s="17"/>
      <c r="P61" s="183"/>
      <c r="Q61" s="189" t="s">
        <v>300</v>
      </c>
      <c r="R61" s="199" t="s">
        <v>166</v>
      </c>
      <c r="S61" s="13" t="s">
        <v>167</v>
      </c>
      <c r="T61" s="13" t="s">
        <v>168</v>
      </c>
      <c r="U61" s="67" t="s">
        <v>169</v>
      </c>
    </row>
    <row r="62" spans="1:21" ht="34.5" customHeight="1">
      <c r="A62" s="14" t="s">
        <v>30</v>
      </c>
      <c r="B62" s="10">
        <v>2430</v>
      </c>
      <c r="C62" s="9" t="str">
        <f>'Master LM'!H23</f>
        <v>Work with (local authorities, civil society) to ensure access to soap or alcohol-based handrub at schools and healthcare facilities.</v>
      </c>
      <c r="D62" s="9" t="s">
        <v>326</v>
      </c>
      <c r="E62" s="239" t="s">
        <v>327</v>
      </c>
      <c r="F62" s="11" t="s">
        <v>328</v>
      </c>
      <c r="G62" s="14" t="s">
        <v>314</v>
      </c>
      <c r="H62" s="111" t="s">
        <v>99</v>
      </c>
      <c r="I62" s="23" t="s">
        <v>272</v>
      </c>
      <c r="J62" s="137" t="s">
        <v>329</v>
      </c>
      <c r="K62" s="192" t="s">
        <v>304</v>
      </c>
      <c r="L62" s="14" t="s">
        <v>125</v>
      </c>
      <c r="M62" s="14" t="s">
        <v>176</v>
      </c>
      <c r="N62" s="22" t="s">
        <v>104</v>
      </c>
      <c r="O62" s="17"/>
      <c r="P62" s="183"/>
      <c r="Q62" s="189" t="s">
        <v>305</v>
      </c>
      <c r="R62" s="199" t="s">
        <v>166</v>
      </c>
      <c r="S62" s="13" t="s">
        <v>167</v>
      </c>
      <c r="T62" s="13" t="s">
        <v>168</v>
      </c>
      <c r="U62" s="13" t="s">
        <v>169</v>
      </c>
    </row>
    <row r="63" spans="1:21" ht="34.5" customHeight="1">
      <c r="A63" s="48" t="s">
        <v>66</v>
      </c>
      <c r="B63" s="50">
        <v>3000</v>
      </c>
      <c r="C63" s="50" t="str">
        <f>'Master LM'!I15</f>
        <v>Expanded reach and resources leveraged through collective action with other national and international actors.​</v>
      </c>
      <c r="D63" s="50" t="s">
        <v>94</v>
      </c>
      <c r="E63" s="50" t="s">
        <v>94</v>
      </c>
      <c r="F63" s="50" t="s">
        <v>94</v>
      </c>
      <c r="G63" s="48" t="s">
        <v>94</v>
      </c>
      <c r="H63" s="128" t="s">
        <v>94</v>
      </c>
      <c r="I63" s="121" t="str">
        <f t="shared" si="0"/>
        <v>Mattson</v>
      </c>
      <c r="J63" s="140" t="s">
        <v>94</v>
      </c>
      <c r="K63" s="48" t="s">
        <v>94</v>
      </c>
      <c r="L63" s="48" t="s">
        <v>94</v>
      </c>
      <c r="M63" s="48" t="s">
        <v>94</v>
      </c>
      <c r="N63" s="48" t="s">
        <v>94</v>
      </c>
      <c r="O63" s="48" t="s">
        <v>94</v>
      </c>
      <c r="P63" s="186" t="s">
        <v>94</v>
      </c>
      <c r="Q63" s="182" t="s">
        <v>94</v>
      </c>
      <c r="R63" s="140" t="s">
        <v>94</v>
      </c>
      <c r="S63" s="48" t="s">
        <v>94</v>
      </c>
      <c r="T63" s="48" t="s">
        <v>94</v>
      </c>
      <c r="U63" s="50" t="s">
        <v>95</v>
      </c>
    </row>
    <row r="64" spans="1:21" ht="34.5" customHeight="1">
      <c r="A64" s="51" t="s">
        <v>69</v>
      </c>
      <c r="B64" s="53">
        <v>3100</v>
      </c>
      <c r="C64" s="148" t="str">
        <f>'Master LM'!I17</f>
        <v>Increased government and non-government funding in alignment with HANWASH Core Values.</v>
      </c>
      <c r="D64" s="148" t="s">
        <v>330</v>
      </c>
      <c r="E64" s="9" t="s">
        <v>331</v>
      </c>
      <c r="F64" s="176" t="s">
        <v>332</v>
      </c>
      <c r="G64" s="51" t="s">
        <v>333</v>
      </c>
      <c r="H64" s="134" t="s">
        <v>334</v>
      </c>
      <c r="I64" s="126" t="str">
        <f t="shared" si="0"/>
        <v>Mattson</v>
      </c>
      <c r="J64" s="141" t="s">
        <v>335</v>
      </c>
      <c r="K64" s="55" t="s">
        <v>145</v>
      </c>
      <c r="L64" s="51" t="s">
        <v>183</v>
      </c>
      <c r="M64" s="51" t="s">
        <v>134</v>
      </c>
      <c r="N64" s="181" t="s">
        <v>146</v>
      </c>
      <c r="O64" s="51"/>
      <c r="P64" s="134"/>
      <c r="Q64" s="126" t="s">
        <v>105</v>
      </c>
      <c r="R64" s="141" t="s">
        <v>336</v>
      </c>
      <c r="S64" s="51" t="s">
        <v>134</v>
      </c>
      <c r="T64" s="51" t="s">
        <v>146</v>
      </c>
      <c r="U64" s="51" t="s">
        <v>337</v>
      </c>
    </row>
    <row r="65" spans="1:31" ht="38.25" customHeight="1">
      <c r="A65" s="51" t="s">
        <v>69</v>
      </c>
      <c r="B65" s="129">
        <v>3100</v>
      </c>
      <c r="C65" s="122" t="str">
        <f>'Master LM'!I17</f>
        <v>Increased government and non-government funding in alignment with HANWASH Core Values.</v>
      </c>
      <c r="D65" s="147" t="s">
        <v>338</v>
      </c>
      <c r="E65" s="113" t="s">
        <v>339</v>
      </c>
      <c r="F65" s="176" t="s">
        <v>340</v>
      </c>
      <c r="G65" s="51" t="s">
        <v>341</v>
      </c>
      <c r="H65" s="134" t="s">
        <v>99</v>
      </c>
      <c r="I65" s="126" t="s">
        <v>114</v>
      </c>
      <c r="J65" s="141" t="s">
        <v>342</v>
      </c>
      <c r="K65" s="55" t="s">
        <v>145</v>
      </c>
      <c r="L65" s="51" t="s">
        <v>183</v>
      </c>
      <c r="M65" s="51" t="s">
        <v>134</v>
      </c>
      <c r="N65" s="181" t="s">
        <v>146</v>
      </c>
      <c r="O65" s="51"/>
      <c r="P65" s="134"/>
      <c r="Q65" s="126" t="s">
        <v>105</v>
      </c>
      <c r="R65" s="141" t="s">
        <v>166</v>
      </c>
      <c r="S65" s="51" t="s">
        <v>167</v>
      </c>
      <c r="T65" s="51" t="s">
        <v>168</v>
      </c>
      <c r="U65" s="51" t="s">
        <v>127</v>
      </c>
      <c r="V65" s="8"/>
      <c r="W65" s="8"/>
      <c r="X65" s="8"/>
      <c r="Y65" s="8"/>
      <c r="Z65" s="8"/>
      <c r="AA65" s="8"/>
      <c r="AB65" s="8"/>
      <c r="AC65" s="8"/>
      <c r="AD65" s="8"/>
      <c r="AE65" s="8"/>
    </row>
    <row r="66" spans="1:31" ht="34.5" customHeight="1">
      <c r="A66" s="14" t="s">
        <v>30</v>
      </c>
      <c r="B66" s="10">
        <v>3110</v>
      </c>
      <c r="C66" s="149" t="str">
        <f>'Master LM'!I19</f>
        <v>Mobilize and coordinate funding from government and non-government sources in HANWASH program areas in alignment with HANWASH Core Values.</v>
      </c>
      <c r="D66" s="150" t="s">
        <v>343</v>
      </c>
      <c r="E66" s="9" t="s">
        <v>344</v>
      </c>
      <c r="F66" s="119" t="s">
        <v>345</v>
      </c>
      <c r="G66" s="18" t="s">
        <v>333</v>
      </c>
      <c r="H66" s="130" t="s">
        <v>334</v>
      </c>
      <c r="I66" s="123" t="str">
        <f t="shared" si="0"/>
        <v>Mattson</v>
      </c>
      <c r="J66" s="137" t="s">
        <v>346</v>
      </c>
      <c r="K66" s="22" t="s">
        <v>145</v>
      </c>
      <c r="L66" s="14" t="s">
        <v>183</v>
      </c>
      <c r="M66" s="14" t="s">
        <v>134</v>
      </c>
      <c r="N66" s="22" t="s">
        <v>146</v>
      </c>
      <c r="O66" s="17"/>
      <c r="P66" s="183"/>
      <c r="Q66" s="190" t="s">
        <v>105</v>
      </c>
      <c r="R66" s="199" t="s">
        <v>336</v>
      </c>
      <c r="S66" s="13" t="s">
        <v>134</v>
      </c>
      <c r="T66" s="22" t="s">
        <v>146</v>
      </c>
      <c r="U66" s="13" t="s">
        <v>337</v>
      </c>
    </row>
    <row r="67" spans="1:31" ht="34.5" customHeight="1">
      <c r="A67" s="14" t="s">
        <v>30</v>
      </c>
      <c r="B67" s="10">
        <v>3120</v>
      </c>
      <c r="C67" s="15" t="str">
        <f>'Master LM'!I21</f>
        <v>Mobilize and influence funding from government and non-government sources beyond HANWASH program areas in alignment with HANWASH Core Values.</v>
      </c>
      <c r="D67" s="9" t="s">
        <v>347</v>
      </c>
      <c r="E67" s="9" t="s">
        <v>348</v>
      </c>
      <c r="F67" s="119" t="s">
        <v>345</v>
      </c>
      <c r="G67" s="18" t="s">
        <v>333</v>
      </c>
      <c r="H67" s="130" t="s">
        <v>334</v>
      </c>
      <c r="I67" s="123" t="s">
        <v>272</v>
      </c>
      <c r="J67" s="137" t="s">
        <v>346</v>
      </c>
      <c r="K67" s="22" t="s">
        <v>145</v>
      </c>
      <c r="L67" s="14" t="s">
        <v>183</v>
      </c>
      <c r="M67" s="14" t="s">
        <v>134</v>
      </c>
      <c r="N67" s="22" t="s">
        <v>146</v>
      </c>
      <c r="O67" s="17"/>
      <c r="P67" s="183"/>
      <c r="Q67" s="190" t="s">
        <v>105</v>
      </c>
      <c r="R67" s="199" t="s">
        <v>336</v>
      </c>
      <c r="S67" s="13" t="s">
        <v>134</v>
      </c>
      <c r="T67" s="22" t="s">
        <v>146</v>
      </c>
      <c r="U67" s="13" t="s">
        <v>337</v>
      </c>
    </row>
    <row r="68" spans="1:31" ht="34.5" customHeight="1">
      <c r="A68" s="51" t="s">
        <v>69</v>
      </c>
      <c r="B68" s="60">
        <v>3200</v>
      </c>
      <c r="C68" s="61" t="str">
        <f>'Master LM'!J17</f>
        <v>Increased capacity of DINEPA to regulate the sector and OREPA to oversee and support implementation.</v>
      </c>
      <c r="D68" s="51" t="s">
        <v>349</v>
      </c>
      <c r="E68" s="53" t="s">
        <v>350</v>
      </c>
      <c r="F68" s="52" t="s">
        <v>351</v>
      </c>
      <c r="G68" s="52" t="s">
        <v>352</v>
      </c>
      <c r="H68" s="131" t="s">
        <v>143</v>
      </c>
      <c r="I68" s="124" t="str">
        <f t="shared" si="0"/>
        <v>Mattson</v>
      </c>
      <c r="J68" s="113" t="s">
        <v>353</v>
      </c>
      <c r="K68" s="55" t="s">
        <v>354</v>
      </c>
      <c r="L68" s="53" t="s">
        <v>183</v>
      </c>
      <c r="M68" s="53" t="s">
        <v>134</v>
      </c>
      <c r="N68" s="53" t="s">
        <v>94</v>
      </c>
      <c r="O68" s="53" t="s">
        <v>94</v>
      </c>
      <c r="P68" s="53" t="s">
        <v>94</v>
      </c>
      <c r="Q68" s="53" t="s">
        <v>94</v>
      </c>
      <c r="R68" s="53" t="s">
        <v>94</v>
      </c>
      <c r="S68" s="53" t="s">
        <v>94</v>
      </c>
      <c r="T68" s="53" t="s">
        <v>94</v>
      </c>
      <c r="U68" s="53" t="s">
        <v>355</v>
      </c>
    </row>
    <row r="69" spans="1:31" ht="34.5" customHeight="1">
      <c r="A69" s="14" t="s">
        <v>30</v>
      </c>
      <c r="B69" s="25">
        <v>3210</v>
      </c>
      <c r="C69" s="14" t="str">
        <f>'Master LM'!J19</f>
        <v>Conduct leadership training of DINEPA and OREPA personnel.</v>
      </c>
      <c r="D69" s="9" t="s">
        <v>356</v>
      </c>
      <c r="E69" s="9" t="s">
        <v>357</v>
      </c>
      <c r="F69" s="10" t="s">
        <v>94</v>
      </c>
      <c r="G69" s="10" t="s">
        <v>121</v>
      </c>
      <c r="H69" s="132" t="s">
        <v>99</v>
      </c>
      <c r="I69" s="125" t="str">
        <f t="shared" si="0"/>
        <v>Mattson</v>
      </c>
      <c r="J69" s="137" t="s">
        <v>358</v>
      </c>
      <c r="K69" s="192" t="s">
        <v>101</v>
      </c>
      <c r="L69" s="9" t="s">
        <v>125</v>
      </c>
      <c r="M69" s="13" t="s">
        <v>126</v>
      </c>
      <c r="N69" s="22" t="s">
        <v>104</v>
      </c>
      <c r="O69" s="17"/>
      <c r="P69" s="183"/>
      <c r="Q69" s="190" t="s">
        <v>105</v>
      </c>
      <c r="R69" s="199" t="s">
        <v>106</v>
      </c>
      <c r="S69" s="13" t="s">
        <v>107</v>
      </c>
      <c r="T69" s="22" t="s">
        <v>104</v>
      </c>
      <c r="U69" s="13" t="s">
        <v>127</v>
      </c>
    </row>
    <row r="70" spans="1:31" ht="34.5" customHeight="1">
      <c r="A70" s="14" t="s">
        <v>30</v>
      </c>
      <c r="B70" s="25">
        <v>3220</v>
      </c>
      <c r="C70" s="44" t="str">
        <f>'Master LM'!J21</f>
        <v>Provide technical assistance and training to DINEPA and the OREPAs.</v>
      </c>
      <c r="D70" s="9" t="s">
        <v>359</v>
      </c>
      <c r="E70" s="9" t="s">
        <v>360</v>
      </c>
      <c r="F70" s="11" t="s">
        <v>361</v>
      </c>
      <c r="G70" s="10" t="s">
        <v>362</v>
      </c>
      <c r="H70" s="132" t="s">
        <v>99</v>
      </c>
      <c r="I70" s="125" t="str">
        <f t="shared" si="0"/>
        <v>Mattson</v>
      </c>
      <c r="J70" s="137" t="s">
        <v>144</v>
      </c>
      <c r="K70" s="192" t="s">
        <v>101</v>
      </c>
      <c r="L70" s="9" t="s">
        <v>125</v>
      </c>
      <c r="M70" s="13" t="s">
        <v>363</v>
      </c>
      <c r="N70" s="22" t="s">
        <v>104</v>
      </c>
      <c r="O70" s="17"/>
      <c r="P70" s="17"/>
      <c r="Q70" s="191" t="s">
        <v>105</v>
      </c>
      <c r="R70" s="13" t="s">
        <v>106</v>
      </c>
      <c r="S70" s="13" t="s">
        <v>107</v>
      </c>
      <c r="T70" s="22" t="s">
        <v>104</v>
      </c>
      <c r="U70" s="13" t="s">
        <v>127</v>
      </c>
    </row>
  </sheetData>
  <autoFilter ref="A11:M70" xr:uid="{BE8B9DD6-C48E-49B4-B8BB-6D4871740D80}">
    <filterColumn colId="3">
      <filters>
        <filter val="-"/>
        <filter val="1100a"/>
        <filter val="1110a"/>
        <filter val="1120a"/>
        <filter val="1120b"/>
        <filter val="1200a"/>
        <filter val="1210a"/>
        <filter val="1220a"/>
        <filter val="1300a"/>
        <filter val="1300b"/>
        <filter val="1310a"/>
        <filter val="1310b"/>
        <filter val="2100a"/>
        <filter val="2100b"/>
        <filter val="2100c"/>
        <filter val="2110a"/>
        <filter val="2110b"/>
        <filter val="2120a"/>
        <filter val="2120b"/>
        <filter val="2200a"/>
        <filter val="2200b"/>
        <filter val="2200c"/>
        <filter val="2210a"/>
        <filter val="2210b"/>
        <filter val="2220a"/>
        <filter val="2230a"/>
        <filter val="2300a"/>
        <filter val="2300b"/>
        <filter val="2310a"/>
        <filter val="2320a"/>
        <filter val="2400a"/>
        <filter val="2400b"/>
        <filter val="2410a"/>
        <filter val="2410b"/>
        <filter val="2420a"/>
        <filter val="2420b"/>
        <filter val="2430a"/>
        <filter val="2430b"/>
        <filter val="3100a"/>
        <filter val="3100b"/>
        <filter val="3110a"/>
        <filter val="3120a"/>
        <filter val="3200a"/>
        <filter val="3210a"/>
        <filter val="3220a"/>
      </filters>
    </filterColumn>
    <sortState xmlns:xlrd2="http://schemas.microsoft.com/office/spreadsheetml/2017/richdata2" ref="A12:M67">
      <sortCondition ref="B11:B67"/>
    </sortState>
  </autoFilter>
  <mergeCells count="19">
    <mergeCell ref="A6:C6"/>
    <mergeCell ref="A7:C7"/>
    <mergeCell ref="A8:C8"/>
    <mergeCell ref="A1:C1"/>
    <mergeCell ref="A2:C2"/>
    <mergeCell ref="A3:C3"/>
    <mergeCell ref="A4:C4"/>
    <mergeCell ref="A5:C5"/>
    <mergeCell ref="F4:S4"/>
    <mergeCell ref="F5:S5"/>
    <mergeCell ref="F6:S6"/>
    <mergeCell ref="F7:S7"/>
    <mergeCell ref="F8:S8"/>
    <mergeCell ref="A10:C10"/>
    <mergeCell ref="U10:U11"/>
    <mergeCell ref="O10:P10"/>
    <mergeCell ref="Q10:T10"/>
    <mergeCell ref="D10:J10"/>
    <mergeCell ref="K10:N10"/>
  </mergeCells>
  <hyperlinks>
    <hyperlink ref="K40" r:id="rId1" location="/forms/d97abfe8b83843dcb03c5b1d72e01f93/preview" xr:uid="{53AEBB79-BCD7-F843-979F-1814DAD2CC56}"/>
    <hyperlink ref="Q26" r:id="rId2" location="/forms/530fe4e5a09f42d0a96cef1b855a5241/preview" display="HANWASH household audit" xr:uid="{ED10ACB0-23C2-3D4A-A3FF-DDE4A085236E}"/>
    <hyperlink ref="K52" r:id="rId3" location="/forms/76ba0885e88a4c20b8686aa9204acd30" xr:uid="{1160E127-5A37-9443-986D-FB9545B1309A}"/>
    <hyperlink ref="K38" r:id="rId4" location="/forms/76ba0885e88a4c20b8686aa9204acd30" xr:uid="{B08B9D7E-4176-B24D-B07A-EDD444997C90}"/>
    <hyperlink ref="K28" r:id="rId5" location="/forms/76ba0885e88a4c20b8686aa9204acd30" xr:uid="{CE8C4D39-3FF0-D44D-B38F-81C8DAF8E6F4}"/>
    <hyperlink ref="K14" r:id="rId6" location="/forms/76ba0885e88a4c20b8686aa9204acd30" xr:uid="{5DDD49E4-1EF6-BD40-949A-342D9A41EE8B}"/>
    <hyperlink ref="K16" r:id="rId7" location="/forms/76ba0885e88a4c20b8686aa9204acd30" xr:uid="{D1461488-914F-954E-BFB0-BC1C5EE6CF13}"/>
    <hyperlink ref="K18" r:id="rId8" location="/forms/76ba0885e88a4c20b8686aa9204acd30" xr:uid="{52B7DFDE-E463-E54B-BA6D-F4EA2841FE99}"/>
    <hyperlink ref="K19" r:id="rId9" location="/forms/76ba0885e88a4c20b8686aa9204acd30" xr:uid="{93E870A8-4C57-224C-A442-B7A507082E62}"/>
    <hyperlink ref="K47" r:id="rId10" location="/forms/2bd65fbd2daf4064ac60694210797595" display="Rapid community assessment" xr:uid="{1E5EFA7E-DD00-0D45-8A76-BCB001096E72}"/>
    <hyperlink ref="K24" r:id="rId11" location="/forms/76ba0885e88a4c20b8686aa9204acd30" xr:uid="{2A8A4807-EE2E-3644-B80A-AC1A662E3621}"/>
    <hyperlink ref="K26" r:id="rId12" location="/forms/fad15f51bbf44bb0bf9c36f08887c2dd" display="Water point survey (type &amp; functionality) + rapid community assessment (HH count)" xr:uid="{0B3304EB-F9D1-5E43-AB77-1BABFFE23F46}"/>
    <hyperlink ref="K30" r:id="rId13" location="/forms/d97abfe8b83843dcb03c5b1d72e01f93/preview" display="SAEP monthly report" xr:uid="{8D9471C7-CFF6-8A49-B761-700568917108}"/>
    <hyperlink ref="K31" r:id="rId14" location="/forms/d97abfe8b83843dcb03c5b1d72e01f93/preview" xr:uid="{1B33182A-0FA1-0C41-A2DE-53654A1230CC}"/>
    <hyperlink ref="K33" r:id="rId15" location="/forms/fad15f51bbf44bb0bf9c36f08887c2dd" display="Water point survey (type &amp; functionality) + rapid community assessment (HH count)" xr:uid="{9347A304-DDDB-E24C-B3D0-29C48B502EF7}"/>
    <hyperlink ref="K55" r:id="rId16" location="/forms/802cd40b8ada491eae959778d70597bf" xr:uid="{767E34D7-416B-FF42-B48D-320C56CF5FD5}"/>
    <hyperlink ref="K57" r:id="rId17" location="/forms/802cd40b8ada491eae959778d70597bf" xr:uid="{22C41CF6-7B19-0145-9288-DAE71920C415}"/>
    <hyperlink ref="K59" r:id="rId18" location="/forms/802cd40b8ada491eae959778d70597bf" xr:uid="{6EF0FDD8-8CFE-F549-BDF2-29D937D500CF}"/>
    <hyperlink ref="K61" r:id="rId19" location="/forms/802cd40b8ada491eae959778d70597bf" xr:uid="{42686B13-A7D5-D741-85D9-96D1AEF8A0B4}"/>
    <hyperlink ref="K56" r:id="rId20" location="/forms/b823db9a3c794e3bbfb204540990c2c8" xr:uid="{2422B0E1-A381-BF4E-8E6A-A4C7373DF3C8}"/>
    <hyperlink ref="K58" r:id="rId21" location="/forms/b823db9a3c794e3bbfb204540990c2c8" xr:uid="{5544413C-B702-F444-9958-C18213E629CE}"/>
    <hyperlink ref="K60" r:id="rId22" location="/forms/b823db9a3c794e3bbfb204540990c2c8" xr:uid="{FA00FAC7-6593-074D-9D41-F69F84DEABB5}"/>
    <hyperlink ref="K62" r:id="rId23" location="/forms/b823db9a3c794e3bbfb204540990c2c8" xr:uid="{49A021D5-14A9-7146-ACFD-97BE7E39090D}"/>
    <hyperlink ref="K37" r:id="rId24" location="/forms/fad15f51bbf44bb0bf9c36f08887c2dd" display="Water point survey (type &amp; functionality) + rapid community assessment (HH count)" xr:uid="{6CD66431-5CB3-C340-A152-DE050DB66F00}"/>
    <hyperlink ref="K70" r:id="rId25" location="/forms/76ba0885e88a4c20b8686aa9204acd30" xr:uid="{6AE88E4F-2C32-6C45-A2D2-0FCE75A34831}"/>
    <hyperlink ref="K42" r:id="rId26" location="/forms/76ba0885e88a4c20b8686aa9204acd30" xr:uid="{82D30E5B-B8FC-FC45-B061-D65DB56AB881}"/>
    <hyperlink ref="K69" r:id="rId27" location="/forms/76ba0885e88a4c20b8686aa9204acd30" xr:uid="{13132880-147A-D04B-A50C-7DD4EDCA8E57}"/>
    <hyperlink ref="O22" r:id="rId28" location="/consoles/818a590d510e40728bc1e969aa98c0db?tab=e4139e54-32f5-49d7-872a-9c40004944f3" xr:uid="{F0B97F72-6D83-404A-BB4A-31370B4C653D}"/>
    <hyperlink ref="O26" r:id="rId29" location="/forms/fad15f51bbf44bb0bf9c36f08887c2dd" display="Water point survey (type &amp; functionality) + rapid community assessment (HH count)" xr:uid="{B90EC66F-6C3C-BF42-BCB5-F28C8FA2E910}"/>
    <hyperlink ref="N26" r:id="rId30" location="/consoles/1d080c5b8c154825b446b267319a8288?tab=b96fe26a-1712-43b1-a86b-26e9f7b833b4" xr:uid="{95CE31CF-8DF3-1E4B-BE55-C8DEAF59E629}"/>
    <hyperlink ref="N22" r:id="rId31" location="/consoles/818a590d510e40728bc1e969aa98c0db?tab=e4139e54-32f5-49d7-872a-9c40004944f3" xr:uid="{59D79D40-8E3F-BE4A-A478-8E0AF10342E5}"/>
    <hyperlink ref="N34" r:id="rId32" location="/consoles/1d080c5b8c154825b446b267319a8288?tab=b96fe26a-1712-43b1-a86b-26e9f7b833b4" xr:uid="{1D867E09-5EB4-2744-A115-C6008E459097}"/>
    <hyperlink ref="N35" r:id="rId33" location="/consoles/1d080c5b8c154825b446b267319a8288?tab=b96fe26a-1712-43b1-a86b-26e9f7b833b4" xr:uid="{FC5BA73E-52D2-C347-8DD7-E5764D348E33}"/>
    <hyperlink ref="N33" r:id="rId34" location="/consoles/1d080c5b8c154825b446b267319a8288?tab=b96fe26a-1712-43b1-a86b-26e9f7b833b4" xr:uid="{EF3FB051-A3FB-EB40-84CD-C77E1E8836C3}"/>
    <hyperlink ref="N44" r:id="rId35" location="/consoles/1d080c5b8c154825b446b267319a8288?tab=b96fe26a-1712-43b1-a86b-26e9f7b833b4" xr:uid="{197BB993-6789-2A46-8EE4-E41A1B8C4B21}"/>
    <hyperlink ref="N45" r:id="rId36" location="/consoles/1d080c5b8c154825b446b267319a8288?tab=b96fe26a-1712-43b1-a86b-26e9f7b833b4" xr:uid="{CC0DE3FD-C304-FB48-A1AF-8A409A9483A9}"/>
    <hyperlink ref="N51" r:id="rId37" location="/consoles/1d080c5b8c154825b446b267319a8288?tab=b96fe26a-1712-43b1-a86b-26e9f7b833b4" xr:uid="{A6B196B7-8F28-BE4B-B22E-B265EECB632A}"/>
    <hyperlink ref="N55" r:id="rId38" location="/consoles/1d080c5b8c154825b446b267319a8288?tab=b96fe26a-1712-43b1-a86b-26e9f7b833b4" xr:uid="{BDC3FB2D-E821-5946-983C-1EC4E5CEA030}"/>
    <hyperlink ref="N56" r:id="rId39" location="/consoles/1d080c5b8c154825b446b267319a8288?tab=b96fe26a-1712-43b1-a86b-26e9f7b833b4" xr:uid="{FAC70758-2D35-894B-B99B-695D97D29BFA}"/>
    <hyperlink ref="N14" r:id="rId40" location="/consoles/1d080c5b8c154825b446b267319a8288?tab=b96fe26a-1712-43b1-a86b-26e9f7b833b4" xr:uid="{6F7880DF-4723-354F-8C39-5A59E20D7C1F}"/>
    <hyperlink ref="N16" r:id="rId41" location="/consoles/1d080c5b8c154825b446b267319a8288?tab=b96fe26a-1712-43b1-a86b-26e9f7b833b4" xr:uid="{03B10D07-4636-CB48-AC69-0F27EB4D4D98}"/>
    <hyperlink ref="N18" r:id="rId42" location="/consoles/1d080c5b8c154825b446b267319a8288?tab=b96fe26a-1712-43b1-a86b-26e9f7b833b4" xr:uid="{D16A97B2-1B1C-A84E-85BD-C12C0CF92DF4}"/>
    <hyperlink ref="N19" r:id="rId43" location="/consoles/1d080c5b8c154825b446b267319a8288?tab=b96fe26a-1712-43b1-a86b-26e9f7b833b4" xr:uid="{4884E522-874B-E942-887F-979382D9DD94}"/>
    <hyperlink ref="N23" r:id="rId44" location="/consoles/818a590d510e40728bc1e969aa98c0db?tab=e4139e54-32f5-49d7-872a-9c40004944f3" xr:uid="{923C6C9F-32FB-524A-8C98-D7712BF9A33A}"/>
    <hyperlink ref="N24" r:id="rId45" location="/consoles/1d080c5b8c154825b446b267319a8288?tab=b96fe26a-1712-43b1-a86b-26e9f7b833b4" xr:uid="{254E6414-C919-614E-9499-C3C873A46C01}"/>
    <hyperlink ref="N28" r:id="rId46" location="/consoles/1d080c5b8c154825b446b267319a8288?tab=b96fe26a-1712-43b1-a86b-26e9f7b833b4" xr:uid="{5F2760E3-0A60-1447-A731-46D9E2D7AFD1}"/>
    <hyperlink ref="N30" r:id="rId47" location="/consoles/1d080c5b8c154825b446b267319a8288?tab=b96fe26a-1712-43b1-a86b-26e9f7b833b4" xr:uid="{F4A702D2-AE77-E24B-AF43-F107328C53D2}"/>
    <hyperlink ref="N31" r:id="rId48" location="/consoles/1d080c5b8c154825b446b267319a8288?tab=b96fe26a-1712-43b1-a86b-26e9f7b833b4" xr:uid="{3820AC10-330D-B841-899E-1F943E58DF69}"/>
    <hyperlink ref="N37" r:id="rId49" location="/consoles/1d080c5b8c154825b446b267319a8288?tab=b96fe26a-1712-43b1-a86b-26e9f7b833b4" xr:uid="{9AE03329-451D-A04C-99B2-CE49CEB11C2D}"/>
    <hyperlink ref="N38" r:id="rId50" location="/consoles/1d080c5b8c154825b446b267319a8288?tab=b96fe26a-1712-43b1-a86b-26e9f7b833b4" xr:uid="{4F0F9BA5-A2EF-974F-B6BD-F66CFBFCA537}"/>
    <hyperlink ref="N40" r:id="rId51" location="/consoles/1d080c5b8c154825b446b267319a8288?tab=b96fe26a-1712-43b1-a86b-26e9f7b833b4" xr:uid="{410229DF-6C75-464B-AB59-424D422040B7}"/>
    <hyperlink ref="N42" r:id="rId52" location="/consoles/1d080c5b8c154825b446b267319a8288?tab=b96fe26a-1712-43b1-a86b-26e9f7b833b4" xr:uid="{133BCB0C-B7B8-E64C-8EF9-49E8A93187FF}"/>
    <hyperlink ref="N46" r:id="rId53" location="/consoles/1d080c5b8c154825b446b267319a8288?tab=b96fe26a-1712-43b1-a86b-26e9f7b833b4" xr:uid="{EC0682DB-5A93-9E47-97A6-D876F9B2F33A}"/>
    <hyperlink ref="N47" r:id="rId54" location="/consoles/1d080c5b8c154825b446b267319a8288?tab=b96fe26a-1712-43b1-a86b-26e9f7b833b4" xr:uid="{D4C8D3E8-640E-9048-BF63-F162ED38D4A2}"/>
    <hyperlink ref="N52" r:id="rId55" location="/consoles/1d080c5b8c154825b446b267319a8288?tab=b96fe26a-1712-43b1-a86b-26e9f7b833b4" xr:uid="{A72455C9-7258-C74E-A2BC-63D853F323ED}"/>
    <hyperlink ref="N54" r:id="rId56" location="/consoles/1d080c5b8c154825b446b267319a8288?tab=b96fe26a-1712-43b1-a86b-26e9f7b833b4" xr:uid="{EB8D1E02-319B-1A4F-A121-2A34B5FC34F3}"/>
    <hyperlink ref="N57" r:id="rId57" location="/consoles/1d080c5b8c154825b446b267319a8288?tab=b96fe26a-1712-43b1-a86b-26e9f7b833b4" xr:uid="{E0171580-44C5-0F47-910E-01A4AE479484}"/>
    <hyperlink ref="N58" r:id="rId58" location="/consoles/1d080c5b8c154825b446b267319a8288?tab=b96fe26a-1712-43b1-a86b-26e9f7b833b4" xr:uid="{DDE2AF00-D42F-394B-85D4-66BBA2C59CF9}"/>
    <hyperlink ref="N59" r:id="rId59" location="/consoles/1d080c5b8c154825b446b267319a8288?tab=b96fe26a-1712-43b1-a86b-26e9f7b833b4" xr:uid="{99F73C92-96BA-7D4D-8141-940ACD903E1A}"/>
    <hyperlink ref="N60" r:id="rId60" location="/consoles/1d080c5b8c154825b446b267319a8288?tab=b96fe26a-1712-43b1-a86b-26e9f7b833b4" xr:uid="{017D962E-5230-6443-907C-E0059B2AD57D}"/>
    <hyperlink ref="N61" r:id="rId61" location="/consoles/1d080c5b8c154825b446b267319a8288?tab=b96fe26a-1712-43b1-a86b-26e9f7b833b4" xr:uid="{076A5067-D150-DB4B-90B8-0A554C665BC9}"/>
    <hyperlink ref="N62" r:id="rId62" location="/consoles/1d080c5b8c154825b446b267319a8288?tab=b96fe26a-1712-43b1-a86b-26e9f7b833b4" xr:uid="{B3BF3BC1-B51C-4646-8B1C-7F5D19118583}"/>
    <hyperlink ref="N66" r:id="rId63" location="/consoles/818a590d510e40728bc1e969aa98c0db?tab=e4139e54-32f5-49d7-872a-9c40004944f3" xr:uid="{76DE8305-833A-4448-8A5A-43696A9886CA}"/>
    <hyperlink ref="N67" r:id="rId64" location="/consoles/818a590d510e40728bc1e969aa98c0db?tab=e4139e54-32f5-49d7-872a-9c40004944f3" xr:uid="{CA571B4B-8460-344F-A3D8-8FE83E8DF3C7}"/>
    <hyperlink ref="N69" r:id="rId65" location="/consoles/1d080c5b8c154825b446b267319a8288?tab=b96fe26a-1712-43b1-a86b-26e9f7b833b4" xr:uid="{896EAC33-5EA5-4C4C-970B-B0376477043A}"/>
    <hyperlink ref="N70" r:id="rId66" location="/consoles/1d080c5b8c154825b446b267319a8288?tab=b96fe26a-1712-43b1-a86b-26e9f7b833b4" xr:uid="{2C555E3F-968C-694E-87C1-24A0A150CE72}"/>
    <hyperlink ref="T22" r:id="rId67" location="/consoles/818a590d510e40728bc1e969aa98c0db?tab=e4139e54-32f5-49d7-872a-9c40004944f3" xr:uid="{D8BA03EF-EE62-B745-A15C-5F2B7EB9BDC3}"/>
    <hyperlink ref="T14" r:id="rId68" location="/consoles/1d080c5b8c154825b446b267319a8288?tab=b96fe26a-1712-43b1-a86b-26e9f7b833b4" xr:uid="{B18309F3-5E7E-EE4B-ABE3-F999902925DA}"/>
    <hyperlink ref="T16" r:id="rId69" location="/consoles/1d080c5b8c154825b446b267319a8288?tab=b96fe26a-1712-43b1-a86b-26e9f7b833b4" xr:uid="{1CFA9989-7B80-194D-8002-0341B8F252CA}"/>
    <hyperlink ref="T18" r:id="rId70" location="/consoles/1d080c5b8c154825b446b267319a8288?tab=b96fe26a-1712-43b1-a86b-26e9f7b833b4" xr:uid="{ECEB9CAC-F7BD-6141-98A9-CD020BF8FB9D}"/>
    <hyperlink ref="T19" r:id="rId71" location="/consoles/1d080c5b8c154825b446b267319a8288?tab=b96fe26a-1712-43b1-a86b-26e9f7b833b4" xr:uid="{0740B072-9B6D-A14B-BADA-730D79B7E24A}"/>
    <hyperlink ref="T23" r:id="rId72" location="/consoles/818a590d510e40728bc1e969aa98c0db?tab=e4139e54-32f5-49d7-872a-9c40004944f3" xr:uid="{ECC0C989-5C3E-F146-8063-01B125F90C9C}"/>
    <hyperlink ref="Q34" r:id="rId73" location="/forms/530fe4e5a09f42d0a96cef1b855a5241/preview" xr:uid="{D45006C9-E405-4641-9289-25BB1EBA5C52}"/>
    <hyperlink ref="Q35" r:id="rId74" location="/forms/530fe4e5a09f42d0a96cef1b855a5241/preview" xr:uid="{33ECE2EA-40DD-DA4C-AA22-AF3BDE29A135}"/>
    <hyperlink ref="Q33" r:id="rId75" location="/forms/530fe4e5a09f42d0a96cef1b855a5241/preview" xr:uid="{64C37E4A-5717-954D-93B9-F66C1D419771}"/>
    <hyperlink ref="Q44" r:id="rId76" location="/forms/530fe4e5a09f42d0a96cef1b855a5241/preview" xr:uid="{0E67D9EA-8E90-734B-A622-BB6E1DC298F4}"/>
    <hyperlink ref="Q45" r:id="rId77" location="/forms/530fe4e5a09f42d0a96cef1b855a5241/preview" xr:uid="{AB751A9C-1F94-DF41-B3A4-B79CF2F7CA48}"/>
    <hyperlink ref="Q51" r:id="rId78" location="/forms/530fe4e5a09f42d0a96cef1b855a5241/preview" xr:uid="{10D0D17F-6FB0-EB48-8C94-D5F2DA572DD0}"/>
    <hyperlink ref="Q55" r:id="rId79" location="/forms/802cd40b8ada491eae959778d70597bf" xr:uid="{D833D321-D715-454C-82E5-5F05A6BE2F63}"/>
    <hyperlink ref="Q56" r:id="rId80" location="/forms/b823db9a3c794e3bbfb204540990c2c8" xr:uid="{7453B15F-8636-4645-BDD5-77656B5D798E}"/>
    <hyperlink ref="T28" r:id="rId81" location="/consoles/1d080c5b8c154825b446b267319a8288?tab=b96fe26a-1712-43b1-a86b-26e9f7b833b4" xr:uid="{4F88D594-9CB1-C345-A7C6-3660F2FCCF86}"/>
    <hyperlink ref="T30" r:id="rId82" location="/consoles/1d080c5b8c154825b446b267319a8288?tab=b96fe26a-1712-43b1-a86b-26e9f7b833b4" xr:uid="{6A5D3A8F-867C-164F-80F6-123174043E87}"/>
    <hyperlink ref="T31" r:id="rId83" location="/consoles/1d080c5b8c154825b446b267319a8288?tab=b96fe26a-1712-43b1-a86b-26e9f7b833b4" xr:uid="{FC34205B-0732-8942-8EBB-88C85F2A716E}"/>
    <hyperlink ref="Q37" r:id="rId84" location="/forms/530fe4e5a09f42d0a96cef1b855a5241/preview" xr:uid="{56011E0A-B90F-D94C-90E7-E28374CCF01C}"/>
    <hyperlink ref="Q38" r:id="rId85" location="/forms/530fe4e5a09f42d0a96cef1b855a5241/preview" xr:uid="{09A75FB8-BAFE-9B4D-B1C5-CEAFA97D9FA8}"/>
    <hyperlink ref="Q40" r:id="rId86" location="/forms/530fe4e5a09f42d0a96cef1b855a5241/preview" xr:uid="{4456AB9D-68D8-0F4C-B524-D2158B50F6B5}"/>
    <hyperlink ref="Q42" r:id="rId87" location="/forms/530fe4e5a09f42d0a96cef1b855a5241/preview" xr:uid="{FBADA45B-047C-0744-8BB5-FC8DEFED7388}"/>
    <hyperlink ref="Q46" r:id="rId88" location="/forms/530fe4e5a09f42d0a96cef1b855a5241/preview" xr:uid="{5758BBEE-3AED-3246-A864-35836F3CFF82}"/>
    <hyperlink ref="Q47" r:id="rId89" location="/forms/530fe4e5a09f42d0a96cef1b855a5241/preview" xr:uid="{F855D408-BDAA-E04E-8D9E-5259156884C4}"/>
    <hyperlink ref="T52" r:id="rId90" location="/consoles/1d080c5b8c154825b446b267319a8288?tab=b96fe26a-1712-43b1-a86b-26e9f7b833b4" xr:uid="{9DD43F18-3A17-7D43-BAEE-A4E89D778BDB}"/>
    <hyperlink ref="T54" r:id="rId91" location="/consoles/1d080c5b8c154825b446b267319a8288?tab=b96fe26a-1712-43b1-a86b-26e9f7b833b4" xr:uid="{3AB747B6-F314-DD46-9A1B-681B69ACEEF8}"/>
    <hyperlink ref="Q57" r:id="rId92" location="/forms/802cd40b8ada491eae959778d70597bf" xr:uid="{3025697C-08C5-F640-81EF-1962E0A6DFD1}"/>
    <hyperlink ref="Q59" r:id="rId93" location="/forms/802cd40b8ada491eae959778d70597bf" xr:uid="{CACBE4D2-1F84-E249-8006-DFEFC347684B}"/>
    <hyperlink ref="Q61" r:id="rId94" location="/forms/802cd40b8ada491eae959778d70597bf" xr:uid="{B661C8A1-8629-5E46-B1EF-74C01578B5DF}"/>
    <hyperlink ref="Q58" r:id="rId95" location="/forms/b823db9a3c794e3bbfb204540990c2c8" xr:uid="{227A0BCE-145E-0947-BD3B-F4E7000168CB}"/>
    <hyperlink ref="Q60" r:id="rId96" location="/forms/b823db9a3c794e3bbfb204540990c2c8" xr:uid="{37D17F80-7E04-504E-B73F-B626611863B6}"/>
    <hyperlink ref="Q62" r:id="rId97" location="/forms/b823db9a3c794e3bbfb204540990c2c8" xr:uid="{CA192B76-2A88-4E4A-8E04-5805680A1AC6}"/>
    <hyperlink ref="T64" r:id="rId98" location="/consoles/818a590d510e40728bc1e969aa98c0db?tab=e4139e54-32f5-49d7-872a-9c40004944f3" xr:uid="{139E2C7B-1BB8-8B44-86BB-7D3FFD5C2C09}"/>
    <hyperlink ref="T66" r:id="rId99" location="/consoles/818a590d510e40728bc1e969aa98c0db?tab=e4139e54-32f5-49d7-872a-9c40004944f3" xr:uid="{FB2D2E83-D1A2-2546-9711-3BFDFF60FC71}"/>
    <hyperlink ref="T67" r:id="rId100" location="/consoles/818a590d510e40728bc1e969aa98c0db?tab=e4139e54-32f5-49d7-872a-9c40004944f3" xr:uid="{D7863E4B-6465-3D4D-9E22-CB1A945D4626}"/>
    <hyperlink ref="T69" r:id="rId101" location="/consoles/1d080c5b8c154825b446b267319a8288?tab=b96fe26a-1712-43b1-a86b-26e9f7b833b4" xr:uid="{0202471B-E03E-9C47-A773-2BD666C71AA2}"/>
    <hyperlink ref="T70" r:id="rId102" location="/consoles/1d080c5b8c154825b446b267319a8288?tab=b96fe26a-1712-43b1-a86b-26e9f7b833b4" xr:uid="{1D0A7B72-8951-D948-9AE5-2C998EA719F1}"/>
    <hyperlink ref="T24" r:id="rId103" location="/consoles/1d080c5b8c154825b446b267319a8288?tab=b96fe26a-1712-43b1-a86b-26e9f7b833b4" xr:uid="{34CD45DB-A200-9144-8160-ADBB3FFA7FF6}"/>
    <hyperlink ref="A5" r:id="rId104" xr:uid="{E5D3ADFE-BE34-4BD7-98A0-7F7C7B1748B0}"/>
    <hyperlink ref="N49" r:id="rId105" location="/consoles/1d080c5b8c154825b446b267319a8288?tab=b96fe26a-1712-43b1-a86b-26e9f7b833b4" xr:uid="{2898C13F-9B1E-401E-A7F8-58F544DA74D8}"/>
    <hyperlink ref="Q49" r:id="rId106" location="/forms/530fe4e5a09f42d0a96cef1b855a5241/preview" xr:uid="{CDB785ED-2182-4AF4-AFAA-E632554A40A1}"/>
    <hyperlink ref="K48" r:id="rId107" location="/forms/e045ce2509964909bed52a842b28dffd" xr:uid="{2F81D03E-6A63-4547-BD1E-93444BC2B464}"/>
    <hyperlink ref="N48" r:id="rId108" location="/consoles/1d080c5b8c154825b446b267319a8288?tab=b96fe26a-1712-43b1-a86b-26e9f7b833b4" xr:uid="{AE1AC5C4-6D0F-4D99-9D5A-02AB355E0260}"/>
    <hyperlink ref="Q48" r:id="rId109" location="/forms/530fe4e5a09f42d0a96cef1b855a5241/preview" xr:uid="{A66BB6EE-12CD-4900-A744-AD159113A35F}"/>
    <hyperlink ref="N43" r:id="rId110" location="/consoles/1d080c5b8c154825b446b267319a8288?tab=b96fe26a-1712-43b1-a86b-26e9f7b833b4" xr:uid="{954E2A20-2B93-4E8A-99AC-5DF20B664A71}"/>
    <hyperlink ref="Q43" r:id="rId111" location="/forms/530fe4e5a09f42d0a96cef1b855a5241/preview" xr:uid="{65D3F414-7EAB-4D9C-BC7E-A34F2D5E8BCA}"/>
    <hyperlink ref="N50" r:id="rId112" location="/consoles/1d080c5b8c154825b446b267319a8288?tab=b96fe26a-1712-43b1-a86b-26e9f7b833b4" xr:uid="{1C585307-B895-4C59-A146-EC475A93BDC3}"/>
    <hyperlink ref="Q50" r:id="rId113" location="/forms/530fe4e5a09f42d0a96cef1b855a5241/preview" xr:uid="{41048D58-FB75-4E50-92B9-4E3EA628BCCA}"/>
    <hyperlink ref="K43" r:id="rId114" location="/forms/2bd65fbd2daf4064ac60694210797595" display="Rapid community assessment" xr:uid="{B4C3B5B3-4E17-4682-81AD-25F9D6EC10E7}"/>
    <hyperlink ref="K50" r:id="rId115" location="/forms/530fe4e5a09f42d0a96cef1b855a5241/preview" xr:uid="{AB00DD76-C689-43FB-AD1A-D1A898495966}"/>
    <hyperlink ref="K51" r:id="rId116" location="/forms/530fe4e5a09f42d0a96cef1b855a5241/preview" xr:uid="{F54B8AF8-83FF-4D7A-A8E3-351CECDD1507}"/>
    <hyperlink ref="K45" r:id="rId117" location="/forms/530fe4e5a09f42d0a96cef1b855a5241/preview" xr:uid="{6C50F133-BDF6-4713-AF1A-2C619FA06259}"/>
    <hyperlink ref="K44" r:id="rId118" location="/forms/530fe4e5a09f42d0a96cef1b855a5241/preview" xr:uid="{CBB2CA3A-43AB-44AB-8704-497EB975E363}"/>
    <hyperlink ref="K35" r:id="rId119" location="/forms/530fe4e5a09f42d0a96cef1b855a5241/preview" xr:uid="{7CC72F8C-62EA-483E-B7FE-D2D2E0EF89D2}"/>
    <hyperlink ref="K34" r:id="rId120" location="/forms/530fe4e5a09f42d0a96cef1b855a5241/preview" xr:uid="{6E8AC387-BB2C-4C08-8184-B22C3CEFB7DD}"/>
    <hyperlink ref="K46" r:id="rId121" location="/forms/530fe4e5a09f42d0a96cef1b855a5241/preview" xr:uid="{309BE163-38AA-4CD1-BF4C-43608DB8F42F}"/>
    <hyperlink ref="K54" r:id="rId122" location="/forms/e045ce2509964909bed52a842b28dffd" xr:uid="{EC45BEDA-6676-4769-91A2-B0669852C6EB}"/>
    <hyperlink ref="N25" r:id="rId123" location="/consoles/1d080c5b8c154825b446b267319a8288?tab=b96fe26a-1712-43b1-a86b-26e9f7b833b4" xr:uid="{A4A4D0D6-0BC2-4F8D-8F04-A0371CB49051}"/>
    <hyperlink ref="Q25" r:id="rId124" location="/forms/530fe4e5a09f42d0a96cef1b855a5241/preview" display="HANWASH household audit" xr:uid="{46EA19E1-7163-46AA-8546-62D19EDD81C7}"/>
    <hyperlink ref="K36" r:id="rId125" location="/forms/fad15f51bbf44bb0bf9c36f08887c2dd" display="Water point survey (type &amp; functionality) + rapid community assessment (HH count)" xr:uid="{B97FD5C7-94CA-46CE-981C-1EECEB2AF056}"/>
    <hyperlink ref="N36" r:id="rId126" location="/consoles/1d080c5b8c154825b446b267319a8288?tab=b96fe26a-1712-43b1-a86b-26e9f7b833b4" xr:uid="{3E8203A7-CF42-47B8-A567-6A52CE5ED02E}"/>
    <hyperlink ref="Q36" r:id="rId127" location="/forms/530fe4e5a09f42d0a96cef1b855a5241/preview" display="HANWASH household audit" xr:uid="{02F183C0-F767-4CD4-88BA-23A42267FBA4}"/>
    <hyperlink ref="K67" r:id="rId128" location="/tables/ts327/projects" xr:uid="{CD502AE9-57DA-4798-8E70-A7D4D7DB4003}"/>
    <hyperlink ref="K66" r:id="rId129" location="/tables/ts327/projects" xr:uid="{299EDBD5-3FAF-43D0-ADBA-D3A7C65E9A37}"/>
    <hyperlink ref="K64:K65" r:id="rId130" display="HANWASH project monitoring" xr:uid="{9AC0A88D-0993-4420-9274-7D763A1356A3}"/>
    <hyperlink ref="K68" r:id="rId131" location="/tables/ts109/t6" xr:uid="{D0B5F764-833D-4164-A756-09B8DB8FF925}"/>
    <hyperlink ref="N65" r:id="rId132" location="/consoles/818a590d510e40728bc1e969aa98c0db?tab=e4139e54-32f5-49d7-872a-9c40004944f3" xr:uid="{F19C4F90-4700-4578-B811-E79DB6F3919E}"/>
    <hyperlink ref="N64" r:id="rId133" location="/consoles/818a590d510e40728bc1e969aa98c0db?tab=e4139e54-32f5-49d7-872a-9c40004944f3" xr:uid="{B376AE42-04A9-48D8-8704-F677AFA39EEA}"/>
    <hyperlink ref="K29" r:id="rId134" location="/forms/d97abfe8b83843dcb03c5b1d72e01f93/preview" xr:uid="{F214CB25-CC13-401F-9CB8-5E5105B1BF82}"/>
    <hyperlink ref="N29" r:id="rId135" location="/consoles/1d080c5b8c154825b446b267319a8288?tab=b96fe26a-1712-43b1-a86b-26e9f7b833b4" xr:uid="{A8A05B38-7B23-4880-8AE3-89C077DA88A8}"/>
    <hyperlink ref="R29" r:id="rId136" location="/consoles/1d080c5b8c154825b446b267319a8288?tab=b96fe26a-1712-43b1-a86b-26e9f7b833b4" xr:uid="{ED6B07E5-ED09-4337-80DD-7302BA0908B6}"/>
    <hyperlink ref="K27" r:id="rId137" location="/forms/fad15f51bbf44bb0bf9c36f08887c2dd" display="Water point survey (type &amp; functionality) + rapid community assessment (HH count)" xr:uid="{6260F483-70C8-4E94-8897-1024CFA591B7}"/>
    <hyperlink ref="N27" r:id="rId138" location="/consoles/1d080c5b8c154825b446b267319a8288?tab=b96fe26a-1712-43b1-a86b-26e9f7b833b4" xr:uid="{ED6FE6B9-9AAB-4909-80C8-B4EBD3B338D1}"/>
    <hyperlink ref="O27" r:id="rId139" location="/forms/530fe4e5a09f42d0a96cef1b855a5241/preview" display="HANWASH household audit" xr:uid="{058353AF-5CE6-4A5E-8D97-4EF9203EEF7F}"/>
    <hyperlink ref="K20" r:id="rId140" location="/forms/76ba0885e88a4c20b8686aa9204acd30" xr:uid="{26D07D25-0212-426D-9FB3-AA3483ABC1BF}"/>
    <hyperlink ref="N20" r:id="rId141" location="/consoles/1d080c5b8c154825b446b267319a8288?tab=b96fe26a-1712-43b1-a86b-26e9f7b833b4" xr:uid="{9C5A871C-9A5A-4C5F-BD95-2C383DCBBD4C}"/>
    <hyperlink ref="K21" r:id="rId142" location="/forms/76ba0885e88a4c20b8686aa9204acd30" xr:uid="{F9C26D58-604D-43E6-975A-8B9315E54C01}"/>
    <hyperlink ref="N21" r:id="rId143" location="/consoles/1d080c5b8c154825b446b267319a8288?tab=b96fe26a-1712-43b1-a86b-26e9f7b833b4" xr:uid="{F30F6C2C-F509-4134-86C4-956A20CBEAE5}"/>
    <hyperlink ref="P21" r:id="rId144" location="/consoles/1d080c5b8c154825b446b267319a8288?tab=b96fe26a-1712-43b1-a86b-26e9f7b833b4" xr:uid="{C987AEC0-61ED-4DF8-8F12-D349DB94FE10}"/>
    <hyperlink ref="K15" r:id="rId145" location="/forms/76ba0885e88a4c20b8686aa9204acd30" xr:uid="{35DA407E-DA49-40CA-9BCE-6404A0243A6D}"/>
    <hyperlink ref="N15" r:id="rId146" location="/consoles/1d080c5b8c154825b446b267319a8288?tab=b96fe26a-1712-43b1-a86b-26e9f7b833b4" xr:uid="{702574BC-33AA-46D3-A9DE-39C4490FCA77}"/>
    <hyperlink ref="K17" r:id="rId147" location="/forms/76ba0885e88a4c20b8686aa9204acd30" xr:uid="{723D9FF6-D4B9-4977-92A6-7228A7788BD0}"/>
    <hyperlink ref="N17" r:id="rId148" location="/consoles/1d080c5b8c154825b446b267319a8288?tab=b96fe26a-1712-43b1-a86b-26e9f7b833b4" xr:uid="{19A7C202-05EF-44EC-B67C-519FAA565584}"/>
    <hyperlink ref="K41" r:id="rId149" location="/forms/76ba0885e88a4c20b8686aa9204acd30" xr:uid="{B6B85919-26CA-4E9E-9139-8F356D7B7D6B}"/>
    <hyperlink ref="N41" r:id="rId150" location="/consoles/1d080c5b8c154825b446b267319a8288?tab=b96fe26a-1712-43b1-a86b-26e9f7b833b4" xr:uid="{63E93E13-76A5-4E53-B2B0-E58043A78BD8}"/>
    <hyperlink ref="O41" r:id="rId151" location="/forms/530fe4e5a09f42d0a96cef1b855a5241/preview" xr:uid="{DFF8AE2E-194A-4BA8-A731-19B471AF40A8}"/>
    <hyperlink ref="K53" r:id="rId152" location="/forms/76ba0885e88a4c20b8686aa9204acd30" xr:uid="{F722F10E-B926-4F24-B46D-DE4097D18052}"/>
    <hyperlink ref="N53" r:id="rId153" location="/consoles/1d080c5b8c154825b446b267319a8288?tab=b96fe26a-1712-43b1-a86b-26e9f7b833b4" xr:uid="{E18D8BE2-FA36-4A00-9809-0A7E069563F8}"/>
    <hyperlink ref="T53" r:id="rId154" location="/consoles/1d080c5b8c154825b446b267319a8288?tab=b96fe26a-1712-43b1-a86b-26e9f7b833b4" xr:uid="{71D29A2E-6510-4CAD-81E3-F3E8545F131A}"/>
    <hyperlink ref="K39" r:id="rId155" location="/forms/76ba0885e88a4c20b8686aa9204acd30" xr:uid="{765EE6D4-AA6F-430F-B453-87CFE2CD7FB8}"/>
    <hyperlink ref="N39" r:id="rId156" location="/consoles/1d080c5b8c154825b446b267319a8288?tab=b96fe26a-1712-43b1-a86b-26e9f7b833b4" xr:uid="{092B503A-E256-4403-BA52-990089633BD1}"/>
    <hyperlink ref="O39" r:id="rId157" location="/forms/530fe4e5a09f42d0a96cef1b855a5241/preview" xr:uid="{A510AF38-36A7-4DC0-B22E-179C840CAB47}"/>
  </hyperlinks>
  <pageMargins left="0.7" right="0.7" top="0.75" bottom="0.75" header="0.3" footer="0.3"/>
  <pageSetup fitToWidth="0" orientation="portrait"/>
  <legacyDrawing r:id="rId15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2B21-83F7-462F-AF8F-A0E8052C4FD0}">
  <dimension ref="A1:S59"/>
  <sheetViews>
    <sheetView tabSelected="1" workbookViewId="0">
      <selection activeCell="F4" sqref="F4"/>
    </sheetView>
  </sheetViews>
  <sheetFormatPr defaultRowHeight="22.5" customHeight="1"/>
  <cols>
    <col min="2" max="2" width="5.25" bestFit="1" customWidth="1"/>
    <col min="3" max="3" width="17.625" customWidth="1"/>
    <col min="4" max="4" width="10.75" bestFit="1" customWidth="1"/>
    <col min="5" max="5" width="47.75" bestFit="1" customWidth="1"/>
    <col min="6" max="6" width="111.125" style="318" customWidth="1"/>
    <col min="7" max="7" width="48.25" bestFit="1" customWidth="1"/>
    <col min="8" max="8" width="22.375" bestFit="1" customWidth="1"/>
    <col min="10" max="10" width="15" bestFit="1" customWidth="1"/>
    <col min="11" max="11" width="10.625" bestFit="1" customWidth="1"/>
    <col min="12" max="12" width="10.875" bestFit="1" customWidth="1"/>
    <col min="13" max="13" width="9.625" bestFit="1" customWidth="1"/>
    <col min="14" max="14" width="11.625" bestFit="1" customWidth="1"/>
    <col min="15" max="15" width="20" bestFit="1" customWidth="1"/>
    <col min="17" max="17" width="9.625" bestFit="1" customWidth="1"/>
    <col min="18" max="18" width="11.625" bestFit="1" customWidth="1"/>
    <col min="19" max="19" width="51.125" customWidth="1"/>
  </cols>
  <sheetData>
    <row r="1" spans="1:19" ht="22.5" customHeight="1">
      <c r="A1" s="288" t="s">
        <v>12</v>
      </c>
      <c r="B1" s="288" t="s">
        <v>80</v>
      </c>
      <c r="C1" s="288" t="s">
        <v>13</v>
      </c>
      <c r="D1" s="287" t="s">
        <v>81</v>
      </c>
      <c r="E1" s="288" t="s">
        <v>75</v>
      </c>
      <c r="F1" s="297" t="s">
        <v>82</v>
      </c>
      <c r="G1" s="287" t="s">
        <v>83</v>
      </c>
      <c r="H1" s="288" t="s">
        <v>84</v>
      </c>
      <c r="I1" s="289" t="s">
        <v>85</v>
      </c>
      <c r="J1" s="289" t="s">
        <v>86</v>
      </c>
      <c r="K1" s="287" t="s">
        <v>364</v>
      </c>
      <c r="L1" s="287" t="s">
        <v>88</v>
      </c>
      <c r="M1" s="287" t="s">
        <v>365</v>
      </c>
      <c r="N1" s="287" t="s">
        <v>366</v>
      </c>
      <c r="O1" s="287" t="s">
        <v>87</v>
      </c>
      <c r="P1" s="287" t="s">
        <v>93</v>
      </c>
      <c r="Q1" s="287" t="s">
        <v>89</v>
      </c>
      <c r="R1" s="287" t="s">
        <v>90</v>
      </c>
      <c r="S1" s="287" t="s">
        <v>79</v>
      </c>
    </row>
    <row r="2" spans="1:19" ht="22.5" customHeight="1">
      <c r="A2" s="45" t="s">
        <v>14</v>
      </c>
      <c r="B2" s="46">
        <v>1</v>
      </c>
      <c r="C2" s="47" t="s">
        <v>15</v>
      </c>
      <c r="D2" s="47" t="s">
        <v>94</v>
      </c>
      <c r="E2" s="47" t="s">
        <v>94</v>
      </c>
      <c r="F2" s="298" t="s">
        <v>94</v>
      </c>
      <c r="G2" s="47" t="s">
        <v>94</v>
      </c>
      <c r="H2" s="127" t="s">
        <v>94</v>
      </c>
      <c r="I2" s="120" t="s">
        <v>114</v>
      </c>
      <c r="J2" s="135" t="s">
        <v>94</v>
      </c>
      <c r="K2" s="47" t="s">
        <v>94</v>
      </c>
      <c r="L2" s="47" t="s">
        <v>94</v>
      </c>
      <c r="M2" s="47" t="s">
        <v>94</v>
      </c>
      <c r="N2" s="47" t="s">
        <v>94</v>
      </c>
      <c r="O2" s="47" t="s">
        <v>94</v>
      </c>
      <c r="P2" s="47" t="s">
        <v>94</v>
      </c>
      <c r="Q2" s="47" t="s">
        <v>94</v>
      </c>
      <c r="R2" s="47" t="s">
        <v>94</v>
      </c>
      <c r="S2" s="47" t="s">
        <v>95</v>
      </c>
    </row>
    <row r="3" spans="1:19" ht="22.5" customHeight="1">
      <c r="A3" s="48" t="s">
        <v>66</v>
      </c>
      <c r="B3" s="49">
        <v>1000</v>
      </c>
      <c r="C3" s="50" t="s">
        <v>17</v>
      </c>
      <c r="D3" s="50" t="s">
        <v>94</v>
      </c>
      <c r="E3" s="50" t="s">
        <v>94</v>
      </c>
      <c r="F3" s="299" t="s">
        <v>94</v>
      </c>
      <c r="G3" s="50" t="s">
        <v>94</v>
      </c>
      <c r="H3" s="128" t="s">
        <v>94</v>
      </c>
      <c r="I3" s="121" t="s">
        <v>114</v>
      </c>
      <c r="J3" s="136" t="s">
        <v>94</v>
      </c>
      <c r="K3" s="50" t="s">
        <v>94</v>
      </c>
      <c r="L3" s="50" t="s">
        <v>94</v>
      </c>
      <c r="M3" s="50" t="s">
        <v>94</v>
      </c>
      <c r="N3" s="50" t="s">
        <v>94</v>
      </c>
      <c r="O3" s="50" t="s">
        <v>94</v>
      </c>
      <c r="P3" s="50" t="s">
        <v>94</v>
      </c>
      <c r="Q3" s="50" t="s">
        <v>94</v>
      </c>
      <c r="R3" s="50" t="s">
        <v>94</v>
      </c>
      <c r="S3" s="50" t="s">
        <v>95</v>
      </c>
    </row>
    <row r="4" spans="1:19" ht="22.5" customHeight="1">
      <c r="A4" s="51" t="s">
        <v>69</v>
      </c>
      <c r="B4" s="52">
        <v>1100</v>
      </c>
      <c r="C4" s="53" t="s">
        <v>21</v>
      </c>
      <c r="D4" s="53" t="s">
        <v>96</v>
      </c>
      <c r="E4" s="53" t="s">
        <v>97</v>
      </c>
      <c r="F4" s="300" t="s">
        <v>94</v>
      </c>
      <c r="G4" s="53" t="s">
        <v>98</v>
      </c>
      <c r="H4" s="129" t="s">
        <v>99</v>
      </c>
      <c r="I4" s="122" t="s">
        <v>114</v>
      </c>
      <c r="J4" s="113" t="s">
        <v>100</v>
      </c>
      <c r="K4" s="55" t="s">
        <v>101</v>
      </c>
      <c r="L4" s="65" t="s">
        <v>102</v>
      </c>
      <c r="M4" s="51" t="s">
        <v>103</v>
      </c>
      <c r="N4" s="55" t="s">
        <v>104</v>
      </c>
      <c r="O4" s="65" t="s">
        <v>105</v>
      </c>
      <c r="P4" s="65" t="s">
        <v>106</v>
      </c>
      <c r="Q4" s="65" t="s">
        <v>107</v>
      </c>
      <c r="R4" s="277" t="s">
        <v>104</v>
      </c>
      <c r="S4" s="281" t="s">
        <v>108</v>
      </c>
    </row>
    <row r="5" spans="1:19" ht="22.5" customHeight="1">
      <c r="A5" s="236" t="s">
        <v>69</v>
      </c>
      <c r="B5" s="237">
        <v>1100</v>
      </c>
      <c r="C5" s="239" t="s">
        <v>21</v>
      </c>
      <c r="D5" s="239" t="s">
        <v>109</v>
      </c>
      <c r="E5" s="239" t="s">
        <v>110</v>
      </c>
      <c r="F5" s="301" t="s">
        <v>111</v>
      </c>
      <c r="G5" s="239" t="s">
        <v>112</v>
      </c>
      <c r="H5" s="273" t="s">
        <v>113</v>
      </c>
      <c r="I5" s="274" t="s">
        <v>114</v>
      </c>
      <c r="J5" s="244" t="s">
        <v>100</v>
      </c>
      <c r="K5" s="245" t="s">
        <v>101</v>
      </c>
      <c r="L5" s="246" t="s">
        <v>102</v>
      </c>
      <c r="M5" s="236" t="s">
        <v>103</v>
      </c>
      <c r="N5" s="245" t="s">
        <v>104</v>
      </c>
      <c r="O5" s="246" t="s">
        <v>105</v>
      </c>
      <c r="P5" s="246" t="s">
        <v>106</v>
      </c>
      <c r="Q5" s="276" t="s">
        <v>107</v>
      </c>
      <c r="R5" s="290" t="s">
        <v>104</v>
      </c>
      <c r="S5" s="291"/>
    </row>
    <row r="6" spans="1:19" ht="22.5" customHeight="1">
      <c r="A6" s="14" t="s">
        <v>30</v>
      </c>
      <c r="B6" s="10">
        <v>1110</v>
      </c>
      <c r="C6" s="12" t="s">
        <v>32</v>
      </c>
      <c r="D6" s="12" t="s">
        <v>115</v>
      </c>
      <c r="E6" s="9" t="s">
        <v>116</v>
      </c>
      <c r="F6" s="302"/>
      <c r="G6" s="14" t="s">
        <v>117</v>
      </c>
      <c r="H6" s="130" t="s">
        <v>99</v>
      </c>
      <c r="I6" s="123" t="s">
        <v>114</v>
      </c>
      <c r="J6" s="137" t="s">
        <v>100</v>
      </c>
      <c r="K6" s="22" t="s">
        <v>101</v>
      </c>
      <c r="L6" s="198" t="s">
        <v>102</v>
      </c>
      <c r="M6" s="14" t="s">
        <v>103</v>
      </c>
      <c r="N6" s="22" t="s">
        <v>104</v>
      </c>
      <c r="O6" s="292" t="s">
        <v>105</v>
      </c>
      <c r="P6" s="199" t="s">
        <v>106</v>
      </c>
      <c r="Q6" s="191" t="s">
        <v>107</v>
      </c>
      <c r="R6" s="253" t="s">
        <v>104</v>
      </c>
      <c r="S6" s="67" t="s">
        <v>108</v>
      </c>
    </row>
    <row r="7" spans="1:19" ht="22.5" customHeight="1">
      <c r="A7" s="236" t="s">
        <v>30</v>
      </c>
      <c r="B7" s="237">
        <v>1110</v>
      </c>
      <c r="C7" s="278" t="s">
        <v>32</v>
      </c>
      <c r="D7" s="278" t="s">
        <v>118</v>
      </c>
      <c r="E7" s="239" t="s">
        <v>119</v>
      </c>
      <c r="F7" s="301" t="s">
        <v>120</v>
      </c>
      <c r="G7" s="236" t="s">
        <v>121</v>
      </c>
      <c r="H7" s="273" t="s">
        <v>99</v>
      </c>
      <c r="I7" s="274" t="s">
        <v>114</v>
      </c>
      <c r="J7" s="244" t="s">
        <v>100</v>
      </c>
      <c r="K7" s="245" t="s">
        <v>101</v>
      </c>
      <c r="L7" s="279" t="s">
        <v>102</v>
      </c>
      <c r="M7" s="236" t="s">
        <v>103</v>
      </c>
      <c r="N7" s="245" t="s">
        <v>104</v>
      </c>
      <c r="O7" s="246" t="s">
        <v>107</v>
      </c>
      <c r="P7" s="246" t="s">
        <v>106</v>
      </c>
      <c r="Q7" s="246" t="s">
        <v>107</v>
      </c>
      <c r="R7" s="293"/>
      <c r="S7" s="291"/>
    </row>
    <row r="8" spans="1:19" ht="22.5" customHeight="1">
      <c r="A8" s="14" t="s">
        <v>30</v>
      </c>
      <c r="B8" s="10">
        <v>1120</v>
      </c>
      <c r="C8" s="15" t="s">
        <v>41</v>
      </c>
      <c r="D8" s="9" t="s">
        <v>122</v>
      </c>
      <c r="E8" s="9" t="s">
        <v>123</v>
      </c>
      <c r="F8" s="302" t="s">
        <v>94</v>
      </c>
      <c r="G8" s="14" t="s">
        <v>121</v>
      </c>
      <c r="H8" s="130" t="s">
        <v>99</v>
      </c>
      <c r="I8" s="123" t="s">
        <v>114</v>
      </c>
      <c r="J8" s="137" t="s">
        <v>124</v>
      </c>
      <c r="K8" s="22" t="s">
        <v>101</v>
      </c>
      <c r="L8" s="14" t="s">
        <v>125</v>
      </c>
      <c r="M8" s="14" t="s">
        <v>126</v>
      </c>
      <c r="N8" s="22" t="s">
        <v>104</v>
      </c>
      <c r="O8" s="292" t="s">
        <v>105</v>
      </c>
      <c r="P8" s="199" t="s">
        <v>106</v>
      </c>
      <c r="Q8" s="13" t="s">
        <v>107</v>
      </c>
      <c r="R8" s="22" t="s">
        <v>104</v>
      </c>
      <c r="S8" s="191" t="s">
        <v>127</v>
      </c>
    </row>
    <row r="9" spans="1:19" ht="22.5" customHeight="1">
      <c r="A9" s="14" t="s">
        <v>30</v>
      </c>
      <c r="B9" s="10">
        <v>1120</v>
      </c>
      <c r="C9" s="15" t="s">
        <v>41</v>
      </c>
      <c r="D9" s="9" t="s">
        <v>128</v>
      </c>
      <c r="E9" s="9" t="s">
        <v>129</v>
      </c>
      <c r="F9" s="302" t="s">
        <v>94</v>
      </c>
      <c r="G9" s="14" t="s">
        <v>121</v>
      </c>
      <c r="H9" s="130" t="s">
        <v>99</v>
      </c>
      <c r="I9" s="123" t="s">
        <v>114</v>
      </c>
      <c r="J9" s="137" t="s">
        <v>124</v>
      </c>
      <c r="K9" s="22" t="s">
        <v>101</v>
      </c>
      <c r="L9" s="14" t="s">
        <v>125</v>
      </c>
      <c r="M9" s="14" t="s">
        <v>126</v>
      </c>
      <c r="N9" s="22" t="s">
        <v>104</v>
      </c>
      <c r="O9" s="292" t="s">
        <v>105</v>
      </c>
      <c r="P9" s="199" t="s">
        <v>106</v>
      </c>
      <c r="Q9" s="13" t="s">
        <v>107</v>
      </c>
      <c r="R9" s="261" t="s">
        <v>104</v>
      </c>
      <c r="S9" s="262" t="s">
        <v>127</v>
      </c>
    </row>
    <row r="10" spans="1:19" ht="22.5" customHeight="1">
      <c r="A10" s="236" t="s">
        <v>30</v>
      </c>
      <c r="B10" s="237">
        <v>1120</v>
      </c>
      <c r="C10" s="272" t="s">
        <v>41</v>
      </c>
      <c r="D10" s="239" t="s">
        <v>130</v>
      </c>
      <c r="E10" s="239" t="s">
        <v>131</v>
      </c>
      <c r="F10" s="301" t="s">
        <v>94</v>
      </c>
      <c r="G10" s="236" t="s">
        <v>132</v>
      </c>
      <c r="H10" s="273" t="s">
        <v>113</v>
      </c>
      <c r="I10" s="274" t="s">
        <v>114</v>
      </c>
      <c r="J10" s="244" t="s">
        <v>133</v>
      </c>
      <c r="K10" s="245" t="s">
        <v>101</v>
      </c>
      <c r="L10" s="236" t="s">
        <v>125</v>
      </c>
      <c r="M10" s="236" t="s">
        <v>134</v>
      </c>
      <c r="N10" s="245" t="s">
        <v>104</v>
      </c>
      <c r="O10" s="246" t="s">
        <v>105</v>
      </c>
      <c r="P10" s="199" t="s">
        <v>106</v>
      </c>
      <c r="Q10" s="276" t="s">
        <v>107</v>
      </c>
      <c r="R10" s="294" t="s">
        <v>104</v>
      </c>
      <c r="S10" s="291"/>
    </row>
    <row r="11" spans="1:19" ht="22.5" customHeight="1">
      <c r="A11" s="236" t="s">
        <v>30</v>
      </c>
      <c r="B11" s="237">
        <v>1120</v>
      </c>
      <c r="C11" s="272" t="s">
        <v>41</v>
      </c>
      <c r="D11" s="239" t="s">
        <v>135</v>
      </c>
      <c r="E11" s="239" t="s">
        <v>136</v>
      </c>
      <c r="F11" s="301" t="s">
        <v>137</v>
      </c>
      <c r="G11" s="236" t="s">
        <v>138</v>
      </c>
      <c r="H11" s="273" t="s">
        <v>113</v>
      </c>
      <c r="I11" s="274" t="s">
        <v>114</v>
      </c>
      <c r="J11" s="244" t="s">
        <v>133</v>
      </c>
      <c r="K11" s="245" t="s">
        <v>101</v>
      </c>
      <c r="L11" s="236" t="s">
        <v>125</v>
      </c>
      <c r="M11" s="236" t="s">
        <v>107</v>
      </c>
      <c r="N11" s="245" t="s">
        <v>104</v>
      </c>
      <c r="O11" s="246" t="s">
        <v>105</v>
      </c>
      <c r="P11" s="199" t="s">
        <v>106</v>
      </c>
      <c r="Q11" s="291" t="s">
        <v>107</v>
      </c>
      <c r="R11" s="294" t="s">
        <v>104</v>
      </c>
      <c r="S11" s="291"/>
    </row>
    <row r="12" spans="1:19" ht="22.5" customHeight="1">
      <c r="A12" s="263" t="s">
        <v>69</v>
      </c>
      <c r="B12" s="264">
        <v>1200</v>
      </c>
      <c r="C12" s="207" t="s">
        <v>22</v>
      </c>
      <c r="D12" s="207" t="s">
        <v>139</v>
      </c>
      <c r="E12" s="239" t="s">
        <v>140</v>
      </c>
      <c r="F12" s="303" t="s">
        <v>367</v>
      </c>
      <c r="G12" s="264" t="s">
        <v>142</v>
      </c>
      <c r="H12" s="265" t="s">
        <v>143</v>
      </c>
      <c r="I12" s="266" t="s">
        <v>114</v>
      </c>
      <c r="J12" s="267" t="s">
        <v>144</v>
      </c>
      <c r="K12" s="268" t="s">
        <v>145</v>
      </c>
      <c r="L12" s="263" t="s">
        <v>125</v>
      </c>
      <c r="M12" s="264" t="s">
        <v>134</v>
      </c>
      <c r="N12" s="268" t="s">
        <v>146</v>
      </c>
      <c r="O12" s="269" t="s">
        <v>105</v>
      </c>
      <c r="P12" s="270" t="s">
        <v>106</v>
      </c>
      <c r="Q12" s="271" t="s">
        <v>107</v>
      </c>
      <c r="R12" s="268" t="s">
        <v>146</v>
      </c>
      <c r="S12" s="68" t="s">
        <v>149</v>
      </c>
    </row>
    <row r="13" spans="1:19" ht="22.5" customHeight="1">
      <c r="A13" s="14" t="s">
        <v>30</v>
      </c>
      <c r="B13" s="10">
        <v>1210</v>
      </c>
      <c r="C13" s="15" t="s">
        <v>33</v>
      </c>
      <c r="D13" s="9" t="s">
        <v>150</v>
      </c>
      <c r="E13" s="24" t="s">
        <v>151</v>
      </c>
      <c r="F13" s="302" t="s">
        <v>94</v>
      </c>
      <c r="G13" s="14" t="s">
        <v>152</v>
      </c>
      <c r="H13" s="132" t="s">
        <v>143</v>
      </c>
      <c r="I13" s="125" t="s">
        <v>114</v>
      </c>
      <c r="J13" s="137" t="s">
        <v>144</v>
      </c>
      <c r="K13" s="193" t="s">
        <v>145</v>
      </c>
      <c r="L13" s="14" t="s">
        <v>125</v>
      </c>
      <c r="M13" s="9" t="s">
        <v>134</v>
      </c>
      <c r="N13" s="192" t="s">
        <v>146</v>
      </c>
      <c r="O13" s="292" t="s">
        <v>105</v>
      </c>
      <c r="P13" s="199" t="s">
        <v>106</v>
      </c>
      <c r="Q13" s="13" t="s">
        <v>107</v>
      </c>
      <c r="R13" s="192" t="s">
        <v>146</v>
      </c>
      <c r="S13" s="13" t="s">
        <v>153</v>
      </c>
    </row>
    <row r="14" spans="1:19" ht="22.5" customHeight="1">
      <c r="A14" s="14" t="s">
        <v>30</v>
      </c>
      <c r="B14" s="10">
        <v>1220</v>
      </c>
      <c r="C14" s="9" t="s">
        <v>42</v>
      </c>
      <c r="D14" s="9" t="s">
        <v>154</v>
      </c>
      <c r="E14" s="9" t="s">
        <v>155</v>
      </c>
      <c r="F14" s="302" t="s">
        <v>94</v>
      </c>
      <c r="G14" s="14" t="s">
        <v>156</v>
      </c>
      <c r="H14" s="111" t="s">
        <v>99</v>
      </c>
      <c r="I14" s="23" t="s">
        <v>114</v>
      </c>
      <c r="J14" s="137" t="s">
        <v>100</v>
      </c>
      <c r="K14" s="22" t="s">
        <v>101</v>
      </c>
      <c r="L14" s="14" t="s">
        <v>125</v>
      </c>
      <c r="M14" s="14" t="s">
        <v>157</v>
      </c>
      <c r="N14" s="22" t="s">
        <v>104</v>
      </c>
      <c r="O14" s="292" t="s">
        <v>105</v>
      </c>
      <c r="P14" s="199" t="s">
        <v>106</v>
      </c>
      <c r="Q14" s="13" t="s">
        <v>107</v>
      </c>
      <c r="R14" s="22" t="s">
        <v>104</v>
      </c>
      <c r="S14" s="13" t="s">
        <v>127</v>
      </c>
    </row>
    <row r="15" spans="1:19" ht="22.5" customHeight="1">
      <c r="A15" s="51" t="s">
        <v>69</v>
      </c>
      <c r="B15" s="51">
        <v>1300</v>
      </c>
      <c r="C15" s="51" t="s">
        <v>23</v>
      </c>
      <c r="D15" s="51" t="s">
        <v>158</v>
      </c>
      <c r="E15" s="236" t="s">
        <v>159</v>
      </c>
      <c r="F15" s="304" t="s">
        <v>368</v>
      </c>
      <c r="G15" s="51" t="s">
        <v>161</v>
      </c>
      <c r="H15" s="51" t="s">
        <v>143</v>
      </c>
      <c r="I15" s="51" t="s">
        <v>114</v>
      </c>
      <c r="J15" s="51" t="s">
        <v>162</v>
      </c>
      <c r="K15" s="180" t="s">
        <v>163</v>
      </c>
      <c r="L15" s="51" t="s">
        <v>125</v>
      </c>
      <c r="M15" s="176" t="s">
        <v>369</v>
      </c>
      <c r="N15" s="180" t="s">
        <v>104</v>
      </c>
      <c r="O15" s="181" t="s">
        <v>165</v>
      </c>
      <c r="P15" s="141" t="s">
        <v>166</v>
      </c>
      <c r="Q15" s="51" t="s">
        <v>167</v>
      </c>
      <c r="R15" s="51" t="s">
        <v>168</v>
      </c>
      <c r="S15" s="51" t="s">
        <v>169</v>
      </c>
    </row>
    <row r="16" spans="1:19" ht="22.5" customHeight="1">
      <c r="A16" s="51" t="s">
        <v>69</v>
      </c>
      <c r="B16" s="51">
        <v>1300</v>
      </c>
      <c r="C16" s="51" t="s">
        <v>23</v>
      </c>
      <c r="D16" s="51" t="s">
        <v>170</v>
      </c>
      <c r="E16" s="51" t="s">
        <v>171</v>
      </c>
      <c r="F16" s="304" t="s">
        <v>370</v>
      </c>
      <c r="G16" s="51" t="s">
        <v>173</v>
      </c>
      <c r="H16" s="51" t="s">
        <v>143</v>
      </c>
      <c r="I16" s="51" t="s">
        <v>114</v>
      </c>
      <c r="J16" s="51" t="s">
        <v>174</v>
      </c>
      <c r="K16" s="180" t="s">
        <v>175</v>
      </c>
      <c r="L16" s="51" t="s">
        <v>125</v>
      </c>
      <c r="M16" s="51" t="s">
        <v>176</v>
      </c>
      <c r="N16" s="180" t="s">
        <v>104</v>
      </c>
      <c r="O16" s="181" t="s">
        <v>165</v>
      </c>
      <c r="P16" s="141" t="s">
        <v>166</v>
      </c>
      <c r="Q16" s="51" t="s">
        <v>167</v>
      </c>
      <c r="R16" s="252" t="s">
        <v>168</v>
      </c>
      <c r="S16" s="252" t="s">
        <v>169</v>
      </c>
    </row>
    <row r="17" spans="1:19" ht="22.5" customHeight="1">
      <c r="A17" s="236" t="s">
        <v>69</v>
      </c>
      <c r="B17" s="236">
        <v>1300</v>
      </c>
      <c r="C17" s="236" t="s">
        <v>23</v>
      </c>
      <c r="D17" s="236" t="s">
        <v>177</v>
      </c>
      <c r="E17" s="236" t="s">
        <v>178</v>
      </c>
      <c r="F17" s="305" t="s">
        <v>179</v>
      </c>
      <c r="G17" s="236" t="s">
        <v>180</v>
      </c>
      <c r="H17" s="236" t="s">
        <v>113</v>
      </c>
      <c r="I17" s="236" t="s">
        <v>114</v>
      </c>
      <c r="J17" s="236" t="s">
        <v>181</v>
      </c>
      <c r="K17" s="250" t="s">
        <v>182</v>
      </c>
      <c r="L17" s="236" t="s">
        <v>125</v>
      </c>
      <c r="M17" s="236" t="s">
        <v>176</v>
      </c>
      <c r="N17" s="250" t="s">
        <v>104</v>
      </c>
      <c r="O17" s="236" t="s">
        <v>105</v>
      </c>
      <c r="P17" s="236" t="s">
        <v>183</v>
      </c>
      <c r="Q17" s="251" t="s">
        <v>134</v>
      </c>
      <c r="R17" s="294" t="s">
        <v>104</v>
      </c>
      <c r="S17" s="291"/>
    </row>
    <row r="18" spans="1:19" ht="22.5" customHeight="1">
      <c r="A18" s="14" t="s">
        <v>30</v>
      </c>
      <c r="B18" s="10">
        <v>1310</v>
      </c>
      <c r="C18" s="9" t="s">
        <v>34</v>
      </c>
      <c r="D18" s="9" t="s">
        <v>184</v>
      </c>
      <c r="E18" s="175" t="s">
        <v>185</v>
      </c>
      <c r="F18" s="306" t="s">
        <v>371</v>
      </c>
      <c r="G18" s="14" t="s">
        <v>187</v>
      </c>
      <c r="H18" s="111" t="s">
        <v>99</v>
      </c>
      <c r="I18" s="23" t="s">
        <v>114</v>
      </c>
      <c r="J18" s="137" t="s">
        <v>144</v>
      </c>
      <c r="K18" s="22" t="s">
        <v>101</v>
      </c>
      <c r="L18" s="14" t="s">
        <v>125</v>
      </c>
      <c r="M18" s="14" t="s">
        <v>126</v>
      </c>
      <c r="N18" s="22" t="s">
        <v>104</v>
      </c>
      <c r="O18" s="292" t="s">
        <v>105</v>
      </c>
      <c r="P18" s="199" t="s">
        <v>106</v>
      </c>
      <c r="Q18" s="13" t="s">
        <v>107</v>
      </c>
      <c r="R18" s="256" t="s">
        <v>104</v>
      </c>
      <c r="S18" s="67" t="s">
        <v>127</v>
      </c>
    </row>
    <row r="19" spans="1:19" ht="22.5" customHeight="1">
      <c r="A19" s="14" t="s">
        <v>30</v>
      </c>
      <c r="B19" s="10">
        <v>1310</v>
      </c>
      <c r="C19" s="19" t="s">
        <v>34</v>
      </c>
      <c r="D19" s="9" t="s">
        <v>188</v>
      </c>
      <c r="E19" s="9" t="s">
        <v>189</v>
      </c>
      <c r="F19" s="306" t="s">
        <v>372</v>
      </c>
      <c r="G19" s="18" t="s">
        <v>191</v>
      </c>
      <c r="H19" s="111" t="s">
        <v>99</v>
      </c>
      <c r="I19" s="23" t="s">
        <v>114</v>
      </c>
      <c r="J19" s="137" t="s">
        <v>192</v>
      </c>
      <c r="K19" s="22" t="s">
        <v>193</v>
      </c>
      <c r="L19" s="14" t="s">
        <v>194</v>
      </c>
      <c r="M19" s="14" t="s">
        <v>195</v>
      </c>
      <c r="N19" s="22" t="s">
        <v>104</v>
      </c>
      <c r="O19" s="13" t="s">
        <v>107</v>
      </c>
      <c r="P19" s="22" t="s">
        <v>104</v>
      </c>
      <c r="Q19" s="255" t="s">
        <v>127</v>
      </c>
      <c r="R19" s="295"/>
      <c r="S19" s="295"/>
    </row>
    <row r="20" spans="1:19" ht="22.5" customHeight="1">
      <c r="A20" s="236" t="s">
        <v>30</v>
      </c>
      <c r="B20" s="237">
        <v>1310</v>
      </c>
      <c r="C20" s="238" t="s">
        <v>34</v>
      </c>
      <c r="D20" s="239" t="s">
        <v>196</v>
      </c>
      <c r="E20" s="239" t="s">
        <v>197</v>
      </c>
      <c r="F20" s="307" t="s">
        <v>198</v>
      </c>
      <c r="G20" s="241" t="s">
        <v>199</v>
      </c>
      <c r="H20" s="242" t="s">
        <v>113</v>
      </c>
      <c r="I20" s="243" t="s">
        <v>114</v>
      </c>
      <c r="J20" s="244" t="s">
        <v>192</v>
      </c>
      <c r="K20" s="245" t="s">
        <v>200</v>
      </c>
      <c r="L20" s="236" t="s">
        <v>194</v>
      </c>
      <c r="M20" s="236" t="s">
        <v>195</v>
      </c>
      <c r="N20" s="245" t="s">
        <v>104</v>
      </c>
      <c r="O20" s="296" t="s">
        <v>105</v>
      </c>
      <c r="P20" s="249" t="s">
        <v>106</v>
      </c>
      <c r="Q20" s="246" t="s">
        <v>107</v>
      </c>
      <c r="R20" s="257" t="s">
        <v>104</v>
      </c>
      <c r="S20" s="259" t="s">
        <v>127</v>
      </c>
    </row>
    <row r="21" spans="1:19" ht="22.5" customHeight="1">
      <c r="A21" s="48" t="s">
        <v>66</v>
      </c>
      <c r="B21" s="49">
        <v>2000</v>
      </c>
      <c r="C21" s="62" t="s">
        <v>18</v>
      </c>
      <c r="D21" s="50" t="s">
        <v>94</v>
      </c>
      <c r="E21" s="50" t="s">
        <v>94</v>
      </c>
      <c r="F21" s="299" t="s">
        <v>94</v>
      </c>
      <c r="G21" s="50" t="s">
        <v>94</v>
      </c>
      <c r="H21" s="128" t="s">
        <v>94</v>
      </c>
      <c r="I21" s="121" t="s">
        <v>114</v>
      </c>
      <c r="J21" s="136" t="s">
        <v>94</v>
      </c>
      <c r="K21" s="50" t="s">
        <v>94</v>
      </c>
      <c r="L21" s="50" t="s">
        <v>94</v>
      </c>
      <c r="M21" s="50" t="s">
        <v>94</v>
      </c>
      <c r="N21" s="50" t="s">
        <v>94</v>
      </c>
      <c r="O21" s="121" t="s">
        <v>94</v>
      </c>
      <c r="P21" s="136" t="s">
        <v>94</v>
      </c>
      <c r="Q21" s="50" t="s">
        <v>94</v>
      </c>
      <c r="R21" s="50" t="s">
        <v>94</v>
      </c>
      <c r="S21" s="50" t="s">
        <v>95</v>
      </c>
    </row>
    <row r="22" spans="1:19" ht="22.5" customHeight="1">
      <c r="A22" s="51" t="s">
        <v>69</v>
      </c>
      <c r="B22" s="53">
        <v>2100</v>
      </c>
      <c r="C22" s="56" t="s">
        <v>24</v>
      </c>
      <c r="D22" s="54" t="s">
        <v>204</v>
      </c>
      <c r="E22" s="53" t="s">
        <v>205</v>
      </c>
      <c r="F22" s="303" t="s">
        <v>373</v>
      </c>
      <c r="G22" s="53" t="s">
        <v>173</v>
      </c>
      <c r="H22" s="133" t="s">
        <v>99</v>
      </c>
      <c r="I22" s="57" t="s">
        <v>114</v>
      </c>
      <c r="J22" s="113" t="s">
        <v>144</v>
      </c>
      <c r="K22" s="55" t="s">
        <v>175</v>
      </c>
      <c r="L22" s="51" t="s">
        <v>125</v>
      </c>
      <c r="M22" s="51" t="s">
        <v>176</v>
      </c>
      <c r="N22" s="55" t="s">
        <v>104</v>
      </c>
      <c r="O22" s="188" t="s">
        <v>207</v>
      </c>
      <c r="P22" s="200" t="s">
        <v>166</v>
      </c>
      <c r="Q22" s="65" t="s">
        <v>167</v>
      </c>
      <c r="R22" s="65" t="s">
        <v>168</v>
      </c>
      <c r="S22" s="65" t="s">
        <v>208</v>
      </c>
    </row>
    <row r="23" spans="1:19" ht="22.5" customHeight="1">
      <c r="A23" s="51" t="s">
        <v>69</v>
      </c>
      <c r="B23" s="53">
        <v>2100</v>
      </c>
      <c r="C23" s="56" t="s">
        <v>24</v>
      </c>
      <c r="D23" s="54" t="s">
        <v>209</v>
      </c>
      <c r="E23" s="53" t="s">
        <v>210</v>
      </c>
      <c r="F23" s="308" t="s">
        <v>374</v>
      </c>
      <c r="G23" s="58" t="s">
        <v>212</v>
      </c>
      <c r="H23" s="133" t="s">
        <v>99</v>
      </c>
      <c r="I23" s="57" t="s">
        <v>114</v>
      </c>
      <c r="J23" s="113" t="s">
        <v>213</v>
      </c>
      <c r="K23" s="194" t="s">
        <v>214</v>
      </c>
      <c r="L23" s="51" t="s">
        <v>125</v>
      </c>
      <c r="M23" s="51" t="s">
        <v>176</v>
      </c>
      <c r="N23" s="55" t="s">
        <v>104</v>
      </c>
      <c r="O23" s="188" t="s">
        <v>207</v>
      </c>
      <c r="P23" s="200" t="s">
        <v>166</v>
      </c>
      <c r="Q23" s="65" t="s">
        <v>167</v>
      </c>
      <c r="R23" s="65" t="s">
        <v>168</v>
      </c>
      <c r="S23" s="65" t="s">
        <v>208</v>
      </c>
    </row>
    <row r="24" spans="1:19" ht="22.5" customHeight="1">
      <c r="A24" s="51" t="s">
        <v>69</v>
      </c>
      <c r="B24" s="53">
        <v>2100</v>
      </c>
      <c r="C24" s="56" t="s">
        <v>24</v>
      </c>
      <c r="D24" s="54" t="s">
        <v>215</v>
      </c>
      <c r="E24" s="53" t="s">
        <v>216</v>
      </c>
      <c r="F24" s="309" t="s">
        <v>375</v>
      </c>
      <c r="G24" s="58" t="s">
        <v>212</v>
      </c>
      <c r="H24" s="133" t="s">
        <v>99</v>
      </c>
      <c r="I24" s="57" t="s">
        <v>114</v>
      </c>
      <c r="J24" s="113" t="s">
        <v>218</v>
      </c>
      <c r="K24" s="194" t="s">
        <v>214</v>
      </c>
      <c r="L24" s="51" t="s">
        <v>125</v>
      </c>
      <c r="M24" s="51" t="s">
        <v>176</v>
      </c>
      <c r="N24" s="55" t="s">
        <v>104</v>
      </c>
      <c r="O24" s="188" t="s">
        <v>207</v>
      </c>
      <c r="P24" s="200" t="s">
        <v>166</v>
      </c>
      <c r="Q24" s="65" t="s">
        <v>167</v>
      </c>
      <c r="R24" s="65" t="s">
        <v>168</v>
      </c>
      <c r="S24" s="65" t="s">
        <v>208</v>
      </c>
    </row>
    <row r="25" spans="1:19" ht="22.5" customHeight="1">
      <c r="A25" s="51" t="s">
        <v>69</v>
      </c>
      <c r="B25" s="53">
        <v>2100</v>
      </c>
      <c r="C25" s="56" t="s">
        <v>24</v>
      </c>
      <c r="D25" s="54" t="s">
        <v>219</v>
      </c>
      <c r="E25" s="234" t="s">
        <v>376</v>
      </c>
      <c r="F25" s="310" t="s">
        <v>377</v>
      </c>
      <c r="G25" s="53" t="s">
        <v>173</v>
      </c>
      <c r="H25" s="133" t="s">
        <v>143</v>
      </c>
      <c r="I25" s="57" t="s">
        <v>114</v>
      </c>
      <c r="J25" s="57" t="s">
        <v>144</v>
      </c>
      <c r="K25" s="55" t="s">
        <v>175</v>
      </c>
      <c r="L25" s="57" t="s">
        <v>125</v>
      </c>
      <c r="M25" s="51" t="s">
        <v>176</v>
      </c>
      <c r="N25" s="55" t="s">
        <v>104</v>
      </c>
      <c r="O25" s="181" t="s">
        <v>165</v>
      </c>
      <c r="P25" s="200" t="s">
        <v>166</v>
      </c>
      <c r="Q25" s="65" t="s">
        <v>167</v>
      </c>
      <c r="R25" s="65" t="s">
        <v>168</v>
      </c>
      <c r="S25" s="51" t="s">
        <v>169</v>
      </c>
    </row>
    <row r="26" spans="1:19" ht="22.5" customHeight="1">
      <c r="A26" s="14" t="s">
        <v>30</v>
      </c>
      <c r="B26" s="9">
        <v>2110</v>
      </c>
      <c r="C26" s="15" t="s">
        <v>35</v>
      </c>
      <c r="D26" s="11" t="s">
        <v>222</v>
      </c>
      <c r="E26" s="239" t="s">
        <v>223</v>
      </c>
      <c r="F26" s="306" t="s">
        <v>378</v>
      </c>
      <c r="G26" s="18" t="s">
        <v>121</v>
      </c>
      <c r="H26" s="111" t="s">
        <v>99</v>
      </c>
      <c r="I26" s="23" t="s">
        <v>114</v>
      </c>
      <c r="J26" s="138" t="s">
        <v>225</v>
      </c>
      <c r="K26" s="22" t="s">
        <v>175</v>
      </c>
      <c r="L26" s="14" t="s">
        <v>125</v>
      </c>
      <c r="M26" s="14" t="s">
        <v>226</v>
      </c>
      <c r="N26" s="22" t="s">
        <v>104</v>
      </c>
      <c r="O26" s="189" t="s">
        <v>207</v>
      </c>
      <c r="P26" s="199" t="s">
        <v>166</v>
      </c>
      <c r="Q26" s="13" t="s">
        <v>167</v>
      </c>
      <c r="R26" s="13" t="s">
        <v>168</v>
      </c>
      <c r="S26" s="13" t="s">
        <v>208</v>
      </c>
    </row>
    <row r="27" spans="1:19" ht="22.5" customHeight="1">
      <c r="A27" s="14" t="s">
        <v>30</v>
      </c>
      <c r="B27" s="10">
        <v>2110</v>
      </c>
      <c r="C27" s="15" t="s">
        <v>35</v>
      </c>
      <c r="D27" s="9" t="s">
        <v>227</v>
      </c>
      <c r="E27" s="9" t="s">
        <v>228</v>
      </c>
      <c r="F27" s="306" t="s">
        <v>379</v>
      </c>
      <c r="G27" s="18" t="s">
        <v>230</v>
      </c>
      <c r="H27" s="111" t="s">
        <v>99</v>
      </c>
      <c r="I27" s="23" t="s">
        <v>114</v>
      </c>
      <c r="J27" s="137" t="s">
        <v>144</v>
      </c>
      <c r="K27" s="22" t="s">
        <v>101</v>
      </c>
      <c r="L27" s="14" t="s">
        <v>125</v>
      </c>
      <c r="M27" s="14" t="s">
        <v>226</v>
      </c>
      <c r="N27" s="22" t="s">
        <v>104</v>
      </c>
      <c r="O27" s="189" t="s">
        <v>207</v>
      </c>
      <c r="P27" s="199" t="s">
        <v>166</v>
      </c>
      <c r="Q27" s="13" t="s">
        <v>167</v>
      </c>
      <c r="R27" s="262" t="s">
        <v>168</v>
      </c>
      <c r="S27" s="13" t="s">
        <v>208</v>
      </c>
    </row>
    <row r="28" spans="1:19" ht="22.5" customHeight="1">
      <c r="A28" s="236" t="s">
        <v>30</v>
      </c>
      <c r="B28" s="237">
        <v>2110</v>
      </c>
      <c r="C28" s="272" t="s">
        <v>35</v>
      </c>
      <c r="D28" s="239" t="s">
        <v>231</v>
      </c>
      <c r="E28" s="239" t="s">
        <v>232</v>
      </c>
      <c r="F28" s="307" t="s">
        <v>379</v>
      </c>
      <c r="G28" s="241" t="s">
        <v>230</v>
      </c>
      <c r="H28" s="242" t="s">
        <v>99</v>
      </c>
      <c r="I28" s="243" t="s">
        <v>114</v>
      </c>
      <c r="J28" s="244" t="s">
        <v>144</v>
      </c>
      <c r="K28" s="245" t="s">
        <v>101</v>
      </c>
      <c r="L28" s="236" t="s">
        <v>125</v>
      </c>
      <c r="M28" s="236" t="s">
        <v>195</v>
      </c>
      <c r="N28" s="245" t="s">
        <v>104</v>
      </c>
      <c r="O28" s="246" t="s">
        <v>167</v>
      </c>
      <c r="P28" s="246" t="s">
        <v>168</v>
      </c>
      <c r="Q28" s="275" t="s">
        <v>208</v>
      </c>
      <c r="R28" s="291"/>
      <c r="S28" s="293"/>
    </row>
    <row r="29" spans="1:19" ht="22.5" customHeight="1">
      <c r="A29" s="14" t="s">
        <v>30</v>
      </c>
      <c r="B29" s="9">
        <v>2120</v>
      </c>
      <c r="C29" s="15" t="s">
        <v>44</v>
      </c>
      <c r="D29" s="11" t="s">
        <v>233</v>
      </c>
      <c r="E29" s="239" t="s">
        <v>234</v>
      </c>
      <c r="F29" s="306" t="s">
        <v>380</v>
      </c>
      <c r="G29" s="18" t="s">
        <v>121</v>
      </c>
      <c r="H29" s="111" t="s">
        <v>99</v>
      </c>
      <c r="I29" s="23" t="s">
        <v>114</v>
      </c>
      <c r="J29" s="138" t="s">
        <v>236</v>
      </c>
      <c r="K29" s="22" t="s">
        <v>193</v>
      </c>
      <c r="L29" s="14" t="s">
        <v>125</v>
      </c>
      <c r="M29" s="14" t="s">
        <v>226</v>
      </c>
      <c r="N29" s="22" t="s">
        <v>104</v>
      </c>
      <c r="O29" s="189" t="s">
        <v>207</v>
      </c>
      <c r="P29" s="199" t="s">
        <v>166</v>
      </c>
      <c r="Q29" s="13" t="s">
        <v>167</v>
      </c>
      <c r="R29" s="67" t="s">
        <v>168</v>
      </c>
      <c r="S29" s="13" t="s">
        <v>208</v>
      </c>
    </row>
    <row r="30" spans="1:19" ht="22.5" customHeight="1">
      <c r="A30" s="236" t="s">
        <v>30</v>
      </c>
      <c r="B30" s="237">
        <v>2120</v>
      </c>
      <c r="C30" s="272" t="s">
        <v>44</v>
      </c>
      <c r="D30" s="239" t="s">
        <v>237</v>
      </c>
      <c r="E30" s="239" t="s">
        <v>238</v>
      </c>
      <c r="F30" s="307" t="s">
        <v>381</v>
      </c>
      <c r="G30" s="241" t="s">
        <v>187</v>
      </c>
      <c r="H30" s="273" t="s">
        <v>240</v>
      </c>
      <c r="I30" s="274" t="s">
        <v>114</v>
      </c>
      <c r="J30" s="282" t="s">
        <v>241</v>
      </c>
      <c r="K30" s="245" t="s">
        <v>101</v>
      </c>
      <c r="L30" s="236" t="s">
        <v>125</v>
      </c>
      <c r="M30" s="236" t="s">
        <v>226</v>
      </c>
      <c r="N30" s="245" t="s">
        <v>104</v>
      </c>
      <c r="O30" s="246" t="s">
        <v>105</v>
      </c>
      <c r="P30" s="246" t="s">
        <v>168</v>
      </c>
      <c r="Q30" s="13" t="s">
        <v>167</v>
      </c>
      <c r="R30" s="291"/>
      <c r="S30" s="293"/>
    </row>
    <row r="31" spans="1:19" ht="22.5" customHeight="1">
      <c r="A31" s="14" t="s">
        <v>30</v>
      </c>
      <c r="B31" s="10">
        <v>2120</v>
      </c>
      <c r="C31" s="15" t="s">
        <v>44</v>
      </c>
      <c r="D31" s="9" t="s">
        <v>242</v>
      </c>
      <c r="E31" s="239" t="s">
        <v>243</v>
      </c>
      <c r="F31" s="306" t="s">
        <v>382</v>
      </c>
      <c r="G31" s="18" t="s">
        <v>187</v>
      </c>
      <c r="H31" s="130" t="s">
        <v>240</v>
      </c>
      <c r="I31" s="123" t="s">
        <v>114</v>
      </c>
      <c r="J31" s="112" t="s">
        <v>144</v>
      </c>
      <c r="K31" s="22" t="s">
        <v>101</v>
      </c>
      <c r="L31" s="14" t="s">
        <v>125</v>
      </c>
      <c r="M31" s="14" t="s">
        <v>226</v>
      </c>
      <c r="N31" s="22" t="s">
        <v>104</v>
      </c>
      <c r="O31" s="189" t="s">
        <v>207</v>
      </c>
      <c r="P31" s="199" t="s">
        <v>166</v>
      </c>
      <c r="Q31" s="13" t="s">
        <v>167</v>
      </c>
      <c r="R31" s="191" t="s">
        <v>168</v>
      </c>
      <c r="S31" s="13" t="s">
        <v>208</v>
      </c>
    </row>
    <row r="32" spans="1:19" ht="22.5" customHeight="1">
      <c r="A32" s="51" t="s">
        <v>69</v>
      </c>
      <c r="B32" s="53">
        <v>2200</v>
      </c>
      <c r="C32" s="56" t="s">
        <v>25</v>
      </c>
      <c r="D32" s="54" t="s">
        <v>245</v>
      </c>
      <c r="E32" s="53" t="s">
        <v>246</v>
      </c>
      <c r="F32" s="311" t="s">
        <v>247</v>
      </c>
      <c r="G32" s="53" t="s">
        <v>248</v>
      </c>
      <c r="H32" s="133" t="s">
        <v>99</v>
      </c>
      <c r="I32" s="57" t="s">
        <v>114</v>
      </c>
      <c r="J32" s="113" t="s">
        <v>144</v>
      </c>
      <c r="K32" s="195" t="s">
        <v>249</v>
      </c>
      <c r="L32" s="51" t="s">
        <v>125</v>
      </c>
      <c r="M32" s="51" t="s">
        <v>226</v>
      </c>
      <c r="N32" s="55" t="s">
        <v>104</v>
      </c>
      <c r="O32" s="188" t="s">
        <v>207</v>
      </c>
      <c r="P32" s="200" t="s">
        <v>166</v>
      </c>
      <c r="Q32" s="65" t="s">
        <v>167</v>
      </c>
      <c r="R32" s="65" t="s">
        <v>168</v>
      </c>
      <c r="S32" s="65" t="s">
        <v>208</v>
      </c>
    </row>
    <row r="33" spans="1:19" ht="22.5" customHeight="1">
      <c r="A33" s="51" t="s">
        <v>69</v>
      </c>
      <c r="B33" s="53">
        <v>2200</v>
      </c>
      <c r="C33" s="56" t="s">
        <v>25</v>
      </c>
      <c r="D33" s="54" t="s">
        <v>250</v>
      </c>
      <c r="E33" s="53" t="s">
        <v>251</v>
      </c>
      <c r="F33" s="308" t="s">
        <v>383</v>
      </c>
      <c r="G33" s="58" t="s">
        <v>212</v>
      </c>
      <c r="H33" s="129" t="s">
        <v>240</v>
      </c>
      <c r="I33" s="122" t="s">
        <v>114</v>
      </c>
      <c r="J33" s="113" t="s">
        <v>253</v>
      </c>
      <c r="K33" s="194" t="s">
        <v>214</v>
      </c>
      <c r="L33" s="51" t="s">
        <v>125</v>
      </c>
      <c r="M33" s="51" t="s">
        <v>254</v>
      </c>
      <c r="N33" s="55" t="s">
        <v>104</v>
      </c>
      <c r="O33" s="188" t="s">
        <v>207</v>
      </c>
      <c r="P33" s="201" t="s">
        <v>166</v>
      </c>
      <c r="Q33" s="65" t="s">
        <v>167</v>
      </c>
      <c r="R33" s="65" t="s">
        <v>168</v>
      </c>
      <c r="S33" s="65" t="s">
        <v>208</v>
      </c>
    </row>
    <row r="34" spans="1:19" ht="22.5" customHeight="1">
      <c r="A34" s="51" t="s">
        <v>69</v>
      </c>
      <c r="B34" s="53">
        <v>2200</v>
      </c>
      <c r="C34" s="56" t="s">
        <v>25</v>
      </c>
      <c r="D34" s="54" t="s">
        <v>255</v>
      </c>
      <c r="E34" s="53" t="s">
        <v>256</v>
      </c>
      <c r="F34" s="308" t="s">
        <v>384</v>
      </c>
      <c r="G34" s="58" t="s">
        <v>212</v>
      </c>
      <c r="H34" s="129" t="s">
        <v>240</v>
      </c>
      <c r="I34" s="122" t="s">
        <v>114</v>
      </c>
      <c r="J34" s="113" t="s">
        <v>253</v>
      </c>
      <c r="K34" s="194" t="s">
        <v>214</v>
      </c>
      <c r="L34" s="51" t="s">
        <v>125</v>
      </c>
      <c r="M34" s="51" t="s">
        <v>254</v>
      </c>
      <c r="N34" s="55" t="s">
        <v>104</v>
      </c>
      <c r="O34" s="188" t="s">
        <v>207</v>
      </c>
      <c r="P34" s="201" t="s">
        <v>166</v>
      </c>
      <c r="Q34" s="65" t="s">
        <v>167</v>
      </c>
      <c r="R34" s="65" t="s">
        <v>168</v>
      </c>
      <c r="S34" s="65" t="s">
        <v>208</v>
      </c>
    </row>
    <row r="35" spans="1:19" ht="22.5" customHeight="1">
      <c r="A35" s="14" t="s">
        <v>30</v>
      </c>
      <c r="B35" s="10">
        <v>2210</v>
      </c>
      <c r="C35" s="15" t="s">
        <v>36</v>
      </c>
      <c r="D35" s="9" t="s">
        <v>258</v>
      </c>
      <c r="E35" s="278" t="s">
        <v>259</v>
      </c>
      <c r="F35" s="306" t="s">
        <v>385</v>
      </c>
      <c r="G35" s="18" t="s">
        <v>121</v>
      </c>
      <c r="H35" s="130" t="s">
        <v>240</v>
      </c>
      <c r="I35" s="123" t="s">
        <v>114</v>
      </c>
      <c r="J35" s="137" t="s">
        <v>253</v>
      </c>
      <c r="K35" s="196" t="s">
        <v>214</v>
      </c>
      <c r="L35" s="9" t="s">
        <v>125</v>
      </c>
      <c r="M35" s="14" t="s">
        <v>226</v>
      </c>
      <c r="N35" s="22" t="s">
        <v>104</v>
      </c>
      <c r="O35" s="189" t="s">
        <v>207</v>
      </c>
      <c r="P35" s="199" t="s">
        <v>166</v>
      </c>
      <c r="Q35" s="13" t="s">
        <v>167</v>
      </c>
      <c r="R35" s="13" t="s">
        <v>168</v>
      </c>
      <c r="S35" s="13" t="s">
        <v>208</v>
      </c>
    </row>
    <row r="36" spans="1:19" ht="22.5" customHeight="1">
      <c r="A36" s="14" t="s">
        <v>30</v>
      </c>
      <c r="B36" s="10">
        <v>2210</v>
      </c>
      <c r="C36" s="15" t="s">
        <v>36</v>
      </c>
      <c r="D36" s="9" t="s">
        <v>261</v>
      </c>
      <c r="E36" s="239" t="s">
        <v>262</v>
      </c>
      <c r="F36" s="306" t="s">
        <v>247</v>
      </c>
      <c r="G36" s="18" t="s">
        <v>264</v>
      </c>
      <c r="H36" s="130" t="s">
        <v>240</v>
      </c>
      <c r="I36" s="123" t="s">
        <v>114</v>
      </c>
      <c r="J36" s="137" t="s">
        <v>265</v>
      </c>
      <c r="K36" s="22" t="s">
        <v>249</v>
      </c>
      <c r="L36" s="14" t="s">
        <v>148</v>
      </c>
      <c r="M36" s="14" t="s">
        <v>226</v>
      </c>
      <c r="N36" s="22" t="s">
        <v>104</v>
      </c>
      <c r="O36" s="189" t="s">
        <v>207</v>
      </c>
      <c r="P36" s="199" t="s">
        <v>166</v>
      </c>
      <c r="Q36" s="13" t="s">
        <v>167</v>
      </c>
      <c r="R36" s="13" t="s">
        <v>168</v>
      </c>
      <c r="S36" s="13" t="s">
        <v>208</v>
      </c>
    </row>
    <row r="37" spans="1:19" ht="22.5" customHeight="1">
      <c r="A37" s="14" t="s">
        <v>30</v>
      </c>
      <c r="B37" s="10">
        <v>2220</v>
      </c>
      <c r="C37" s="15" t="s">
        <v>45</v>
      </c>
      <c r="D37" s="9" t="s">
        <v>266</v>
      </c>
      <c r="E37" s="239" t="s">
        <v>267</v>
      </c>
      <c r="F37" s="306" t="s">
        <v>386</v>
      </c>
      <c r="G37" s="18" t="s">
        <v>264</v>
      </c>
      <c r="H37" s="111" t="s">
        <v>99</v>
      </c>
      <c r="I37" s="23" t="s">
        <v>114</v>
      </c>
      <c r="J37" s="112" t="s">
        <v>265</v>
      </c>
      <c r="K37" s="192" t="s">
        <v>249</v>
      </c>
      <c r="L37" s="14" t="s">
        <v>148</v>
      </c>
      <c r="M37" s="14" t="s">
        <v>134</v>
      </c>
      <c r="N37" s="22" t="s">
        <v>104</v>
      </c>
      <c r="O37" s="189" t="s">
        <v>207</v>
      </c>
      <c r="P37" s="199" t="s">
        <v>166</v>
      </c>
      <c r="Q37" s="13" t="s">
        <v>167</v>
      </c>
      <c r="R37" s="13" t="s">
        <v>168</v>
      </c>
      <c r="S37" s="13" t="s">
        <v>208</v>
      </c>
    </row>
    <row r="38" spans="1:19" ht="22.5" customHeight="1">
      <c r="A38" s="14" t="s">
        <v>30</v>
      </c>
      <c r="B38" s="10">
        <v>2230</v>
      </c>
      <c r="C38" s="15" t="s">
        <v>50</v>
      </c>
      <c r="D38" s="9" t="s">
        <v>269</v>
      </c>
      <c r="E38" s="9" t="s">
        <v>270</v>
      </c>
      <c r="F38" s="302" t="s">
        <v>94</v>
      </c>
      <c r="G38" s="18" t="s">
        <v>271</v>
      </c>
      <c r="H38" s="111" t="s">
        <v>99</v>
      </c>
      <c r="I38" s="23" t="s">
        <v>272</v>
      </c>
      <c r="J38" s="112" t="s">
        <v>265</v>
      </c>
      <c r="K38" s="9" t="s">
        <v>94</v>
      </c>
      <c r="L38" s="14" t="s">
        <v>125</v>
      </c>
      <c r="M38" s="14" t="s">
        <v>226</v>
      </c>
      <c r="N38" s="22" t="s">
        <v>104</v>
      </c>
      <c r="O38" s="189" t="s">
        <v>207</v>
      </c>
      <c r="P38" s="199" t="s">
        <v>166</v>
      </c>
      <c r="Q38" s="13" t="s">
        <v>167</v>
      </c>
      <c r="R38" s="13" t="s">
        <v>168</v>
      </c>
      <c r="S38" s="13" t="s">
        <v>273</v>
      </c>
    </row>
    <row r="39" spans="1:19" ht="22.5" customHeight="1">
      <c r="A39" s="51" t="s">
        <v>69</v>
      </c>
      <c r="B39" s="53">
        <v>2300</v>
      </c>
      <c r="C39" s="54" t="s">
        <v>26</v>
      </c>
      <c r="D39" s="54" t="s">
        <v>274</v>
      </c>
      <c r="E39" s="239" t="s">
        <v>275</v>
      </c>
      <c r="F39" s="308" t="s">
        <v>387</v>
      </c>
      <c r="G39" s="58" t="s">
        <v>277</v>
      </c>
      <c r="H39" s="129" t="s">
        <v>143</v>
      </c>
      <c r="I39" s="122" t="s">
        <v>114</v>
      </c>
      <c r="J39" s="139" t="s">
        <v>278</v>
      </c>
      <c r="K39" s="194" t="s">
        <v>214</v>
      </c>
      <c r="L39" s="51" t="s">
        <v>125</v>
      </c>
      <c r="M39" s="51" t="s">
        <v>254</v>
      </c>
      <c r="N39" s="55" t="s">
        <v>104</v>
      </c>
      <c r="O39" s="188" t="s">
        <v>207</v>
      </c>
      <c r="P39" s="201" t="s">
        <v>166</v>
      </c>
      <c r="Q39" s="65" t="s">
        <v>167</v>
      </c>
      <c r="R39" s="65" t="s">
        <v>168</v>
      </c>
      <c r="S39" s="65" t="s">
        <v>279</v>
      </c>
    </row>
    <row r="40" spans="1:19" ht="22.5" customHeight="1">
      <c r="A40" s="51" t="s">
        <v>69</v>
      </c>
      <c r="B40" s="53">
        <v>2300</v>
      </c>
      <c r="C40" s="54" t="s">
        <v>26</v>
      </c>
      <c r="D40" s="54" t="s">
        <v>280</v>
      </c>
      <c r="E40" s="53" t="s">
        <v>281</v>
      </c>
      <c r="F40" s="312" t="s">
        <v>282</v>
      </c>
      <c r="G40" s="58" t="s">
        <v>212</v>
      </c>
      <c r="H40" s="129" t="s">
        <v>143</v>
      </c>
      <c r="I40" s="122" t="s">
        <v>114</v>
      </c>
      <c r="J40" s="139" t="s">
        <v>278</v>
      </c>
      <c r="K40" s="194" t="s">
        <v>214</v>
      </c>
      <c r="L40" s="51" t="s">
        <v>125</v>
      </c>
      <c r="M40" s="51" t="s">
        <v>254</v>
      </c>
      <c r="N40" s="55" t="s">
        <v>104</v>
      </c>
      <c r="O40" s="188" t="s">
        <v>207</v>
      </c>
      <c r="P40" s="201" t="s">
        <v>166</v>
      </c>
      <c r="Q40" s="65" t="s">
        <v>167</v>
      </c>
      <c r="R40" s="65" t="s">
        <v>168</v>
      </c>
      <c r="S40" s="65" t="s">
        <v>279</v>
      </c>
    </row>
    <row r="41" spans="1:19" ht="22.5" customHeight="1">
      <c r="A41" s="14" t="s">
        <v>30</v>
      </c>
      <c r="B41" s="10">
        <v>2310</v>
      </c>
      <c r="C41" s="9" t="s">
        <v>37</v>
      </c>
      <c r="D41" s="9" t="s">
        <v>283</v>
      </c>
      <c r="E41" s="9" t="s">
        <v>284</v>
      </c>
      <c r="F41" s="302" t="s">
        <v>94</v>
      </c>
      <c r="G41" s="18" t="s">
        <v>285</v>
      </c>
      <c r="H41" s="130" t="s">
        <v>143</v>
      </c>
      <c r="I41" s="123" t="s">
        <v>114</v>
      </c>
      <c r="J41" s="137" t="s">
        <v>144</v>
      </c>
      <c r="K41" s="22" t="s">
        <v>101</v>
      </c>
      <c r="L41" s="14" t="s">
        <v>125</v>
      </c>
      <c r="M41" s="14" t="s">
        <v>126</v>
      </c>
      <c r="N41" s="22" t="s">
        <v>104</v>
      </c>
      <c r="O41" s="152" t="s">
        <v>105</v>
      </c>
      <c r="P41" s="199" t="s">
        <v>166</v>
      </c>
      <c r="Q41" s="13" t="s">
        <v>167</v>
      </c>
      <c r="R41" s="261" t="s">
        <v>104</v>
      </c>
      <c r="S41" s="13" t="s">
        <v>127</v>
      </c>
    </row>
    <row r="42" spans="1:19" ht="22.5" customHeight="1">
      <c r="A42" s="236" t="s">
        <v>30</v>
      </c>
      <c r="B42" s="237">
        <v>2310</v>
      </c>
      <c r="C42" s="239" t="s">
        <v>37</v>
      </c>
      <c r="D42" s="239" t="s">
        <v>286</v>
      </c>
      <c r="E42" s="239" t="s">
        <v>287</v>
      </c>
      <c r="F42" s="301" t="s">
        <v>288</v>
      </c>
      <c r="G42" s="241" t="s">
        <v>289</v>
      </c>
      <c r="H42" s="273" t="s">
        <v>113</v>
      </c>
      <c r="I42" s="274" t="s">
        <v>114</v>
      </c>
      <c r="J42" s="244" t="s">
        <v>290</v>
      </c>
      <c r="K42" s="245" t="s">
        <v>101</v>
      </c>
      <c r="L42" s="236" t="s">
        <v>125</v>
      </c>
      <c r="M42" s="236" t="s">
        <v>126</v>
      </c>
      <c r="N42" s="245" t="s">
        <v>104</v>
      </c>
      <c r="O42" s="236" t="s">
        <v>105</v>
      </c>
      <c r="P42" s="249" t="s">
        <v>106</v>
      </c>
      <c r="Q42" s="275" t="s">
        <v>127</v>
      </c>
      <c r="R42" s="285" t="s">
        <v>104</v>
      </c>
      <c r="S42" s="293"/>
    </row>
    <row r="43" spans="1:19" ht="22.5" customHeight="1">
      <c r="A43" s="14" t="s">
        <v>30</v>
      </c>
      <c r="B43" s="10">
        <v>2320</v>
      </c>
      <c r="C43" s="15" t="s">
        <v>46</v>
      </c>
      <c r="D43" s="9" t="s">
        <v>291</v>
      </c>
      <c r="E43" s="9" t="s">
        <v>292</v>
      </c>
      <c r="F43" s="306" t="s">
        <v>388</v>
      </c>
      <c r="G43" s="18" t="s">
        <v>121</v>
      </c>
      <c r="H43" s="130" t="s">
        <v>143</v>
      </c>
      <c r="I43" s="123" t="s">
        <v>114</v>
      </c>
      <c r="J43" s="137" t="s">
        <v>144</v>
      </c>
      <c r="K43" s="192" t="s">
        <v>249</v>
      </c>
      <c r="L43" s="14" t="s">
        <v>125</v>
      </c>
      <c r="M43" s="14" t="s">
        <v>126</v>
      </c>
      <c r="N43" s="22" t="s">
        <v>104</v>
      </c>
      <c r="O43" s="152" t="s">
        <v>105</v>
      </c>
      <c r="P43" s="199" t="s">
        <v>166</v>
      </c>
      <c r="Q43" s="13" t="s">
        <v>167</v>
      </c>
      <c r="R43" s="253" t="s">
        <v>104</v>
      </c>
      <c r="S43" s="13" t="s">
        <v>127</v>
      </c>
    </row>
    <row r="44" spans="1:19" ht="22.5" customHeight="1">
      <c r="A44" s="51" t="s">
        <v>69</v>
      </c>
      <c r="B44" s="53">
        <v>2400</v>
      </c>
      <c r="C44" s="54" t="s">
        <v>27</v>
      </c>
      <c r="D44" s="54" t="s">
        <v>294</v>
      </c>
      <c r="E44" s="95" t="s">
        <v>295</v>
      </c>
      <c r="F44" s="313" t="s">
        <v>389</v>
      </c>
      <c r="G44" s="51" t="s">
        <v>297</v>
      </c>
      <c r="H44" s="133" t="s">
        <v>99</v>
      </c>
      <c r="I44" s="57" t="s">
        <v>272</v>
      </c>
      <c r="J44" s="113" t="s">
        <v>298</v>
      </c>
      <c r="K44" s="55" t="s">
        <v>299</v>
      </c>
      <c r="L44" s="51" t="s">
        <v>125</v>
      </c>
      <c r="M44" s="51" t="s">
        <v>176</v>
      </c>
      <c r="N44" s="55" t="s">
        <v>104</v>
      </c>
      <c r="O44" s="188" t="s">
        <v>300</v>
      </c>
      <c r="P44" s="201" t="s">
        <v>166</v>
      </c>
      <c r="Q44" s="65" t="s">
        <v>167</v>
      </c>
      <c r="R44" s="65" t="s">
        <v>168</v>
      </c>
      <c r="S44" s="65" t="s">
        <v>169</v>
      </c>
    </row>
    <row r="45" spans="1:19" ht="22.5" customHeight="1">
      <c r="A45" s="51" t="s">
        <v>69</v>
      </c>
      <c r="B45" s="53">
        <v>2400</v>
      </c>
      <c r="C45" s="54" t="s">
        <v>27</v>
      </c>
      <c r="D45" s="54" t="s">
        <v>301</v>
      </c>
      <c r="E45" s="59" t="s">
        <v>302</v>
      </c>
      <c r="F45" s="313" t="s">
        <v>390</v>
      </c>
      <c r="G45" s="51" t="s">
        <v>297</v>
      </c>
      <c r="H45" s="133" t="s">
        <v>99</v>
      </c>
      <c r="I45" s="57" t="s">
        <v>272</v>
      </c>
      <c r="J45" s="113" t="s">
        <v>298</v>
      </c>
      <c r="K45" s="55" t="s">
        <v>304</v>
      </c>
      <c r="L45" s="51" t="s">
        <v>125</v>
      </c>
      <c r="M45" s="51" t="s">
        <v>176</v>
      </c>
      <c r="N45" s="55" t="s">
        <v>104</v>
      </c>
      <c r="O45" s="188" t="s">
        <v>305</v>
      </c>
      <c r="P45" s="201" t="s">
        <v>166</v>
      </c>
      <c r="Q45" s="65" t="s">
        <v>167</v>
      </c>
      <c r="R45" s="65" t="s">
        <v>168</v>
      </c>
      <c r="S45" s="65" t="s">
        <v>169</v>
      </c>
    </row>
    <row r="46" spans="1:19" ht="22.5" customHeight="1">
      <c r="A46" s="14" t="s">
        <v>30</v>
      </c>
      <c r="B46" s="10">
        <v>2410</v>
      </c>
      <c r="C46" s="9" t="s">
        <v>38</v>
      </c>
      <c r="D46" s="10" t="s">
        <v>306</v>
      </c>
      <c r="E46" s="283" t="s">
        <v>307</v>
      </c>
      <c r="F46" s="314" t="s">
        <v>391</v>
      </c>
      <c r="G46" s="14" t="s">
        <v>309</v>
      </c>
      <c r="H46" s="111" t="s">
        <v>99</v>
      </c>
      <c r="I46" s="23" t="s">
        <v>272</v>
      </c>
      <c r="J46" s="137" t="s">
        <v>310</v>
      </c>
      <c r="K46" s="192" t="s">
        <v>299</v>
      </c>
      <c r="L46" s="14" t="s">
        <v>125</v>
      </c>
      <c r="M46" s="14" t="s">
        <v>176</v>
      </c>
      <c r="N46" s="22" t="s">
        <v>104</v>
      </c>
      <c r="O46" s="189" t="s">
        <v>300</v>
      </c>
      <c r="P46" s="199" t="s">
        <v>166</v>
      </c>
      <c r="Q46" s="13" t="s">
        <v>167</v>
      </c>
      <c r="R46" s="13" t="s">
        <v>168</v>
      </c>
      <c r="S46" s="13" t="s">
        <v>169</v>
      </c>
    </row>
    <row r="47" spans="1:19" ht="22.5" customHeight="1">
      <c r="A47" s="14" t="s">
        <v>30</v>
      </c>
      <c r="B47" s="10">
        <v>2410</v>
      </c>
      <c r="C47" s="9" t="s">
        <v>38</v>
      </c>
      <c r="D47" s="10" t="s">
        <v>311</v>
      </c>
      <c r="E47" s="284" t="s">
        <v>312</v>
      </c>
      <c r="F47" s="314" t="s">
        <v>392</v>
      </c>
      <c r="G47" s="14" t="s">
        <v>314</v>
      </c>
      <c r="H47" s="111" t="s">
        <v>99</v>
      </c>
      <c r="I47" s="23" t="s">
        <v>272</v>
      </c>
      <c r="J47" s="137" t="s">
        <v>310</v>
      </c>
      <c r="K47" s="192" t="s">
        <v>304</v>
      </c>
      <c r="L47" s="14" t="s">
        <v>125</v>
      </c>
      <c r="M47" s="14" t="s">
        <v>176</v>
      </c>
      <c r="N47" s="22" t="s">
        <v>104</v>
      </c>
      <c r="O47" s="189" t="s">
        <v>305</v>
      </c>
      <c r="P47" s="199" t="s">
        <v>166</v>
      </c>
      <c r="Q47" s="13" t="s">
        <v>167</v>
      </c>
      <c r="R47" s="13" t="s">
        <v>168</v>
      </c>
      <c r="S47" s="13" t="s">
        <v>169</v>
      </c>
    </row>
    <row r="48" spans="1:19" ht="22.5" customHeight="1">
      <c r="A48" s="14" t="s">
        <v>30</v>
      </c>
      <c r="B48" s="10">
        <v>2420</v>
      </c>
      <c r="C48" s="15" t="s">
        <v>47</v>
      </c>
      <c r="D48" s="9" t="s">
        <v>315</v>
      </c>
      <c r="E48" s="284" t="s">
        <v>316</v>
      </c>
      <c r="F48" s="314" t="s">
        <v>393</v>
      </c>
      <c r="G48" s="14" t="s">
        <v>309</v>
      </c>
      <c r="H48" s="111" t="s">
        <v>99</v>
      </c>
      <c r="I48" s="23" t="s">
        <v>272</v>
      </c>
      <c r="J48" s="137" t="s">
        <v>318</v>
      </c>
      <c r="K48" s="192" t="s">
        <v>299</v>
      </c>
      <c r="L48" s="14" t="s">
        <v>125</v>
      </c>
      <c r="M48" s="14" t="s">
        <v>176</v>
      </c>
      <c r="N48" s="22" t="s">
        <v>104</v>
      </c>
      <c r="O48" s="189" t="s">
        <v>300</v>
      </c>
      <c r="P48" s="199" t="s">
        <v>166</v>
      </c>
      <c r="Q48" s="13" t="s">
        <v>167</v>
      </c>
      <c r="R48" s="13" t="s">
        <v>168</v>
      </c>
      <c r="S48" s="13" t="s">
        <v>169</v>
      </c>
    </row>
    <row r="49" spans="1:19" ht="22.5" customHeight="1">
      <c r="A49" s="14" t="s">
        <v>30</v>
      </c>
      <c r="B49" s="10">
        <v>2420</v>
      </c>
      <c r="C49" s="15" t="s">
        <v>47</v>
      </c>
      <c r="D49" s="9" t="s">
        <v>319</v>
      </c>
      <c r="E49" s="284" t="s">
        <v>320</v>
      </c>
      <c r="F49" s="314" t="s">
        <v>394</v>
      </c>
      <c r="G49" s="14" t="s">
        <v>314</v>
      </c>
      <c r="H49" s="111" t="s">
        <v>99</v>
      </c>
      <c r="I49" s="23" t="s">
        <v>272</v>
      </c>
      <c r="J49" s="137" t="s">
        <v>318</v>
      </c>
      <c r="K49" s="192" t="s">
        <v>304</v>
      </c>
      <c r="L49" s="14" t="s">
        <v>125</v>
      </c>
      <c r="M49" s="14" t="s">
        <v>176</v>
      </c>
      <c r="N49" s="22" t="s">
        <v>104</v>
      </c>
      <c r="O49" s="189" t="s">
        <v>305</v>
      </c>
      <c r="P49" s="199" t="s">
        <v>166</v>
      </c>
      <c r="Q49" s="13" t="s">
        <v>167</v>
      </c>
      <c r="R49" s="13" t="s">
        <v>168</v>
      </c>
      <c r="S49" s="13" t="s">
        <v>169</v>
      </c>
    </row>
    <row r="50" spans="1:19" ht="22.5" customHeight="1">
      <c r="A50" s="14" t="s">
        <v>30</v>
      </c>
      <c r="B50" s="10">
        <v>2430</v>
      </c>
      <c r="C50" s="9" t="s">
        <v>51</v>
      </c>
      <c r="D50" s="9" t="s">
        <v>322</v>
      </c>
      <c r="E50" s="239" t="s">
        <v>323</v>
      </c>
      <c r="F50" s="306" t="s">
        <v>395</v>
      </c>
      <c r="G50" s="14" t="s">
        <v>309</v>
      </c>
      <c r="H50" s="111" t="s">
        <v>99</v>
      </c>
      <c r="I50" s="23" t="s">
        <v>272</v>
      </c>
      <c r="J50" s="137" t="s">
        <v>325</v>
      </c>
      <c r="K50" s="192" t="s">
        <v>299</v>
      </c>
      <c r="L50" s="14" t="s">
        <v>125</v>
      </c>
      <c r="M50" s="14" t="s">
        <v>176</v>
      </c>
      <c r="N50" s="22" t="s">
        <v>104</v>
      </c>
      <c r="O50" s="189" t="s">
        <v>300</v>
      </c>
      <c r="P50" s="199" t="s">
        <v>166</v>
      </c>
      <c r="Q50" s="13" t="s">
        <v>167</v>
      </c>
      <c r="R50" s="13" t="s">
        <v>168</v>
      </c>
      <c r="S50" s="67" t="s">
        <v>169</v>
      </c>
    </row>
    <row r="51" spans="1:19" ht="22.5" customHeight="1">
      <c r="A51" s="14" t="s">
        <v>30</v>
      </c>
      <c r="B51" s="10">
        <v>2430</v>
      </c>
      <c r="C51" s="9" t="s">
        <v>51</v>
      </c>
      <c r="D51" s="9" t="s">
        <v>326</v>
      </c>
      <c r="E51" s="239" t="s">
        <v>327</v>
      </c>
      <c r="F51" s="306" t="s">
        <v>396</v>
      </c>
      <c r="G51" s="14" t="s">
        <v>314</v>
      </c>
      <c r="H51" s="111" t="s">
        <v>99</v>
      </c>
      <c r="I51" s="23" t="s">
        <v>272</v>
      </c>
      <c r="J51" s="137" t="s">
        <v>329</v>
      </c>
      <c r="K51" s="192" t="s">
        <v>304</v>
      </c>
      <c r="L51" s="14" t="s">
        <v>125</v>
      </c>
      <c r="M51" s="14" t="s">
        <v>176</v>
      </c>
      <c r="N51" s="22" t="s">
        <v>104</v>
      </c>
      <c r="O51" s="189" t="s">
        <v>305</v>
      </c>
      <c r="P51" s="199" t="s">
        <v>166</v>
      </c>
      <c r="Q51" s="13" t="s">
        <v>167</v>
      </c>
      <c r="R51" s="13" t="s">
        <v>168</v>
      </c>
      <c r="S51" s="13" t="s">
        <v>169</v>
      </c>
    </row>
    <row r="52" spans="1:19" ht="22.5" customHeight="1">
      <c r="A52" s="48" t="s">
        <v>66</v>
      </c>
      <c r="B52" s="50">
        <v>3000</v>
      </c>
      <c r="C52" s="50" t="s">
        <v>19</v>
      </c>
      <c r="D52" s="50" t="s">
        <v>94</v>
      </c>
      <c r="E52" s="50" t="s">
        <v>94</v>
      </c>
      <c r="F52" s="299" t="s">
        <v>94</v>
      </c>
      <c r="G52" s="48" t="s">
        <v>94</v>
      </c>
      <c r="H52" s="128" t="s">
        <v>94</v>
      </c>
      <c r="I52" s="121" t="s">
        <v>114</v>
      </c>
      <c r="J52" s="140" t="s">
        <v>94</v>
      </c>
      <c r="K52" s="48" t="s">
        <v>94</v>
      </c>
      <c r="L52" s="48" t="s">
        <v>94</v>
      </c>
      <c r="M52" s="48" t="s">
        <v>94</v>
      </c>
      <c r="N52" s="48" t="s">
        <v>94</v>
      </c>
      <c r="O52" s="182" t="s">
        <v>94</v>
      </c>
      <c r="P52" s="140" t="s">
        <v>94</v>
      </c>
      <c r="Q52" s="48" t="s">
        <v>94</v>
      </c>
      <c r="R52" s="48" t="s">
        <v>94</v>
      </c>
      <c r="S52" s="50" t="s">
        <v>95</v>
      </c>
    </row>
    <row r="53" spans="1:19" ht="22.5" customHeight="1">
      <c r="A53" s="51" t="s">
        <v>69</v>
      </c>
      <c r="B53" s="53">
        <v>3100</v>
      </c>
      <c r="C53" s="148" t="s">
        <v>28</v>
      </c>
      <c r="D53" s="148" t="s">
        <v>330</v>
      </c>
      <c r="E53" s="9" t="s">
        <v>331</v>
      </c>
      <c r="F53" s="304" t="s">
        <v>345</v>
      </c>
      <c r="G53" s="51" t="s">
        <v>333</v>
      </c>
      <c r="H53" s="134" t="s">
        <v>334</v>
      </c>
      <c r="I53" s="126" t="s">
        <v>114</v>
      </c>
      <c r="J53" s="141" t="s">
        <v>335</v>
      </c>
      <c r="K53" s="55" t="s">
        <v>145</v>
      </c>
      <c r="L53" s="51" t="s">
        <v>183</v>
      </c>
      <c r="M53" s="51" t="s">
        <v>134</v>
      </c>
      <c r="N53" s="181" t="s">
        <v>146</v>
      </c>
      <c r="O53" s="126" t="s">
        <v>105</v>
      </c>
      <c r="P53" s="141" t="s">
        <v>336</v>
      </c>
      <c r="Q53" s="51" t="s">
        <v>134</v>
      </c>
      <c r="R53" s="51" t="s">
        <v>146</v>
      </c>
      <c r="S53" s="51" t="s">
        <v>337</v>
      </c>
    </row>
    <row r="54" spans="1:19" ht="22.5" customHeight="1">
      <c r="A54" s="51" t="s">
        <v>69</v>
      </c>
      <c r="B54" s="129">
        <v>3100</v>
      </c>
      <c r="C54" s="122" t="s">
        <v>28</v>
      </c>
      <c r="D54" s="147" t="s">
        <v>338</v>
      </c>
      <c r="E54" s="113" t="s">
        <v>339</v>
      </c>
      <c r="F54" s="304" t="s">
        <v>397</v>
      </c>
      <c r="G54" s="51" t="s">
        <v>341</v>
      </c>
      <c r="H54" s="134" t="s">
        <v>99</v>
      </c>
      <c r="I54" s="126" t="s">
        <v>114</v>
      </c>
      <c r="J54" s="141" t="s">
        <v>342</v>
      </c>
      <c r="K54" s="55" t="s">
        <v>145</v>
      </c>
      <c r="L54" s="51" t="s">
        <v>183</v>
      </c>
      <c r="M54" s="51" t="s">
        <v>134</v>
      </c>
      <c r="N54" s="181" t="s">
        <v>146</v>
      </c>
      <c r="O54" s="126" t="s">
        <v>105</v>
      </c>
      <c r="P54" s="141" t="s">
        <v>166</v>
      </c>
      <c r="Q54" s="51" t="s">
        <v>167</v>
      </c>
      <c r="R54" s="51" t="s">
        <v>168</v>
      </c>
      <c r="S54" s="51" t="s">
        <v>127</v>
      </c>
    </row>
    <row r="55" spans="1:19" ht="22.5" customHeight="1">
      <c r="A55" s="14" t="s">
        <v>30</v>
      </c>
      <c r="B55" s="10">
        <v>3110</v>
      </c>
      <c r="C55" s="149" t="s">
        <v>39</v>
      </c>
      <c r="D55" s="150" t="s">
        <v>343</v>
      </c>
      <c r="E55" s="9" t="s">
        <v>344</v>
      </c>
      <c r="F55" s="315" t="s">
        <v>345</v>
      </c>
      <c r="G55" s="18" t="s">
        <v>333</v>
      </c>
      <c r="H55" s="130" t="s">
        <v>334</v>
      </c>
      <c r="I55" s="123" t="s">
        <v>114</v>
      </c>
      <c r="J55" s="137" t="s">
        <v>346</v>
      </c>
      <c r="K55" s="22" t="s">
        <v>145</v>
      </c>
      <c r="L55" s="14" t="s">
        <v>183</v>
      </c>
      <c r="M55" s="14" t="s">
        <v>134</v>
      </c>
      <c r="N55" s="22" t="s">
        <v>146</v>
      </c>
      <c r="O55" s="190" t="s">
        <v>105</v>
      </c>
      <c r="P55" s="199" t="s">
        <v>336</v>
      </c>
      <c r="Q55" s="13" t="s">
        <v>134</v>
      </c>
      <c r="R55" s="22" t="s">
        <v>146</v>
      </c>
      <c r="S55" s="13" t="s">
        <v>337</v>
      </c>
    </row>
    <row r="56" spans="1:19" ht="22.5" customHeight="1">
      <c r="A56" s="14" t="s">
        <v>30</v>
      </c>
      <c r="B56" s="10">
        <v>3120</v>
      </c>
      <c r="C56" s="15" t="s">
        <v>48</v>
      </c>
      <c r="D56" s="9" t="s">
        <v>347</v>
      </c>
      <c r="E56" s="9" t="s">
        <v>348</v>
      </c>
      <c r="F56" s="315" t="s">
        <v>345</v>
      </c>
      <c r="G56" s="18" t="s">
        <v>333</v>
      </c>
      <c r="H56" s="130" t="s">
        <v>334</v>
      </c>
      <c r="I56" s="123" t="s">
        <v>272</v>
      </c>
      <c r="J56" s="137" t="s">
        <v>346</v>
      </c>
      <c r="K56" s="22" t="s">
        <v>145</v>
      </c>
      <c r="L56" s="14" t="s">
        <v>183</v>
      </c>
      <c r="M56" s="14" t="s">
        <v>134</v>
      </c>
      <c r="N56" s="22" t="s">
        <v>146</v>
      </c>
      <c r="O56" s="190" t="s">
        <v>105</v>
      </c>
      <c r="P56" s="199" t="s">
        <v>336</v>
      </c>
      <c r="Q56" s="13" t="s">
        <v>134</v>
      </c>
      <c r="R56" s="22" t="s">
        <v>146</v>
      </c>
      <c r="S56" s="13" t="s">
        <v>337</v>
      </c>
    </row>
    <row r="57" spans="1:19" ht="22.5" customHeight="1">
      <c r="A57" s="51" t="s">
        <v>69</v>
      </c>
      <c r="B57" s="58">
        <v>3200</v>
      </c>
      <c r="C57" s="51" t="s">
        <v>29</v>
      </c>
      <c r="D57" s="51" t="s">
        <v>349</v>
      </c>
      <c r="E57" s="53" t="s">
        <v>350</v>
      </c>
      <c r="F57" s="316" t="s">
        <v>351</v>
      </c>
      <c r="G57" s="52" t="s">
        <v>352</v>
      </c>
      <c r="H57" s="131" t="s">
        <v>143</v>
      </c>
      <c r="I57" s="124" t="s">
        <v>114</v>
      </c>
      <c r="J57" s="113" t="s">
        <v>353</v>
      </c>
      <c r="K57" s="55" t="s">
        <v>354</v>
      </c>
      <c r="L57" s="53" t="s">
        <v>183</v>
      </c>
      <c r="M57" s="53" t="s">
        <v>134</v>
      </c>
      <c r="N57" s="53" t="s">
        <v>94</v>
      </c>
      <c r="O57" s="53" t="s">
        <v>94</v>
      </c>
      <c r="P57" s="53" t="s">
        <v>94</v>
      </c>
      <c r="Q57" s="53" t="s">
        <v>94</v>
      </c>
      <c r="R57" s="53" t="s">
        <v>94</v>
      </c>
      <c r="S57" s="53" t="s">
        <v>355</v>
      </c>
    </row>
    <row r="58" spans="1:19" ht="22.5" customHeight="1">
      <c r="A58" s="14" t="s">
        <v>30</v>
      </c>
      <c r="B58" s="18">
        <v>3210</v>
      </c>
      <c r="C58" s="14" t="s">
        <v>40</v>
      </c>
      <c r="D58" s="9" t="s">
        <v>356</v>
      </c>
      <c r="E58" s="9" t="s">
        <v>357</v>
      </c>
      <c r="F58" s="317" t="s">
        <v>94</v>
      </c>
      <c r="G58" s="10" t="s">
        <v>121</v>
      </c>
      <c r="H58" s="132" t="s">
        <v>99</v>
      </c>
      <c r="I58" s="125" t="s">
        <v>114</v>
      </c>
      <c r="J58" s="137" t="s">
        <v>358</v>
      </c>
      <c r="K58" s="192" t="s">
        <v>101</v>
      </c>
      <c r="L58" s="9" t="s">
        <v>125</v>
      </c>
      <c r="M58" s="13" t="s">
        <v>126</v>
      </c>
      <c r="N58" s="22" t="s">
        <v>104</v>
      </c>
      <c r="O58" s="190" t="s">
        <v>105</v>
      </c>
      <c r="P58" s="199" t="s">
        <v>106</v>
      </c>
      <c r="Q58" s="13" t="s">
        <v>107</v>
      </c>
      <c r="R58" s="22" t="s">
        <v>104</v>
      </c>
      <c r="S58" s="13" t="s">
        <v>127</v>
      </c>
    </row>
    <row r="59" spans="1:19" ht="22.5" customHeight="1">
      <c r="A59" s="14" t="s">
        <v>30</v>
      </c>
      <c r="B59" s="18">
        <v>3220</v>
      </c>
      <c r="C59" s="14" t="s">
        <v>49</v>
      </c>
      <c r="D59" s="9" t="s">
        <v>359</v>
      </c>
      <c r="E59" s="9" t="s">
        <v>360</v>
      </c>
      <c r="F59" s="306" t="s">
        <v>398</v>
      </c>
      <c r="G59" s="10" t="s">
        <v>362</v>
      </c>
      <c r="H59" s="132" t="s">
        <v>99</v>
      </c>
      <c r="I59" s="125" t="s">
        <v>114</v>
      </c>
      <c r="J59" s="137" t="s">
        <v>144</v>
      </c>
      <c r="K59" s="192" t="s">
        <v>101</v>
      </c>
      <c r="L59" s="9" t="s">
        <v>125</v>
      </c>
      <c r="M59" s="13" t="s">
        <v>363</v>
      </c>
      <c r="N59" s="22" t="s">
        <v>104</v>
      </c>
      <c r="O59" s="191" t="s">
        <v>105</v>
      </c>
      <c r="P59" s="13" t="s">
        <v>106</v>
      </c>
      <c r="Q59" s="13" t="s">
        <v>107</v>
      </c>
      <c r="R59" s="22" t="s">
        <v>104</v>
      </c>
      <c r="S59" s="13" t="s">
        <v>127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5061-E505-427C-8012-7481CAA272C6}">
  <dimension ref="B1:M39"/>
  <sheetViews>
    <sheetView zoomScale="96" zoomScaleNormal="96" workbookViewId="0">
      <selection activeCell="H20" sqref="H20"/>
    </sheetView>
  </sheetViews>
  <sheetFormatPr defaultColWidth="8.875" defaultRowHeight="15.75" customHeight="1"/>
  <cols>
    <col min="2" max="2" width="3.625" customWidth="1"/>
    <col min="3" max="3" width="13.875" customWidth="1"/>
    <col min="4" max="4" width="16.5" customWidth="1"/>
    <col min="5" max="5" width="7.375" customWidth="1"/>
    <col min="6" max="6" width="23.875" customWidth="1"/>
    <col min="7" max="7" width="18.5" customWidth="1"/>
    <col min="8" max="8" width="7.625" customWidth="1"/>
    <col min="9" max="9" width="10.375" customWidth="1"/>
    <col min="10" max="10" width="7.625" customWidth="1"/>
    <col min="11" max="11" width="18" customWidth="1"/>
    <col min="12" max="12" width="24.25" customWidth="1"/>
    <col min="13" max="13" width="28.5" customWidth="1"/>
  </cols>
  <sheetData>
    <row r="1" spans="2:13" ht="15.6">
      <c r="B1" s="394" t="s">
        <v>0</v>
      </c>
      <c r="C1" s="395"/>
      <c r="D1" s="395"/>
      <c r="E1" s="395"/>
      <c r="F1" s="395"/>
      <c r="G1" s="396"/>
    </row>
    <row r="2" spans="2:13" ht="15.6">
      <c r="B2" s="397" t="s">
        <v>399</v>
      </c>
      <c r="C2" s="398"/>
      <c r="D2" s="398"/>
      <c r="E2" s="398"/>
      <c r="F2" s="398"/>
      <c r="G2" s="399"/>
    </row>
    <row r="3" spans="2:13" ht="15.6">
      <c r="B3" s="397" t="s">
        <v>400</v>
      </c>
      <c r="C3" s="398"/>
      <c r="D3" s="398"/>
      <c r="E3" s="398"/>
      <c r="F3" s="398"/>
      <c r="G3" s="399"/>
    </row>
    <row r="4" spans="2:13" ht="15.6">
      <c r="B4" s="400" t="s">
        <v>54</v>
      </c>
      <c r="C4" s="401"/>
      <c r="D4" s="401"/>
      <c r="E4" s="401"/>
      <c r="F4" s="401"/>
      <c r="G4" s="402"/>
    </row>
    <row r="5" spans="2:13" ht="15.6">
      <c r="B5" s="439" t="s">
        <v>401</v>
      </c>
      <c r="C5" s="440"/>
      <c r="D5" s="440"/>
      <c r="E5" s="440"/>
      <c r="F5" s="440"/>
      <c r="G5" s="441"/>
    </row>
    <row r="6" spans="2:13" ht="15.6">
      <c r="B6" s="400" t="s">
        <v>65</v>
      </c>
      <c r="C6" s="401"/>
      <c r="D6" s="401"/>
      <c r="E6" s="401"/>
      <c r="F6" s="401"/>
      <c r="G6" s="402"/>
    </row>
    <row r="7" spans="2:13" ht="15.6">
      <c r="B7" s="403" t="s">
        <v>402</v>
      </c>
      <c r="C7" s="404"/>
      <c r="D7" s="404"/>
      <c r="E7" s="404"/>
      <c r="F7" s="404"/>
      <c r="G7" s="405"/>
    </row>
    <row r="8" spans="2:13" ht="15.6">
      <c r="B8" s="93"/>
      <c r="C8" s="93"/>
      <c r="D8" s="93"/>
    </row>
    <row r="9" spans="2:13" ht="15.6">
      <c r="B9" s="93"/>
      <c r="C9" s="93"/>
      <c r="D9" s="93"/>
    </row>
    <row r="10" spans="2:13" ht="18.75" customHeight="1">
      <c r="B10" s="393" t="s">
        <v>403</v>
      </c>
      <c r="C10" s="393"/>
      <c r="D10" s="393"/>
      <c r="E10" s="393"/>
      <c r="F10" s="393"/>
      <c r="G10" s="393"/>
      <c r="H10" s="393"/>
      <c r="I10" s="393"/>
      <c r="J10" s="393"/>
      <c r="K10" s="393"/>
    </row>
    <row r="11" spans="2:13" ht="15.75" customHeight="1">
      <c r="B11" s="390" t="s">
        <v>404</v>
      </c>
      <c r="C11" s="391"/>
      <c r="D11" s="392"/>
      <c r="E11" s="386" t="s">
        <v>75</v>
      </c>
      <c r="F11" s="387"/>
      <c r="G11" s="386" t="s">
        <v>405</v>
      </c>
      <c r="H11" s="388"/>
      <c r="I11" s="388"/>
      <c r="J11" s="388"/>
      <c r="K11" s="389"/>
      <c r="L11" s="8"/>
    </row>
    <row r="12" spans="2:13" ht="15.6">
      <c r="B12" s="155" t="s">
        <v>406</v>
      </c>
      <c r="C12" s="145" t="s">
        <v>407</v>
      </c>
      <c r="D12" s="151" t="s">
        <v>74</v>
      </c>
      <c r="E12" s="145" t="s">
        <v>408</v>
      </c>
      <c r="F12" s="145" t="s">
        <v>407</v>
      </c>
      <c r="G12" s="145" t="s">
        <v>409</v>
      </c>
      <c r="H12" s="145" t="s">
        <v>410</v>
      </c>
      <c r="I12" s="145" t="s">
        <v>411</v>
      </c>
      <c r="J12" s="145" t="s">
        <v>412</v>
      </c>
      <c r="K12" s="145" t="s">
        <v>413</v>
      </c>
      <c r="L12" s="8"/>
    </row>
    <row r="13" spans="2:13" ht="108.6">
      <c r="B13" s="177">
        <f>'Core values'!A11</f>
        <v>1</v>
      </c>
      <c r="C13" s="178" t="str">
        <f>'Core values'!C11</f>
        <v>Localization</v>
      </c>
      <c r="D13" s="143" t="str">
        <f>'Master LM'!C17</f>
        <v>Improved commune WASH planning and coordination by local authorities.​</v>
      </c>
      <c r="E13" s="142" t="str">
        <f>'Indicator framework'!D22</f>
        <v>1200a</v>
      </c>
      <c r="F13" s="143" t="str">
        <f>'Indicator framework'!E22</f>
        <v>% of approved interventions implemented in alignment with Commune Action Plans</v>
      </c>
      <c r="G13" s="152" t="s">
        <v>414</v>
      </c>
      <c r="H13" s="157">
        <v>0.1</v>
      </c>
      <c r="I13" s="157">
        <v>0.2</v>
      </c>
      <c r="J13" s="157">
        <v>0.4</v>
      </c>
      <c r="K13" s="157" t="s">
        <v>415</v>
      </c>
      <c r="L13" s="43" t="s">
        <v>416</v>
      </c>
    </row>
    <row r="14" spans="2:13" ht="77.45">
      <c r="B14" s="177">
        <v>2</v>
      </c>
      <c r="C14" s="178" t="str">
        <f>'Core values'!C13</f>
        <v>Systematization</v>
      </c>
      <c r="D14" s="143" t="str">
        <f>'Master LM'!D17</f>
        <v>Improved accountability of service providers to users of WASH services.​</v>
      </c>
      <c r="E14" s="144" t="str">
        <f>'Indicator framework'!D25</f>
        <v>1300a</v>
      </c>
      <c r="F14" s="144" t="str">
        <f>'Indicator framework'!E25</f>
        <v>% of service providers under HANWASH initiative monitored according to national guidelines</v>
      </c>
      <c r="G14" s="154" t="s">
        <v>417</v>
      </c>
      <c r="H14" s="157">
        <v>0.1</v>
      </c>
      <c r="I14" s="157">
        <v>0.2</v>
      </c>
      <c r="J14" s="157">
        <v>0.5</v>
      </c>
      <c r="K14" s="158" t="s">
        <v>418</v>
      </c>
      <c r="L14" s="43" t="s">
        <v>419</v>
      </c>
    </row>
    <row r="15" spans="2:13" s="4" customFormat="1" ht="123.95">
      <c r="B15" s="177">
        <v>3</v>
      </c>
      <c r="C15" s="178" t="str">
        <f>'Core values'!C14</f>
        <v>Impact</v>
      </c>
      <c r="D15" s="143" t="str">
        <f>'Master LM'!E15</f>
        <v>Enhanced household access to and use of sustainable, affordable, and safe water, sanitation and hygiene services.​</v>
      </c>
      <c r="E15" s="143" t="s">
        <v>420</v>
      </c>
      <c r="F15" s="144" t="str">
        <f>"-"&amp;'Indicator framework'!E34 &amp; CHAR(10)&amp;"-...basic sanitation service" &amp; CHAR(10)&amp;"-...basic hygiene service"</f>
        <v>-% of population in intervention communes with at least basic drinking water service
-...basic sanitation service
-...basic hygiene service</v>
      </c>
      <c r="G15" s="152" t="s">
        <v>421</v>
      </c>
      <c r="H15" s="159" t="s">
        <v>422</v>
      </c>
      <c r="I15" s="146" t="s">
        <v>423</v>
      </c>
      <c r="J15" s="160" t="s">
        <v>424</v>
      </c>
      <c r="K15" s="157" t="str">
        <f>_xlfn.CONCAT("Current + 20%"," (100,000 people)")</f>
        <v>Current + 20% (100,000 people)</v>
      </c>
      <c r="L15" s="43" t="s">
        <v>425</v>
      </c>
      <c r="M15"/>
    </row>
    <row r="16" spans="2:13" ht="108.6">
      <c r="B16" s="177">
        <v>4</v>
      </c>
      <c r="C16" s="178" t="str">
        <f>_xlfn.CONCAT('Core values'!C12,", ",'Core values'!C15)</f>
        <v>Collaboration, Commitment</v>
      </c>
      <c r="D16" s="143" t="str">
        <f>'Master LM'!I17</f>
        <v>Increased government and non-government funding in alignment with HANWASH Core Values.</v>
      </c>
      <c r="E16" s="142" t="str">
        <f>'Indicator framework'!D64</f>
        <v>3100a</v>
      </c>
      <c r="F16" s="143" t="str">
        <f>'Indicator framework'!E64</f>
        <v>Cumulative amount of money committed in alignment with HANWASH Core Values</v>
      </c>
      <c r="G16" s="143" t="s">
        <v>426</v>
      </c>
      <c r="H16" s="159" t="s">
        <v>427</v>
      </c>
      <c r="I16" s="146" t="s">
        <v>428</v>
      </c>
      <c r="J16" s="160" t="s">
        <v>429</v>
      </c>
      <c r="K16" s="157" t="s">
        <v>430</v>
      </c>
      <c r="L16" s="8"/>
    </row>
    <row r="17" spans="2:8" s="4" customFormat="1" ht="15.6">
      <c r="D17" s="153"/>
      <c r="E17" s="153"/>
      <c r="F17" s="153"/>
      <c r="H17" s="153"/>
    </row>
    <row r="18" spans="2:8" ht="15.6">
      <c r="B18" s="156" t="s">
        <v>431</v>
      </c>
    </row>
    <row r="19" spans="2:8" ht="15.6">
      <c r="B19" t="s">
        <v>432</v>
      </c>
    </row>
    <row r="20" spans="2:8" ht="15.6">
      <c r="B20" t="s">
        <v>433</v>
      </c>
      <c r="C20" s="286"/>
    </row>
    <row r="21" spans="2:8" ht="15.6">
      <c r="B21" s="286" t="s">
        <v>434</v>
      </c>
    </row>
    <row r="22" spans="2:8" ht="15.6">
      <c r="B22" t="s">
        <v>435</v>
      </c>
    </row>
    <row r="23" spans="2:8" ht="15.6"/>
    <row r="24" spans="2:8" ht="15.6"/>
    <row r="25" spans="2:8" ht="15.6"/>
    <row r="26" spans="2:8" ht="15.6"/>
    <row r="27" spans="2:8" ht="15.6"/>
    <row r="28" spans="2:8" ht="15.6"/>
    <row r="29" spans="2:8" ht="15.6"/>
    <row r="30" spans="2:8" ht="15.6"/>
    <row r="31" spans="2:8" ht="15.6"/>
    <row r="32" spans="2:8" ht="15.6"/>
    <row r="33" ht="15.6"/>
    <row r="34" ht="15.6"/>
    <row r="35" ht="15.6"/>
    <row r="39" ht="15.6"/>
  </sheetData>
  <mergeCells count="11">
    <mergeCell ref="E11:F11"/>
    <mergeCell ref="G11:K11"/>
    <mergeCell ref="B11:D11"/>
    <mergeCell ref="B10:K10"/>
    <mergeCell ref="B1:G1"/>
    <mergeCell ref="B2:G2"/>
    <mergeCell ref="B3:G3"/>
    <mergeCell ref="B4:G4"/>
    <mergeCell ref="B5:G5"/>
    <mergeCell ref="B6:G6"/>
    <mergeCell ref="B7:G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6125C-70CD-C040-B02E-264D176A2485}">
  <sheetPr filterMode="1"/>
  <dimension ref="A1:AI66"/>
  <sheetViews>
    <sheetView zoomScale="95" workbookViewId="0">
      <selection activeCell="C19" sqref="C19"/>
    </sheetView>
  </sheetViews>
  <sheetFormatPr defaultColWidth="9" defaultRowHeight="15.75" customHeight="1"/>
  <cols>
    <col min="1" max="1" width="12.875" customWidth="1"/>
    <col min="2" max="2" width="7.5" customWidth="1"/>
    <col min="3" max="3" width="117.5" bestFit="1" customWidth="1"/>
    <col min="4" max="4" width="42.375" bestFit="1" customWidth="1"/>
    <col min="5" max="5" width="12" customWidth="1"/>
    <col min="6" max="6" width="10" customWidth="1"/>
    <col min="7" max="7" width="6.125" customWidth="1"/>
    <col min="8" max="9" width="8" bestFit="1" customWidth="1"/>
    <col min="10" max="10" width="9" customWidth="1"/>
    <col min="11" max="13" width="8" bestFit="1" customWidth="1"/>
    <col min="14" max="14" width="10.625" customWidth="1"/>
    <col min="15" max="15" width="6.375" customWidth="1"/>
    <col min="16" max="17" width="9" customWidth="1"/>
  </cols>
  <sheetData>
    <row r="1" spans="1:15" ht="15.6">
      <c r="A1" s="406" t="s">
        <v>0</v>
      </c>
      <c r="B1" s="407"/>
      <c r="C1" s="408"/>
    </row>
    <row r="2" spans="1:15" ht="15.6">
      <c r="A2" s="409" t="s">
        <v>436</v>
      </c>
      <c r="B2" s="410"/>
      <c r="C2" s="411"/>
    </row>
    <row r="3" spans="1:15" ht="15.6">
      <c r="A3" s="412" t="s">
        <v>437</v>
      </c>
      <c r="B3" s="413"/>
      <c r="C3" s="414"/>
    </row>
    <row r="4" spans="1:15" ht="15.6">
      <c r="A4" s="415" t="s">
        <v>54</v>
      </c>
      <c r="B4" s="416"/>
      <c r="C4" s="417"/>
    </row>
    <row r="5" spans="1:15" ht="15.6">
      <c r="A5" s="418" t="s">
        <v>63</v>
      </c>
      <c r="B5" s="419"/>
      <c r="C5" s="420"/>
    </row>
    <row r="6" spans="1:15" ht="15.6">
      <c r="A6" s="412" t="s">
        <v>65</v>
      </c>
      <c r="B6" s="416"/>
      <c r="C6" s="417"/>
    </row>
    <row r="7" spans="1:15" ht="15.6">
      <c r="A7" s="415" t="s">
        <v>438</v>
      </c>
      <c r="B7" s="416"/>
      <c r="C7" s="417"/>
    </row>
    <row r="8" spans="1:15" ht="15.6">
      <c r="A8" s="421" t="s">
        <v>439</v>
      </c>
      <c r="B8" s="422"/>
      <c r="C8" s="423"/>
    </row>
    <row r="9" spans="1:15" ht="15.6">
      <c r="A9" s="93"/>
    </row>
    <row r="10" spans="1:15" ht="15.6">
      <c r="A10" s="425" t="s">
        <v>11</v>
      </c>
      <c r="B10" s="426"/>
      <c r="C10" s="426"/>
      <c r="D10" s="427"/>
      <c r="E10" s="428" t="s">
        <v>440</v>
      </c>
      <c r="F10" s="429"/>
      <c r="G10" s="429"/>
      <c r="H10" s="429"/>
      <c r="I10" s="429"/>
      <c r="J10" s="429"/>
      <c r="K10" s="429"/>
      <c r="L10" s="429"/>
      <c r="M10" s="429"/>
      <c r="N10" s="429"/>
      <c r="O10" s="430"/>
    </row>
    <row r="11" spans="1:15" ht="15.95" customHeight="1">
      <c r="A11" s="173"/>
      <c r="B11" s="433" t="s">
        <v>75</v>
      </c>
      <c r="C11" s="433"/>
      <c r="D11" s="434"/>
      <c r="E11" s="431" t="s">
        <v>441</v>
      </c>
      <c r="F11" s="424" t="s">
        <v>442</v>
      </c>
      <c r="G11" s="424"/>
      <c r="H11" s="424" t="s">
        <v>443</v>
      </c>
      <c r="I11" s="424"/>
      <c r="J11" s="424" t="s">
        <v>444</v>
      </c>
      <c r="K11" s="424"/>
      <c r="L11" s="424" t="s">
        <v>445</v>
      </c>
      <c r="M11" s="424"/>
      <c r="N11" s="424" t="s">
        <v>446</v>
      </c>
      <c r="O11" s="424"/>
    </row>
    <row r="12" spans="1:15" ht="15.6">
      <c r="A12" s="172" t="s">
        <v>85</v>
      </c>
      <c r="B12" s="105" t="s">
        <v>80</v>
      </c>
      <c r="C12" s="104" t="s">
        <v>13</v>
      </c>
      <c r="D12" s="162" t="s">
        <v>83</v>
      </c>
      <c r="E12" s="432"/>
      <c r="F12" s="211" t="s">
        <v>447</v>
      </c>
      <c r="G12" s="212" t="s">
        <v>448</v>
      </c>
      <c r="H12" s="213" t="s">
        <v>447</v>
      </c>
      <c r="I12" s="212" t="s">
        <v>448</v>
      </c>
      <c r="J12" s="213" t="s">
        <v>447</v>
      </c>
      <c r="K12" s="212" t="s">
        <v>448</v>
      </c>
      <c r="L12" s="213" t="s">
        <v>447</v>
      </c>
      <c r="M12" s="212" t="s">
        <v>448</v>
      </c>
      <c r="N12" s="213" t="s">
        <v>447</v>
      </c>
      <c r="O12" s="214" t="s">
        <v>448</v>
      </c>
    </row>
    <row r="13" spans="1:15" ht="15.6" hidden="1">
      <c r="A13" s="101" t="str">
        <f>IF('Indicator framework'!I12="","",'Indicator framework'!I12)</f>
        <v>Mattson</v>
      </c>
      <c r="B13" s="102" t="str">
        <f>IF('Indicator framework'!D12="","",'Indicator framework'!D12)</f>
        <v>-</v>
      </c>
      <c r="C13" s="103" t="str">
        <f>IF('Indicator framework'!E12="","",'Indicator framework'!E12)</f>
        <v>-</v>
      </c>
      <c r="D13" s="114" t="str">
        <f>IF('Indicator framework'!G12="","",'Indicator framework'!G12)</f>
        <v>-</v>
      </c>
      <c r="E13" s="163" t="s">
        <v>94</v>
      </c>
      <c r="F13" s="97" t="s">
        <v>94</v>
      </c>
      <c r="G13" s="91" t="s">
        <v>94</v>
      </c>
      <c r="H13" s="98" t="s">
        <v>94</v>
      </c>
      <c r="I13" s="91" t="s">
        <v>94</v>
      </c>
      <c r="J13" s="98" t="s">
        <v>94</v>
      </c>
      <c r="K13" s="91" t="s">
        <v>94</v>
      </c>
      <c r="L13" s="98" t="s">
        <v>94</v>
      </c>
      <c r="M13" s="91" t="s">
        <v>94</v>
      </c>
      <c r="N13" s="98" t="s">
        <v>94</v>
      </c>
      <c r="O13" s="99" t="s">
        <v>94</v>
      </c>
    </row>
    <row r="14" spans="1:15" ht="15.6" hidden="1">
      <c r="A14" s="101" t="str">
        <f>IF('Indicator framework'!I13="","",'Indicator framework'!I13)</f>
        <v>Mattson</v>
      </c>
      <c r="B14" s="102" t="str">
        <f>IF('Indicator framework'!D13="","",'Indicator framework'!D13)</f>
        <v>-</v>
      </c>
      <c r="C14" s="103" t="str">
        <f>IF('Indicator framework'!E13="","",'Indicator framework'!E13)</f>
        <v>-</v>
      </c>
      <c r="D14" s="114" t="str">
        <f>IF('Indicator framework'!G13="","",'Indicator framework'!G13)</f>
        <v>-</v>
      </c>
      <c r="E14" s="163" t="s">
        <v>94</v>
      </c>
      <c r="F14" s="97" t="s">
        <v>94</v>
      </c>
      <c r="G14" s="91" t="s">
        <v>94</v>
      </c>
      <c r="H14" s="98" t="s">
        <v>94</v>
      </c>
      <c r="I14" s="91" t="s">
        <v>94</v>
      </c>
      <c r="J14" s="98" t="s">
        <v>94</v>
      </c>
      <c r="K14" s="91" t="s">
        <v>94</v>
      </c>
      <c r="L14" s="98" t="s">
        <v>94</v>
      </c>
      <c r="M14" s="91" t="s">
        <v>94</v>
      </c>
      <c r="N14" s="98" t="s">
        <v>94</v>
      </c>
      <c r="O14" s="99" t="s">
        <v>94</v>
      </c>
    </row>
    <row r="15" spans="1:15" ht="15.6">
      <c r="A15" s="101" t="str">
        <f>IF('Indicator framework'!I14="","",'Indicator framework'!I14)</f>
        <v>Mattson</v>
      </c>
      <c r="B15" s="102" t="str">
        <f>IF('Indicator framework'!D14="","",'Indicator framework'!D14)</f>
        <v>1100a</v>
      </c>
      <c r="C15" s="103" t="str">
        <f>IF('Indicator framework'!E14="","",'Indicator framework'!E14)</f>
        <v>% of commune WASH events with Rotarian participation</v>
      </c>
      <c r="D15" s="114" t="str">
        <f>IF('Indicator framework'!G14="","",'Indicator framework'!G14)</f>
        <v>% of commune level events reported</v>
      </c>
      <c r="E15" s="164">
        <v>0.8</v>
      </c>
      <c r="F15" s="202" t="s">
        <v>449</v>
      </c>
      <c r="G15" s="91" t="s">
        <v>450</v>
      </c>
      <c r="H15" s="204" t="s">
        <v>449</v>
      </c>
      <c r="I15" s="91" t="s">
        <v>450</v>
      </c>
      <c r="J15" s="204" t="s">
        <v>449</v>
      </c>
      <c r="K15" s="91" t="s">
        <v>450</v>
      </c>
      <c r="L15" s="204" t="s">
        <v>449</v>
      </c>
      <c r="M15" s="91" t="s">
        <v>450</v>
      </c>
      <c r="N15" s="204" t="s">
        <v>449</v>
      </c>
      <c r="O15" s="99" t="s">
        <v>450</v>
      </c>
    </row>
    <row r="16" spans="1:15" ht="15.6">
      <c r="A16" s="101" t="str">
        <f>IF('Indicator framework'!I16="","",'Indicator framework'!I16)</f>
        <v>Mattson</v>
      </c>
      <c r="B16" s="102" t="str">
        <f>IF('Indicator framework'!D16="","",'Indicator framework'!D16)</f>
        <v>1110a</v>
      </c>
      <c r="C16" s="103" t="str">
        <f>IF('Indicator framework'!E16="","",'Indicator framework'!E16)</f>
        <v># of volunteer hours per month spent by Rotarians in WASH events</v>
      </c>
      <c r="D16" s="114" t="str">
        <f>IF('Indicator framework'!G16="","",'Indicator framework'!G16)</f>
        <v>volunteer hours / club / month</v>
      </c>
      <c r="E16" s="165">
        <f>6*4.25</f>
        <v>25.5</v>
      </c>
      <c r="F16" s="202" t="s">
        <v>449</v>
      </c>
      <c r="G16" s="91" t="s">
        <v>450</v>
      </c>
      <c r="H16" s="204" t="s">
        <v>449</v>
      </c>
      <c r="I16" s="91" t="s">
        <v>450</v>
      </c>
      <c r="J16" s="204" t="s">
        <v>449</v>
      </c>
      <c r="K16" s="91" t="s">
        <v>450</v>
      </c>
      <c r="L16" s="204" t="s">
        <v>449</v>
      </c>
      <c r="M16" s="91" t="s">
        <v>450</v>
      </c>
      <c r="N16" s="204" t="s">
        <v>449</v>
      </c>
      <c r="O16" s="99" t="s">
        <v>450</v>
      </c>
    </row>
    <row r="17" spans="1:15" ht="15.6">
      <c r="A17" s="101" t="str">
        <f>IF('Indicator framework'!I18="","",'Indicator framework'!I18)</f>
        <v>Mattson</v>
      </c>
      <c r="B17" s="102" t="str">
        <f>IF('Indicator framework'!D18="","",'Indicator framework'!D18)</f>
        <v>1120a</v>
      </c>
      <c r="C17" s="103" t="str">
        <f>IF('Indicator framework'!E18="","",'Indicator framework'!E18)</f>
        <v># of ambassadors who have completed training</v>
      </c>
      <c r="D17" s="114" t="str">
        <f>IF('Indicator framework'!G18="","",'Indicator framework'!G18)</f>
        <v>people</v>
      </c>
      <c r="E17" s="166">
        <v>22</v>
      </c>
      <c r="F17" s="97" t="s">
        <v>451</v>
      </c>
      <c r="G17" s="91" t="s">
        <v>450</v>
      </c>
      <c r="H17" s="204" t="s">
        <v>449</v>
      </c>
      <c r="I17" s="91" t="s">
        <v>450</v>
      </c>
      <c r="J17" s="204" t="s">
        <v>449</v>
      </c>
      <c r="K17" s="91" t="s">
        <v>450</v>
      </c>
      <c r="L17" s="204" t="s">
        <v>449</v>
      </c>
      <c r="M17" s="91" t="s">
        <v>450</v>
      </c>
      <c r="N17" s="204" t="s">
        <v>449</v>
      </c>
      <c r="O17" s="99" t="s">
        <v>450</v>
      </c>
    </row>
    <row r="18" spans="1:15" ht="15.6">
      <c r="A18" s="101" t="str">
        <f>IF('Indicator framework'!I19="","",'Indicator framework'!I19)</f>
        <v>Mattson</v>
      </c>
      <c r="B18" s="102" t="str">
        <f>IF('Indicator framework'!D19="","",'Indicator framework'!D19)</f>
        <v>1120b</v>
      </c>
      <c r="C18" s="103" t="str">
        <f>IF('Indicator framework'!E19="","",'Indicator framework'!E19)</f>
        <v># of coordinators who have completed training</v>
      </c>
      <c r="D18" s="114" t="str">
        <f>IF('Indicator framework'!G19="","",'Indicator framework'!G19)</f>
        <v>people</v>
      </c>
      <c r="E18" s="166">
        <v>9</v>
      </c>
      <c r="F18" s="97" t="s">
        <v>451</v>
      </c>
      <c r="G18" s="91" t="s">
        <v>450</v>
      </c>
      <c r="H18" s="204" t="s">
        <v>449</v>
      </c>
      <c r="I18" s="91" t="s">
        <v>450</v>
      </c>
      <c r="J18" s="204" t="s">
        <v>449</v>
      </c>
      <c r="K18" s="91" t="s">
        <v>450</v>
      </c>
      <c r="L18" s="204" t="s">
        <v>449</v>
      </c>
      <c r="M18" s="91" t="s">
        <v>450</v>
      </c>
      <c r="N18" s="204" t="s">
        <v>449</v>
      </c>
      <c r="O18" s="99" t="s">
        <v>450</v>
      </c>
    </row>
    <row r="19" spans="1:15" ht="15.6">
      <c r="A19" s="101" t="str">
        <f>IF('Indicator framework'!I22="","",'Indicator framework'!I22)</f>
        <v>Mattson</v>
      </c>
      <c r="B19" s="102" t="str">
        <f>IF('Indicator framework'!D22="","",'Indicator framework'!D22)</f>
        <v>1200a</v>
      </c>
      <c r="C19" s="103" t="str">
        <f>IF('Indicator framework'!E22="","",'Indicator framework'!E22)</f>
        <v>% of approved interventions implemented in alignment with Commune Action Plans</v>
      </c>
      <c r="D19" s="114" t="str">
        <f>IF('Indicator framework'!G22="","",'Indicator framework'!G22)</f>
        <v>% of implemented activities</v>
      </c>
      <c r="E19" s="164">
        <v>0.9</v>
      </c>
      <c r="F19" s="97" t="str">
        <f>'Performance objectives'!G13</f>
        <v>Commune Action Plans are finalized as necessary</v>
      </c>
      <c r="G19" s="91" t="s">
        <v>450</v>
      </c>
      <c r="H19" s="204" t="s">
        <v>449</v>
      </c>
      <c r="I19" s="91" t="s">
        <v>450</v>
      </c>
      <c r="J19" s="204" t="s">
        <v>449</v>
      </c>
      <c r="K19" s="91" t="s">
        <v>450</v>
      </c>
      <c r="L19" s="204" t="s">
        <v>449</v>
      </c>
      <c r="M19" s="91" t="s">
        <v>450</v>
      </c>
      <c r="N19" s="179">
        <v>0.9</v>
      </c>
      <c r="O19" s="99" t="s">
        <v>450</v>
      </c>
    </row>
    <row r="20" spans="1:15" ht="15.6">
      <c r="A20" s="101" t="str">
        <f>IF('Indicator framework'!I23="","",'Indicator framework'!I23)</f>
        <v>Mattson</v>
      </c>
      <c r="B20" s="102" t="str">
        <f>IF('Indicator framework'!D23="","",'Indicator framework'!D23)</f>
        <v>1210a</v>
      </c>
      <c r="C20" s="103" t="str">
        <f>IF('Indicator framework'!E23="","",'Indicator framework'!E23)</f>
        <v># of communes with action plans that explicitly include each W,S,H,WRM aspect (water, sanitation, hygiene, water resources management)</v>
      </c>
      <c r="D20" s="114" t="str">
        <f>IF('Indicator framework'!G23="","",'Indicator framework'!G23)</f>
        <v>communes</v>
      </c>
      <c r="E20" s="166">
        <v>5</v>
      </c>
      <c r="F20" s="97" t="str">
        <f>'Performance objectives'!G14</f>
        <v>mWater platform fully operational</v>
      </c>
      <c r="G20" s="91" t="s">
        <v>450</v>
      </c>
      <c r="H20" s="204" t="s">
        <v>449</v>
      </c>
      <c r="I20" s="91" t="s">
        <v>450</v>
      </c>
      <c r="J20" s="204" t="s">
        <v>449</v>
      </c>
      <c r="K20" s="91" t="s">
        <v>450</v>
      </c>
      <c r="L20" s="204" t="s">
        <v>449</v>
      </c>
      <c r="M20" s="91" t="s">
        <v>450</v>
      </c>
      <c r="N20" s="204" t="s">
        <v>449</v>
      </c>
      <c r="O20" s="99" t="s">
        <v>450</v>
      </c>
    </row>
    <row r="21" spans="1:15" ht="15.6">
      <c r="A21" s="101" t="str">
        <f>IF('Indicator framework'!I24="","",'Indicator framework'!I24)</f>
        <v>Mattson</v>
      </c>
      <c r="B21" s="102" t="str">
        <f>IF('Indicator framework'!D24="","",'Indicator framework'!D24)</f>
        <v>1220a</v>
      </c>
      <c r="C21" s="103" t="str">
        <f>IF('Indicator framework'!E24="","",'Indicator framework'!E24)</f>
        <v># of WASH planning and coordination events with DINEPA and municipal officials</v>
      </c>
      <c r="D21" s="114" t="str">
        <f>IF('Indicator framework'!G24="","",'Indicator framework'!G24)</f>
        <v>events/month</v>
      </c>
      <c r="E21" s="165">
        <v>5</v>
      </c>
      <c r="F21" s="202" t="s">
        <v>449</v>
      </c>
      <c r="G21" s="91" t="s">
        <v>450</v>
      </c>
      <c r="H21" s="204" t="s">
        <v>449</v>
      </c>
      <c r="I21" s="91" t="s">
        <v>450</v>
      </c>
      <c r="J21" s="204" t="s">
        <v>449</v>
      </c>
      <c r="K21" s="91" t="s">
        <v>450</v>
      </c>
      <c r="L21" s="204" t="s">
        <v>449</v>
      </c>
      <c r="M21" s="91" t="s">
        <v>450</v>
      </c>
      <c r="N21" s="204" t="s">
        <v>449</v>
      </c>
      <c r="O21" s="99" t="s">
        <v>450</v>
      </c>
    </row>
    <row r="22" spans="1:15" ht="15.6">
      <c r="A22" s="101" t="str">
        <f>IF('Indicator framework'!I25="","",'Indicator framework'!I25)</f>
        <v>Mattson</v>
      </c>
      <c r="B22" s="102" t="str">
        <f>IF('Indicator framework'!D25="","",'Indicator framework'!D25)</f>
        <v>1300a</v>
      </c>
      <c r="C22" s="103" t="str">
        <f>IF('Indicator framework'!E25="","",'Indicator framework'!E25)</f>
        <v>% of service providers under HANWASH initiative monitored according to national guidelines</v>
      </c>
      <c r="D22" s="114" t="str">
        <f>IF('Indicator framework'!G25="","",'Indicator framework'!G25)</f>
        <v>% of service providers in intervention communes</v>
      </c>
      <c r="E22" s="164">
        <v>1</v>
      </c>
      <c r="F22" s="97" t="s">
        <v>417</v>
      </c>
      <c r="G22" s="91" t="s">
        <v>450</v>
      </c>
      <c r="H22" s="204" t="s">
        <v>449</v>
      </c>
      <c r="I22" s="91" t="s">
        <v>450</v>
      </c>
      <c r="J22" s="204" t="s">
        <v>449</v>
      </c>
      <c r="K22" s="91" t="s">
        <v>450</v>
      </c>
      <c r="L22" s="204" t="s">
        <v>449</v>
      </c>
      <c r="M22" s="91" t="s">
        <v>450</v>
      </c>
      <c r="N22" s="179">
        <v>1</v>
      </c>
      <c r="O22" s="99" t="s">
        <v>450</v>
      </c>
    </row>
    <row r="23" spans="1:15" ht="15.6">
      <c r="A23" s="101" t="str">
        <f>IF('Indicator framework'!I26="","",'Indicator framework'!I26)</f>
        <v>Mattson</v>
      </c>
      <c r="B23" s="102" t="str">
        <f>IF('Indicator framework'!D26="","",'Indicator framework'!D26)</f>
        <v>1300b</v>
      </c>
      <c r="C23" s="103" t="str">
        <f>IF('Indicator framework'!E26="","",'Indicator framework'!E26)</f>
        <v>% of intervention service providers with accountability structures in place</v>
      </c>
      <c r="D23" s="114" t="str">
        <f>IF('Indicator framework'!G26="","",'Indicator framework'!G26)</f>
        <v>% of intervention water points</v>
      </c>
      <c r="E23" s="164">
        <v>0.75</v>
      </c>
      <c r="F23" s="202" t="s">
        <v>449</v>
      </c>
      <c r="G23" s="91" t="s">
        <v>450</v>
      </c>
      <c r="H23" s="204" t="s">
        <v>449</v>
      </c>
      <c r="I23" s="91" t="s">
        <v>450</v>
      </c>
      <c r="J23" s="204" t="s">
        <v>449</v>
      </c>
      <c r="K23" s="91" t="s">
        <v>450</v>
      </c>
      <c r="L23" s="204" t="s">
        <v>449</v>
      </c>
      <c r="M23" s="91" t="s">
        <v>450</v>
      </c>
      <c r="N23" s="204" t="s">
        <v>449</v>
      </c>
      <c r="O23" s="99" t="s">
        <v>450</v>
      </c>
    </row>
    <row r="24" spans="1:15" ht="15.6">
      <c r="A24" s="101" t="str">
        <f>IF('Indicator framework'!I28="","",'Indicator framework'!I28)</f>
        <v>Mattson</v>
      </c>
      <c r="B24" s="102" t="str">
        <f>IF('Indicator framework'!D28="","",'Indicator framework'!D28)</f>
        <v>1310a</v>
      </c>
      <c r="C24" s="103" t="str">
        <f>IF('Indicator framework'!E28="","",'Indicator framework'!E28)</f>
        <v># of intervention water systems regularly reporting data</v>
      </c>
      <c r="D24" s="114" t="str">
        <f>IF('Indicator framework'!G28="","",'Indicator framework'!G28)</f>
        <v>water systems</v>
      </c>
      <c r="E24" s="166">
        <v>5</v>
      </c>
      <c r="F24" s="202" t="s">
        <v>449</v>
      </c>
      <c r="G24" s="91" t="s">
        <v>450</v>
      </c>
      <c r="H24" s="204" t="s">
        <v>449</v>
      </c>
      <c r="I24" s="91" t="s">
        <v>450</v>
      </c>
      <c r="J24" s="204" t="s">
        <v>449</v>
      </c>
      <c r="K24" s="91" t="s">
        <v>450</v>
      </c>
      <c r="L24" s="204" t="s">
        <v>449</v>
      </c>
      <c r="M24" s="91" t="s">
        <v>450</v>
      </c>
      <c r="N24" s="204" t="s">
        <v>449</v>
      </c>
      <c r="O24" s="99" t="s">
        <v>450</v>
      </c>
    </row>
    <row r="25" spans="1:15" ht="15.6">
      <c r="A25" s="101" t="str">
        <f>IF('Indicator framework'!I30="","",'Indicator framework'!I30)</f>
        <v>Mattson</v>
      </c>
      <c r="B25" s="102" t="str">
        <f>IF('Indicator framework'!D30="","",'Indicator framework'!D30)</f>
        <v>1310c</v>
      </c>
      <c r="C25" s="103" t="str">
        <f>IF('Indicator framework'!E30="","",'Indicator framework'!E30)</f>
        <v>Average response time to resolve customer complaints</v>
      </c>
      <c r="D25" s="114" t="str">
        <f>IF('Indicator framework'!G30="","",'Indicator framework'!G30)</f>
        <v>Days</v>
      </c>
      <c r="E25" s="164">
        <v>0.8</v>
      </c>
      <c r="F25" s="202" t="s">
        <v>449</v>
      </c>
      <c r="G25" s="91" t="s">
        <v>450</v>
      </c>
      <c r="H25" s="204" t="s">
        <v>449</v>
      </c>
      <c r="I25" s="91" t="s">
        <v>450</v>
      </c>
      <c r="J25" s="204" t="s">
        <v>449</v>
      </c>
      <c r="K25" s="91" t="s">
        <v>450</v>
      </c>
      <c r="L25" s="204" t="s">
        <v>449</v>
      </c>
      <c r="M25" s="91" t="s">
        <v>450</v>
      </c>
      <c r="N25" s="204" t="s">
        <v>449</v>
      </c>
      <c r="O25" s="99" t="s">
        <v>450</v>
      </c>
    </row>
    <row r="26" spans="1:15" ht="15.6">
      <c r="A26" s="101" t="str">
        <f>IF('Indicator framework'!I31="","",'Indicator framework'!I31)</f>
        <v>Mattson</v>
      </c>
      <c r="B26" s="102" t="str">
        <f>IF('Indicator framework'!D31="","",'Indicator framework'!D31)</f>
        <v>1320a</v>
      </c>
      <c r="C26" s="103" t="str">
        <f>IF('Indicator framework'!E31="","",'Indicator framework'!E31)</f>
        <v># of communes which have held an annual service provider review with key stakeholders in the last year</v>
      </c>
      <c r="D26" s="114" t="str">
        <f>IF('Indicator framework'!G31="","",'Indicator framework'!G31)</f>
        <v>communes</v>
      </c>
      <c r="E26" s="166">
        <v>5</v>
      </c>
      <c r="F26" s="202" t="s">
        <v>449</v>
      </c>
      <c r="G26" s="91" t="s">
        <v>450</v>
      </c>
      <c r="H26" s="204" t="s">
        <v>449</v>
      </c>
      <c r="I26" s="91" t="s">
        <v>450</v>
      </c>
      <c r="J26" s="204" t="s">
        <v>449</v>
      </c>
      <c r="K26" s="91" t="s">
        <v>450</v>
      </c>
      <c r="L26" s="204" t="s">
        <v>449</v>
      </c>
      <c r="M26" s="91" t="s">
        <v>450</v>
      </c>
      <c r="N26" s="204" t="s">
        <v>449</v>
      </c>
      <c r="O26" s="99" t="s">
        <v>450</v>
      </c>
    </row>
    <row r="27" spans="1:15" ht="15.75" hidden="1" customHeight="1">
      <c r="A27" s="101" t="str">
        <f>IF('Indicator framework'!I32="","",'Indicator framework'!I32)</f>
        <v>Mattson</v>
      </c>
      <c r="B27" s="102" t="str">
        <f>IF('Indicator framework'!D32="","",'Indicator framework'!D32)</f>
        <v>-</v>
      </c>
      <c r="C27" s="103" t="str">
        <f>IF('Indicator framework'!E32="","",'Indicator framework'!E32)</f>
        <v>-</v>
      </c>
      <c r="D27" s="114" t="str">
        <f>IF('Indicator framework'!G32="","",'Indicator framework'!G32)</f>
        <v>-</v>
      </c>
      <c r="E27" s="163" t="s">
        <v>94</v>
      </c>
      <c r="F27" s="97" t="s">
        <v>94</v>
      </c>
      <c r="G27" s="91" t="s">
        <v>94</v>
      </c>
      <c r="H27" s="98" t="s">
        <v>94</v>
      </c>
      <c r="I27" s="91" t="s">
        <v>94</v>
      </c>
      <c r="J27" s="98" t="s">
        <v>94</v>
      </c>
      <c r="K27" s="91" t="s">
        <v>94</v>
      </c>
      <c r="L27" s="98" t="s">
        <v>94</v>
      </c>
      <c r="M27" s="91" t="s">
        <v>94</v>
      </c>
      <c r="N27" s="98" t="s">
        <v>94</v>
      </c>
      <c r="O27" s="91" t="s">
        <v>94</v>
      </c>
    </row>
    <row r="28" spans="1:15" ht="15.6">
      <c r="A28" s="101" t="str">
        <f>IF('Indicator framework'!I33="","",'Indicator framework'!I33)</f>
        <v>Mattson</v>
      </c>
      <c r="B28" s="102" t="str">
        <f>IF('Indicator framework'!D33="","",'Indicator framework'!D33)</f>
        <v>2100a</v>
      </c>
      <c r="C28" s="103" t="str">
        <f>IF('Indicator framework'!E33="","",'Indicator framework'!E33)</f>
        <v>% of intervention water points which are functioning and potable</v>
      </c>
      <c r="D28" s="114" t="str">
        <f>IF('Indicator framework'!G33="","",'Indicator framework'!G33)</f>
        <v>% of intervention water points</v>
      </c>
      <c r="E28" s="164">
        <v>0.75</v>
      </c>
      <c r="F28" s="208">
        <v>0.9</v>
      </c>
      <c r="G28" s="209" t="s">
        <v>450</v>
      </c>
      <c r="H28" s="210">
        <v>0.85</v>
      </c>
      <c r="I28" s="209" t="s">
        <v>450</v>
      </c>
      <c r="J28" s="210">
        <v>0.8</v>
      </c>
      <c r="K28" s="209" t="s">
        <v>450</v>
      </c>
      <c r="L28" s="210">
        <v>0.8</v>
      </c>
      <c r="M28" s="209" t="s">
        <v>450</v>
      </c>
      <c r="N28" s="210">
        <v>0.75</v>
      </c>
      <c r="O28" s="99" t="s">
        <v>450</v>
      </c>
    </row>
    <row r="29" spans="1:15" ht="15.6">
      <c r="A29" s="101" t="str">
        <f>IF('Indicator framework'!I34="","",'Indicator framework'!I34)</f>
        <v>Mattson</v>
      </c>
      <c r="B29" s="102" t="str">
        <f>IF('Indicator framework'!D34="","",'Indicator framework'!D34)</f>
        <v>2100b</v>
      </c>
      <c r="C29" s="103" t="str">
        <f>IF('Indicator framework'!E34="","",'Indicator framework'!E34)</f>
        <v>% of population in intervention communes with at least basic drinking water service</v>
      </c>
      <c r="D29" s="114" t="str">
        <f>IF('Indicator framework'!G34="","",'Indicator framework'!G34)</f>
        <v>% of people in the commune</v>
      </c>
      <c r="E29" s="164">
        <v>0.9</v>
      </c>
      <c r="F29" s="97" t="s">
        <v>421</v>
      </c>
      <c r="G29" s="91" t="s">
        <v>450</v>
      </c>
      <c r="H29" s="204" t="s">
        <v>449</v>
      </c>
      <c r="I29" s="91" t="s">
        <v>450</v>
      </c>
      <c r="J29" s="204" t="s">
        <v>449</v>
      </c>
      <c r="K29" s="91" t="s">
        <v>450</v>
      </c>
      <c r="L29" s="204" t="s">
        <v>449</v>
      </c>
      <c r="M29" s="91" t="s">
        <v>450</v>
      </c>
      <c r="N29" s="204" t="s">
        <v>449</v>
      </c>
      <c r="O29" s="99" t="s">
        <v>450</v>
      </c>
    </row>
    <row r="30" spans="1:15" ht="15.6">
      <c r="A30" s="101" t="str">
        <f>IF('Indicator framework'!I35="","",'Indicator framework'!I35)</f>
        <v>Mattson</v>
      </c>
      <c r="B30" s="102" t="str">
        <f>IF('Indicator framework'!D35="","",'Indicator framework'!D35)</f>
        <v>2100c</v>
      </c>
      <c r="C30" s="103" t="str">
        <f>IF('Indicator framework'!E35="","",'Indicator framework'!E35)</f>
        <v>% of population in intervention communes with safely managed drinking water service</v>
      </c>
      <c r="D30" s="114" t="str">
        <f>IF('Indicator framework'!G35="","",'Indicator framework'!G35)</f>
        <v>% of people in the commune</v>
      </c>
      <c r="E30" s="164">
        <v>0.4</v>
      </c>
      <c r="F30" s="202" t="s">
        <v>449</v>
      </c>
      <c r="G30" s="91" t="s">
        <v>450</v>
      </c>
      <c r="H30" s="204" t="s">
        <v>449</v>
      </c>
      <c r="I30" s="91" t="s">
        <v>450</v>
      </c>
      <c r="J30" s="204" t="s">
        <v>449</v>
      </c>
      <c r="K30" s="91" t="s">
        <v>450</v>
      </c>
      <c r="L30" s="204" t="s">
        <v>449</v>
      </c>
      <c r="M30" s="91" t="s">
        <v>450</v>
      </c>
      <c r="N30" s="204" t="s">
        <v>449</v>
      </c>
      <c r="O30" s="99" t="s">
        <v>450</v>
      </c>
    </row>
    <row r="31" spans="1:15" ht="15.6">
      <c r="A31" s="101" t="str">
        <f>IF('Indicator framework'!I37="","",'Indicator framework'!I37)</f>
        <v>Mattson</v>
      </c>
      <c r="B31" s="102" t="str">
        <f>IF('Indicator framework'!D37="","",'Indicator framework'!D37)</f>
        <v>2110a</v>
      </c>
      <c r="C31" s="103" t="str">
        <f>IF('Indicator framework'!E37="","",'Indicator framework'!E37)</f>
        <v># of people in intervention communes with access to basic drinking water service through community managed water points</v>
      </c>
      <c r="D31" s="114" t="str">
        <f>IF('Indicator framework'!G37="","",'Indicator framework'!G37)</f>
        <v>people</v>
      </c>
      <c r="E31" s="167">
        <f>E32*250</f>
        <v>100000</v>
      </c>
      <c r="F31" s="97">
        <f>10000</f>
        <v>10000</v>
      </c>
      <c r="G31" s="91" t="s">
        <v>450</v>
      </c>
      <c r="H31" s="204">
        <v>30000</v>
      </c>
      <c r="I31" s="91">
        <v>25000</v>
      </c>
      <c r="J31" s="204">
        <v>60000</v>
      </c>
      <c r="K31" s="91">
        <v>55000</v>
      </c>
      <c r="L31" s="204">
        <v>80000</v>
      </c>
      <c r="M31" s="91">
        <v>83000</v>
      </c>
      <c r="N31" s="98">
        <v>100000</v>
      </c>
      <c r="O31" s="99" t="s">
        <v>450</v>
      </c>
    </row>
    <row r="32" spans="1:15" ht="15.6">
      <c r="A32" s="101" t="str">
        <f>IF('Indicator framework'!I38="","",'Indicator framework'!I38)</f>
        <v>Mattson</v>
      </c>
      <c r="B32" s="102" t="str">
        <f>IF('Indicator framework'!D38="","",'Indicator framework'!D38)</f>
        <v>2110b</v>
      </c>
      <c r="C32" s="103" t="str">
        <f>IF('Indicator framework'!E38="","",'Indicator framework'!E38)</f>
        <v># of community managed water points created</v>
      </c>
      <c r="D32" s="114" t="str">
        <f>IF('Indicator framework'!G38="","",'Indicator framework'!G38)</f>
        <v>water points</v>
      </c>
      <c r="E32" s="167">
        <v>400</v>
      </c>
      <c r="F32" s="97">
        <f>F31/250</f>
        <v>40</v>
      </c>
      <c r="G32" s="91" t="s">
        <v>450</v>
      </c>
      <c r="H32" s="204" t="s">
        <v>449</v>
      </c>
      <c r="I32" s="91" t="s">
        <v>450</v>
      </c>
      <c r="J32" s="204" t="s">
        <v>449</v>
      </c>
      <c r="K32" s="91" t="s">
        <v>450</v>
      </c>
      <c r="L32" s="204" t="s">
        <v>449</v>
      </c>
      <c r="M32" s="91" t="s">
        <v>450</v>
      </c>
      <c r="N32" s="98">
        <f>N31/250</f>
        <v>400</v>
      </c>
      <c r="O32" s="99" t="s">
        <v>450</v>
      </c>
    </row>
    <row r="33" spans="1:15" ht="15.6">
      <c r="A33" s="101" t="str">
        <f>IF('Indicator framework'!I40="","",'Indicator framework'!I40)</f>
        <v>Mattson</v>
      </c>
      <c r="B33" s="102" t="str">
        <f>IF('Indicator framework'!D40="","",'Indicator framework'!D40)</f>
        <v>2120a</v>
      </c>
      <c r="C33" s="103" t="str">
        <f>IF('Indicator framework'!E40="","",'Indicator framework'!E40)</f>
        <v># of people added to safely managed drinking water service</v>
      </c>
      <c r="D33" s="114" t="str">
        <f>IF('Indicator framework'!G40="","",'Indicator framework'!G40)</f>
        <v>people</v>
      </c>
      <c r="E33" s="167">
        <v>27500</v>
      </c>
      <c r="F33" s="202" t="s">
        <v>449</v>
      </c>
      <c r="G33" s="91" t="s">
        <v>450</v>
      </c>
      <c r="H33" s="204" t="s">
        <v>449</v>
      </c>
      <c r="I33" s="91" t="s">
        <v>450</v>
      </c>
      <c r="J33" s="204" t="s">
        <v>449</v>
      </c>
      <c r="K33" s="91" t="s">
        <v>450</v>
      </c>
      <c r="L33" s="204" t="s">
        <v>449</v>
      </c>
      <c r="M33" s="91" t="s">
        <v>450</v>
      </c>
      <c r="N33" s="204" t="s">
        <v>449</v>
      </c>
      <c r="O33" s="99" t="s">
        <v>450</v>
      </c>
    </row>
    <row r="34" spans="1:15" ht="15.6">
      <c r="A34" s="101" t="str">
        <f>IF('Indicator framework'!I42="","",'Indicator framework'!I42)</f>
        <v>Mattson</v>
      </c>
      <c r="B34" s="102" t="str">
        <f>IF('Indicator framework'!D42="","",'Indicator framework'!D42)</f>
        <v>2120b</v>
      </c>
      <c r="C34" s="103" t="str">
        <f>IF('Indicator framework'!E42="","",'Indicator framework'!E42)</f>
        <v># of professionally managed piped water systems created in the intervention communes</v>
      </c>
      <c r="D34" s="114" t="str">
        <f>IF('Indicator framework'!G42="","",'Indicator framework'!G42)</f>
        <v>water systems</v>
      </c>
      <c r="E34" s="166">
        <v>5</v>
      </c>
      <c r="F34" s="202" t="s">
        <v>449</v>
      </c>
      <c r="G34" s="91" t="s">
        <v>450</v>
      </c>
      <c r="H34" s="204" t="s">
        <v>449</v>
      </c>
      <c r="I34" s="91" t="s">
        <v>450</v>
      </c>
      <c r="J34" s="204" t="s">
        <v>449</v>
      </c>
      <c r="K34" s="91" t="s">
        <v>450</v>
      </c>
      <c r="L34" s="204" t="s">
        <v>449</v>
      </c>
      <c r="M34" s="91" t="s">
        <v>450</v>
      </c>
      <c r="N34" s="204" t="s">
        <v>449</v>
      </c>
      <c r="O34" s="99" t="s">
        <v>450</v>
      </c>
    </row>
    <row r="35" spans="1:15" ht="15.6">
      <c r="A35" s="101" t="str">
        <f>IF('Indicator framework'!I43="","",'Indicator framework'!I43)</f>
        <v>Mattson</v>
      </c>
      <c r="B35" s="102" t="str">
        <f>IF('Indicator framework'!D43="","",'Indicator framework'!D43)</f>
        <v>2200a</v>
      </c>
      <c r="C35" s="103" t="str">
        <f>IF('Indicator framework'!E43="","",'Indicator framework'!E43)</f>
        <v>% of intervention communities which are verified ODF</v>
      </c>
      <c r="D35" s="114" t="str">
        <f>IF('Indicator framework'!G43="","",'Indicator framework'!G43)</f>
        <v>% of intervention communities</v>
      </c>
      <c r="E35" s="164">
        <v>0.75</v>
      </c>
      <c r="F35" s="202" t="s">
        <v>449</v>
      </c>
      <c r="G35" s="91" t="s">
        <v>450</v>
      </c>
      <c r="H35" s="204" t="s">
        <v>449</v>
      </c>
      <c r="I35" s="91" t="s">
        <v>450</v>
      </c>
      <c r="J35" s="204" t="s">
        <v>449</v>
      </c>
      <c r="K35" s="91" t="s">
        <v>450</v>
      </c>
      <c r="L35" s="204" t="s">
        <v>449</v>
      </c>
      <c r="M35" s="91" t="s">
        <v>450</v>
      </c>
      <c r="N35" s="204" t="s">
        <v>449</v>
      </c>
      <c r="O35" s="99" t="s">
        <v>450</v>
      </c>
    </row>
    <row r="36" spans="1:15" ht="15.6">
      <c r="A36" s="101" t="str">
        <f>IF('Indicator framework'!I44="","",'Indicator framework'!I44)</f>
        <v>Mattson</v>
      </c>
      <c r="B36" s="102" t="str">
        <f>IF('Indicator framework'!D44="","",'Indicator framework'!D44)</f>
        <v>2200b</v>
      </c>
      <c r="C36" s="103" t="str">
        <f>IF('Indicator framework'!E44="","",'Indicator framework'!E44)</f>
        <v>% of population in intervention communes with at least basic sanitation service</v>
      </c>
      <c r="D36" s="114" t="str">
        <f>IF('Indicator framework'!G44="","",'Indicator framework'!G44)</f>
        <v>% of people in the commune</v>
      </c>
      <c r="E36" s="164">
        <v>0.85</v>
      </c>
      <c r="F36" s="97" t="s">
        <v>421</v>
      </c>
      <c r="G36" s="91" t="s">
        <v>450</v>
      </c>
      <c r="H36" s="204" t="s">
        <v>449</v>
      </c>
      <c r="I36" s="91" t="s">
        <v>450</v>
      </c>
      <c r="J36" s="204" t="s">
        <v>449</v>
      </c>
      <c r="K36" s="91" t="s">
        <v>450</v>
      </c>
      <c r="L36" s="204" t="s">
        <v>449</v>
      </c>
      <c r="M36" s="91" t="s">
        <v>450</v>
      </c>
      <c r="N36" s="204" t="s">
        <v>449</v>
      </c>
      <c r="O36" s="99" t="s">
        <v>450</v>
      </c>
    </row>
    <row r="37" spans="1:15" ht="15.6">
      <c r="A37" s="101" t="str">
        <f>IF('Indicator framework'!I45="","",'Indicator framework'!I45)</f>
        <v>Mattson</v>
      </c>
      <c r="B37" s="102" t="str">
        <f>IF('Indicator framework'!D45="","",'Indicator framework'!D45)</f>
        <v>2200c</v>
      </c>
      <c r="C37" s="103" t="str">
        <f>IF('Indicator framework'!E45="","",'Indicator framework'!E45)</f>
        <v>% of population in intervention communes with safely managed sanitation service</v>
      </c>
      <c r="D37" s="114" t="str">
        <f>IF('Indicator framework'!G45="","",'Indicator framework'!G45)</f>
        <v>% of people in the commune</v>
      </c>
      <c r="E37" s="168" t="s">
        <v>449</v>
      </c>
      <c r="F37" s="202" t="s">
        <v>449</v>
      </c>
      <c r="G37" s="91" t="s">
        <v>450</v>
      </c>
      <c r="H37" s="204" t="s">
        <v>449</v>
      </c>
      <c r="I37" s="91" t="s">
        <v>450</v>
      </c>
      <c r="J37" s="204" t="s">
        <v>449</v>
      </c>
      <c r="K37" s="91" t="s">
        <v>450</v>
      </c>
      <c r="L37" s="204" t="s">
        <v>449</v>
      </c>
      <c r="M37" s="91" t="s">
        <v>450</v>
      </c>
      <c r="N37" s="204" t="s">
        <v>449</v>
      </c>
      <c r="O37" s="99" t="s">
        <v>450</v>
      </c>
    </row>
    <row r="38" spans="1:15" ht="15.6">
      <c r="A38" s="101" t="str">
        <f>IF('Indicator framework'!I46="","",'Indicator framework'!I46)</f>
        <v>Mattson</v>
      </c>
      <c r="B38" s="102" t="str">
        <f>IF('Indicator framework'!D46="","",'Indicator framework'!D46)</f>
        <v>2210a</v>
      </c>
      <c r="C38" s="103" t="str">
        <f>IF('Indicator framework'!E46="","",'Indicator framework'!E46)</f>
        <v># of people added to basic sanitation service in the intervention communes</v>
      </c>
      <c r="D38" s="114" t="str">
        <f>IF('Indicator framework'!G46="","",'Indicator framework'!G46)</f>
        <v>people</v>
      </c>
      <c r="E38" s="167">
        <f>E39*250</f>
        <v>75000</v>
      </c>
      <c r="F38" s="97">
        <f>F31</f>
        <v>10000</v>
      </c>
      <c r="G38" s="91" t="s">
        <v>450</v>
      </c>
      <c r="H38" s="204" t="s">
        <v>449</v>
      </c>
      <c r="I38" s="91" t="s">
        <v>450</v>
      </c>
      <c r="J38" s="204" t="s">
        <v>449</v>
      </c>
      <c r="K38" s="91" t="s">
        <v>450</v>
      </c>
      <c r="L38" s="204" t="s">
        <v>449</v>
      </c>
      <c r="M38" s="91" t="s">
        <v>450</v>
      </c>
      <c r="N38" s="98">
        <f>N31</f>
        <v>100000</v>
      </c>
      <c r="O38" s="99" t="s">
        <v>450</v>
      </c>
    </row>
    <row r="39" spans="1:15" ht="15.6">
      <c r="A39" s="101" t="str">
        <f>IF('Indicator framework'!I47="","",'Indicator framework'!I47)</f>
        <v>Mattson</v>
      </c>
      <c r="B39" s="102" t="str">
        <f>IF('Indicator framework'!D47="","",'Indicator framework'!D47)</f>
        <v>2210b</v>
      </c>
      <c r="C39" s="103" t="str">
        <f>IF('Indicator framework'!E47="","",'Indicator framework'!E47)</f>
        <v># of "intervention" communities verified ODF</v>
      </c>
      <c r="D39" s="114" t="str">
        <f>IF('Indicator framework'!G47="","",'Indicator framework'!G47)</f>
        <v>communities</v>
      </c>
      <c r="E39" s="167">
        <f>E32*E35</f>
        <v>300</v>
      </c>
      <c r="F39" s="97">
        <f>F38/250</f>
        <v>40</v>
      </c>
      <c r="G39" s="91" t="s">
        <v>450</v>
      </c>
      <c r="H39" s="204" t="s">
        <v>449</v>
      </c>
      <c r="I39" s="91" t="s">
        <v>450</v>
      </c>
      <c r="J39" s="204" t="s">
        <v>449</v>
      </c>
      <c r="K39" s="91" t="s">
        <v>450</v>
      </c>
      <c r="L39" s="204" t="s">
        <v>449</v>
      </c>
      <c r="M39" s="91" t="s">
        <v>450</v>
      </c>
      <c r="N39" s="98">
        <f>N38/250</f>
        <v>400</v>
      </c>
      <c r="O39" s="99" t="s">
        <v>450</v>
      </c>
    </row>
    <row r="40" spans="1:15" ht="15.6">
      <c r="A40" s="101" t="str">
        <f>IF('Indicator framework'!I48="","",'Indicator framework'!I48)</f>
        <v>Mattson</v>
      </c>
      <c r="B40" s="102" t="str">
        <f>IF('Indicator framework'!D48="","",'Indicator framework'!D48)</f>
        <v>2220a</v>
      </c>
      <c r="C40" s="103" t="str">
        <f>IF('Indicator framework'!E48="","",'Indicator framework'!E48)</f>
        <v># of "intervention" communities certified ODF</v>
      </c>
      <c r="D40" s="114" t="str">
        <f>IF('Indicator framework'!G48="","",'Indicator framework'!G48)</f>
        <v>communities</v>
      </c>
      <c r="E40" s="167">
        <f>E39*0.75</f>
        <v>225</v>
      </c>
      <c r="F40" s="202" t="s">
        <v>449</v>
      </c>
      <c r="G40" s="91" t="s">
        <v>450</v>
      </c>
      <c r="H40" s="204" t="s">
        <v>449</v>
      </c>
      <c r="I40" s="91" t="s">
        <v>450</v>
      </c>
      <c r="J40" s="204" t="s">
        <v>449</v>
      </c>
      <c r="K40" s="91" t="s">
        <v>450</v>
      </c>
      <c r="L40" s="204" t="s">
        <v>449</v>
      </c>
      <c r="M40" s="91" t="s">
        <v>450</v>
      </c>
      <c r="N40" s="204" t="s">
        <v>449</v>
      </c>
      <c r="O40" s="99" t="s">
        <v>450</v>
      </c>
    </row>
    <row r="41" spans="1:15" ht="15.6" hidden="1">
      <c r="A41" s="101" t="str">
        <f>IF('Indicator framework'!I49="","",'Indicator framework'!I49)</f>
        <v>HANWASH - Master</v>
      </c>
      <c r="B41" s="102" t="str">
        <f>IF('Indicator framework'!D49="","",'Indicator framework'!D49)</f>
        <v>2230a</v>
      </c>
      <c r="C41" s="103" t="str">
        <f>IF('Indicator framework'!E49="","",'Indicator framework'!E49)</f>
        <v># of public latrines constructed</v>
      </c>
      <c r="D41" s="114" t="str">
        <f>IF('Indicator framework'!G49="","",'Indicator framework'!G49)</f>
        <v>toilet blocks</v>
      </c>
      <c r="E41" s="166">
        <v>300</v>
      </c>
      <c r="F41" s="97">
        <f>0.75*F39</f>
        <v>30</v>
      </c>
      <c r="G41" s="91" t="s">
        <v>449</v>
      </c>
      <c r="H41" s="98" t="s">
        <v>449</v>
      </c>
      <c r="I41" s="91" t="s">
        <v>449</v>
      </c>
      <c r="J41" s="98" t="s">
        <v>449</v>
      </c>
      <c r="K41" s="91" t="s">
        <v>449</v>
      </c>
      <c r="L41" s="98" t="s">
        <v>449</v>
      </c>
      <c r="M41" s="91" t="s">
        <v>449</v>
      </c>
      <c r="N41" s="98">
        <f>0.75*N39</f>
        <v>300</v>
      </c>
      <c r="O41" s="91" t="s">
        <v>449</v>
      </c>
    </row>
    <row r="42" spans="1:15" ht="15.6">
      <c r="A42" s="101" t="str">
        <f>IF('Indicator framework'!I50="","",'Indicator framework'!I50)</f>
        <v>Mattson</v>
      </c>
      <c r="B42" s="102" t="str">
        <f>IF('Indicator framework'!D50="","",'Indicator framework'!D50)</f>
        <v>2300a</v>
      </c>
      <c r="C42" s="103" t="str">
        <f>IF('Indicator framework'!E50="","",'Indicator framework'!E50)</f>
        <v>% of population in intervention communes with at least basic hygiene service</v>
      </c>
      <c r="D42" s="114" t="str">
        <f>IF('Indicator framework'!G50="","",'Indicator framework'!G50)</f>
        <v>% of people within intervention communities</v>
      </c>
      <c r="E42" s="167">
        <f>E38</f>
        <v>75000</v>
      </c>
      <c r="F42" s="97" t="s">
        <v>421</v>
      </c>
      <c r="G42" s="91" t="s">
        <v>450</v>
      </c>
      <c r="H42" s="204" t="s">
        <v>449</v>
      </c>
      <c r="I42" s="91" t="s">
        <v>450</v>
      </c>
      <c r="J42" s="204" t="s">
        <v>449</v>
      </c>
      <c r="K42" s="91" t="s">
        <v>450</v>
      </c>
      <c r="L42" s="204" t="s">
        <v>449</v>
      </c>
      <c r="M42" s="91" t="s">
        <v>450</v>
      </c>
      <c r="N42" s="204" t="s">
        <v>449</v>
      </c>
      <c r="O42" s="99" t="s">
        <v>450</v>
      </c>
    </row>
    <row r="43" spans="1:15" ht="15.6">
      <c r="A43" s="101" t="str">
        <f>IF('Indicator framework'!I51="","",'Indicator framework'!I51)</f>
        <v>Mattson</v>
      </c>
      <c r="B43" s="102" t="str">
        <f>IF('Indicator framework'!D51="","",'Indicator framework'!D51)</f>
        <v>2300b</v>
      </c>
      <c r="C43" s="103" t="str">
        <f>IF('Indicator framework'!E51="","",'Indicator framework'!E51)</f>
        <v>% of population in intervention communes with basic hygiene service</v>
      </c>
      <c r="D43" s="114" t="str">
        <f>IF('Indicator framework'!G51="","",'Indicator framework'!G51)</f>
        <v>% of people in the commune</v>
      </c>
      <c r="E43" s="167">
        <v>100000</v>
      </c>
      <c r="F43" s="97">
        <f>F31</f>
        <v>10000</v>
      </c>
      <c r="G43" s="91" t="s">
        <v>450</v>
      </c>
      <c r="H43" s="204" t="s">
        <v>449</v>
      </c>
      <c r="I43" s="91" t="s">
        <v>450</v>
      </c>
      <c r="J43" s="204" t="s">
        <v>449</v>
      </c>
      <c r="K43" s="91" t="s">
        <v>450</v>
      </c>
      <c r="L43" s="204" t="s">
        <v>449</v>
      </c>
      <c r="M43" s="91" t="s">
        <v>450</v>
      </c>
      <c r="N43" s="98">
        <f>N31</f>
        <v>100000</v>
      </c>
      <c r="O43" s="99" t="s">
        <v>450</v>
      </c>
    </row>
    <row r="44" spans="1:15" ht="15.6">
      <c r="A44" s="101" t="str">
        <f>IF('Indicator framework'!I52="","",'Indicator framework'!I52)</f>
        <v>Mattson</v>
      </c>
      <c r="B44" s="102" t="str">
        <f>IF('Indicator framework'!D52="","",'Indicator framework'!D52)</f>
        <v>2310a</v>
      </c>
      <c r="C44" s="103" t="str">
        <f>IF('Indicator framework'!E52="","",'Indicator framework'!E52)</f>
        <v># of community animators trained</v>
      </c>
      <c r="D44" s="114" t="str">
        <f>IF('Indicator framework'!G52="","",'Indicator framework'!G52)</f>
        <v>animators</v>
      </c>
      <c r="E44" s="166">
        <v>10</v>
      </c>
      <c r="F44" s="97" t="s">
        <v>451</v>
      </c>
      <c r="G44" s="91" t="s">
        <v>450</v>
      </c>
      <c r="H44" s="204" t="s">
        <v>449</v>
      </c>
      <c r="I44" s="91" t="s">
        <v>450</v>
      </c>
      <c r="J44" s="204" t="s">
        <v>449</v>
      </c>
      <c r="K44" s="91" t="s">
        <v>450</v>
      </c>
      <c r="L44" s="204" t="s">
        <v>449</v>
      </c>
      <c r="M44" s="91" t="s">
        <v>450</v>
      </c>
      <c r="N44" s="204" t="s">
        <v>449</v>
      </c>
      <c r="O44" s="99" t="s">
        <v>450</v>
      </c>
    </row>
    <row r="45" spans="1:15" ht="15.6">
      <c r="A45" s="101" t="str">
        <f>IF('Indicator framework'!I54="","",'Indicator framework'!I54)</f>
        <v>Mattson</v>
      </c>
      <c r="B45" s="102" t="str">
        <f>IF('Indicator framework'!D54="","",'Indicator framework'!D54)</f>
        <v>2320a</v>
      </c>
      <c r="C45" s="103" t="str">
        <f>IF('Indicator framework'!E54="","",'Indicator framework'!E54)</f>
        <v># of people added to basic hygiene service</v>
      </c>
      <c r="D45" s="114" t="str">
        <f>IF('Indicator framework'!G54="","",'Indicator framework'!G54)</f>
        <v>people</v>
      </c>
      <c r="E45" s="169">
        <v>5</v>
      </c>
      <c r="F45" s="97" t="s">
        <v>451</v>
      </c>
      <c r="G45" s="91" t="s">
        <v>450</v>
      </c>
      <c r="H45" s="204" t="s">
        <v>449</v>
      </c>
      <c r="I45" s="91" t="s">
        <v>450</v>
      </c>
      <c r="J45" s="204" t="s">
        <v>449</v>
      </c>
      <c r="K45" s="91" t="s">
        <v>450</v>
      </c>
      <c r="L45" s="204" t="s">
        <v>449</v>
      </c>
      <c r="M45" s="91" t="s">
        <v>450</v>
      </c>
      <c r="N45" s="204" t="s">
        <v>449</v>
      </c>
      <c r="O45" s="99" t="s">
        <v>450</v>
      </c>
    </row>
    <row r="46" spans="1:15" ht="15.6" hidden="1">
      <c r="A46" s="101" t="str">
        <f>IF('Indicator framework'!I55="","",'Indicator framework'!I55)</f>
        <v>HANWASH - Master</v>
      </c>
      <c r="B46" s="102" t="str">
        <f>IF('Indicator framework'!D55="","",'Indicator framework'!D55)</f>
        <v>2400a</v>
      </c>
      <c r="C46" s="103" t="str">
        <f>IF('Indicator framework'!E55="","",'Indicator framework'!E55)</f>
        <v>% of schools with basic drinking water, sanitation, and hygiene services</v>
      </c>
      <c r="D46" s="114" t="str">
        <f>IF('Indicator framework'!G55="","",'Indicator framework'!G55)</f>
        <v>% of intervention schools</v>
      </c>
      <c r="E46" s="166"/>
      <c r="F46" s="97" t="s">
        <v>449</v>
      </c>
      <c r="G46" s="91" t="s">
        <v>449</v>
      </c>
      <c r="H46" s="98" t="s">
        <v>449</v>
      </c>
      <c r="I46" s="91" t="s">
        <v>449</v>
      </c>
      <c r="J46" s="98" t="s">
        <v>449</v>
      </c>
      <c r="K46" s="91" t="s">
        <v>449</v>
      </c>
      <c r="L46" s="98" t="s">
        <v>449</v>
      </c>
      <c r="M46" s="91" t="s">
        <v>449</v>
      </c>
      <c r="N46" s="98" t="s">
        <v>449</v>
      </c>
      <c r="O46" s="91" t="s">
        <v>449</v>
      </c>
    </row>
    <row r="47" spans="1:15" ht="15.6" hidden="1">
      <c r="A47" s="101" t="str">
        <f>IF('Indicator framework'!I56="","",'Indicator framework'!I56)</f>
        <v>HANWASH - Master</v>
      </c>
      <c r="B47" s="102" t="str">
        <f>IF('Indicator framework'!D56="","",'Indicator framework'!D56)</f>
        <v>2400b</v>
      </c>
      <c r="C47" s="103" t="str">
        <f>IF('Indicator framework'!E56="","",'Indicator framework'!E56)</f>
        <v>% of healthcare facilities with basic drinking water, sanitation, and hygiene services</v>
      </c>
      <c r="D47" s="114" t="str">
        <f>IF('Indicator framework'!G56="","",'Indicator framework'!G56)</f>
        <v>% of intervention schools</v>
      </c>
      <c r="E47" s="166"/>
      <c r="F47" s="97" t="s">
        <v>449</v>
      </c>
      <c r="G47" s="91" t="s">
        <v>449</v>
      </c>
      <c r="H47" s="98" t="s">
        <v>449</v>
      </c>
      <c r="I47" s="91" t="s">
        <v>449</v>
      </c>
      <c r="J47" s="98" t="s">
        <v>449</v>
      </c>
      <c r="K47" s="91" t="s">
        <v>449</v>
      </c>
      <c r="L47" s="98" t="s">
        <v>449</v>
      </c>
      <c r="M47" s="91" t="s">
        <v>449</v>
      </c>
      <c r="N47" s="98" t="s">
        <v>449</v>
      </c>
      <c r="O47" s="91" t="s">
        <v>449</v>
      </c>
    </row>
    <row r="48" spans="1:15" ht="15.6" hidden="1">
      <c r="A48" s="101" t="str">
        <f>IF('Indicator framework'!I57="","",'Indicator framework'!I57)</f>
        <v>HANWASH - Master</v>
      </c>
      <c r="B48" s="102" t="str">
        <f>IF('Indicator framework'!D57="","",'Indicator framework'!D57)</f>
        <v>2410a</v>
      </c>
      <c r="C48" s="103" t="str">
        <f>IF('Indicator framework'!E57="","",'Indicator framework'!E57)</f>
        <v># of schools added with basic drinking water services</v>
      </c>
      <c r="D48" s="114" t="str">
        <f>IF('Indicator framework'!G57="","",'Indicator framework'!G57)</f>
        <v>schools</v>
      </c>
      <c r="E48" s="166"/>
      <c r="F48" s="97" t="s">
        <v>449</v>
      </c>
      <c r="G48" s="91" t="s">
        <v>449</v>
      </c>
      <c r="H48" s="98" t="s">
        <v>449</v>
      </c>
      <c r="I48" s="91" t="s">
        <v>449</v>
      </c>
      <c r="J48" s="98" t="s">
        <v>449</v>
      </c>
      <c r="K48" s="91" t="s">
        <v>449</v>
      </c>
      <c r="L48" s="98" t="s">
        <v>449</v>
      </c>
      <c r="M48" s="91" t="s">
        <v>449</v>
      </c>
      <c r="N48" s="98" t="s">
        <v>449</v>
      </c>
      <c r="O48" s="91" t="s">
        <v>449</v>
      </c>
    </row>
    <row r="49" spans="1:35" ht="15.6" hidden="1">
      <c r="A49" s="101" t="str">
        <f>IF('Indicator framework'!I58="","",'Indicator framework'!I58)</f>
        <v>HANWASH - Master</v>
      </c>
      <c r="B49" s="102" t="str">
        <f>IF('Indicator framework'!D58="","",'Indicator framework'!D58)</f>
        <v>2410b</v>
      </c>
      <c r="C49" s="103" t="str">
        <f>IF('Indicator framework'!E58="","",'Indicator framework'!E58)</f>
        <v># of healthcare facilities added with basic drinking water services</v>
      </c>
      <c r="D49" s="114" t="str">
        <f>IF('Indicator framework'!G58="","",'Indicator framework'!G58)</f>
        <v>healthcare facilities</v>
      </c>
      <c r="E49" s="166"/>
      <c r="F49" s="97" t="s">
        <v>449</v>
      </c>
      <c r="G49" s="91" t="s">
        <v>449</v>
      </c>
      <c r="H49" s="98" t="s">
        <v>449</v>
      </c>
      <c r="I49" s="91" t="s">
        <v>449</v>
      </c>
      <c r="J49" s="98" t="s">
        <v>449</v>
      </c>
      <c r="K49" s="91" t="s">
        <v>449</v>
      </c>
      <c r="L49" s="98" t="s">
        <v>449</v>
      </c>
      <c r="M49" s="91" t="s">
        <v>449</v>
      </c>
      <c r="N49" s="98" t="s">
        <v>449</v>
      </c>
      <c r="O49" s="91" t="s">
        <v>449</v>
      </c>
    </row>
    <row r="50" spans="1:35" ht="15.6" hidden="1">
      <c r="A50" s="101" t="str">
        <f>IF('Indicator framework'!I59="","",'Indicator framework'!I59)</f>
        <v>HANWASH - Master</v>
      </c>
      <c r="B50" s="102" t="str">
        <f>IF('Indicator framework'!D59="","",'Indicator framework'!D59)</f>
        <v>2420a</v>
      </c>
      <c r="C50" s="103" t="str">
        <f>IF('Indicator framework'!E59="","",'Indicator framework'!E59)</f>
        <v># of schools added with basic sanitation services</v>
      </c>
      <c r="D50" s="114" t="str">
        <f>IF('Indicator framework'!G59="","",'Indicator framework'!G59)</f>
        <v>schools</v>
      </c>
      <c r="E50" s="166"/>
      <c r="F50" s="97" t="s">
        <v>449</v>
      </c>
      <c r="G50" s="91" t="s">
        <v>449</v>
      </c>
      <c r="H50" s="98" t="s">
        <v>449</v>
      </c>
      <c r="I50" s="91" t="s">
        <v>449</v>
      </c>
      <c r="J50" s="98" t="s">
        <v>449</v>
      </c>
      <c r="K50" s="91" t="s">
        <v>449</v>
      </c>
      <c r="L50" s="98" t="s">
        <v>449</v>
      </c>
      <c r="M50" s="91" t="s">
        <v>449</v>
      </c>
      <c r="N50" s="98" t="s">
        <v>449</v>
      </c>
      <c r="O50" s="91" t="s">
        <v>449</v>
      </c>
    </row>
    <row r="51" spans="1:35" ht="15.6" hidden="1">
      <c r="A51" s="101" t="str">
        <f>IF('Indicator framework'!I60="","",'Indicator framework'!I60)</f>
        <v>HANWASH - Master</v>
      </c>
      <c r="B51" s="102" t="str">
        <f>IF('Indicator framework'!D60="","",'Indicator framework'!D60)</f>
        <v>2420b</v>
      </c>
      <c r="C51" s="103" t="str">
        <f>IF('Indicator framework'!E60="","",'Indicator framework'!E60)</f>
        <v># of healthcare facilities added with basic sanitation services</v>
      </c>
      <c r="D51" s="114" t="str">
        <f>IF('Indicator framework'!G60="","",'Indicator framework'!G60)</f>
        <v>healthcare facilities</v>
      </c>
      <c r="E51" s="166"/>
      <c r="F51" s="97" t="s">
        <v>449</v>
      </c>
      <c r="G51" s="91" t="s">
        <v>449</v>
      </c>
      <c r="H51" s="98" t="s">
        <v>449</v>
      </c>
      <c r="I51" s="91" t="s">
        <v>449</v>
      </c>
      <c r="J51" s="98" t="s">
        <v>449</v>
      </c>
      <c r="K51" s="91" t="s">
        <v>449</v>
      </c>
      <c r="L51" s="98" t="s">
        <v>449</v>
      </c>
      <c r="M51" s="91" t="s">
        <v>449</v>
      </c>
      <c r="N51" s="98" t="s">
        <v>449</v>
      </c>
      <c r="O51" s="91" t="s">
        <v>449</v>
      </c>
    </row>
    <row r="52" spans="1:35" ht="15.6" hidden="1">
      <c r="A52" s="101" t="str">
        <f>IF('Indicator framework'!I61="","",'Indicator framework'!I61)</f>
        <v>HANWASH - Master</v>
      </c>
      <c r="B52" s="102" t="str">
        <f>IF('Indicator framework'!D61="","",'Indicator framework'!D61)</f>
        <v>2430a</v>
      </c>
      <c r="C52" s="103" t="str">
        <f>IF('Indicator framework'!E61="","",'Indicator framework'!E61)</f>
        <v># of schools added with basic hygiene</v>
      </c>
      <c r="D52" s="114" t="str">
        <f>IF('Indicator framework'!G61="","",'Indicator framework'!G61)</f>
        <v>schools</v>
      </c>
      <c r="E52" s="166"/>
      <c r="F52" s="97" t="s">
        <v>449</v>
      </c>
      <c r="G52" s="91" t="s">
        <v>449</v>
      </c>
      <c r="H52" s="98" t="s">
        <v>449</v>
      </c>
      <c r="I52" s="91" t="s">
        <v>449</v>
      </c>
      <c r="J52" s="98" t="s">
        <v>449</v>
      </c>
      <c r="K52" s="91" t="s">
        <v>449</v>
      </c>
      <c r="L52" s="98" t="s">
        <v>449</v>
      </c>
      <c r="M52" s="91" t="s">
        <v>449</v>
      </c>
      <c r="N52" s="98" t="s">
        <v>449</v>
      </c>
      <c r="O52" s="91" t="s">
        <v>449</v>
      </c>
    </row>
    <row r="53" spans="1:35" ht="15.6" hidden="1">
      <c r="A53" s="101" t="str">
        <f>IF('Indicator framework'!I62="","",'Indicator framework'!I62)</f>
        <v>HANWASH - Master</v>
      </c>
      <c r="B53" s="102" t="str">
        <f>IF('Indicator framework'!D62="","",'Indicator framework'!D62)</f>
        <v>2430b</v>
      </c>
      <c r="C53" s="103" t="str">
        <f>IF('Indicator framework'!E62="","",'Indicator framework'!E62)</f>
        <v># of healthcare facilities added with basic hygiene</v>
      </c>
      <c r="D53" s="114" t="str">
        <f>IF('Indicator framework'!G62="","",'Indicator framework'!G62)</f>
        <v>healthcare facilities</v>
      </c>
      <c r="E53" s="166"/>
      <c r="F53" s="97" t="s">
        <v>449</v>
      </c>
      <c r="G53" s="91" t="s">
        <v>449</v>
      </c>
      <c r="H53" s="98" t="s">
        <v>449</v>
      </c>
      <c r="I53" s="91" t="s">
        <v>449</v>
      </c>
      <c r="J53" s="98" t="s">
        <v>449</v>
      </c>
      <c r="K53" s="91" t="s">
        <v>449</v>
      </c>
      <c r="L53" s="98" t="s">
        <v>449</v>
      </c>
      <c r="M53" s="91" t="s">
        <v>449</v>
      </c>
      <c r="N53" s="98" t="s">
        <v>449</v>
      </c>
      <c r="O53" s="91" t="s">
        <v>449</v>
      </c>
    </row>
    <row r="54" spans="1:35" ht="15.6" hidden="1">
      <c r="A54" s="101" t="str">
        <f>IF('Indicator framework'!I63="","",'Indicator framework'!I63)</f>
        <v>Mattson</v>
      </c>
      <c r="B54" s="102" t="str">
        <f>IF('Indicator framework'!D63="","",'Indicator framework'!D63)</f>
        <v>-</v>
      </c>
      <c r="C54" s="103" t="str">
        <f>IF('Indicator framework'!E63="","",'Indicator framework'!E63)</f>
        <v>-</v>
      </c>
      <c r="D54" s="114" t="str">
        <f>IF('Indicator framework'!G63="","",'Indicator framework'!G63)</f>
        <v>-</v>
      </c>
      <c r="E54" s="163" t="s">
        <v>94</v>
      </c>
      <c r="F54" s="97" t="s">
        <v>94</v>
      </c>
      <c r="G54" s="91" t="s">
        <v>94</v>
      </c>
      <c r="H54" s="98" t="s">
        <v>94</v>
      </c>
      <c r="I54" s="91" t="s">
        <v>94</v>
      </c>
      <c r="J54" s="98" t="s">
        <v>94</v>
      </c>
      <c r="K54" s="91" t="s">
        <v>94</v>
      </c>
      <c r="L54" s="98" t="s">
        <v>94</v>
      </c>
      <c r="M54" s="91" t="s">
        <v>94</v>
      </c>
      <c r="N54" s="98" t="s">
        <v>94</v>
      </c>
      <c r="O54" s="91" t="s">
        <v>94</v>
      </c>
    </row>
    <row r="55" spans="1:35" s="2" customFormat="1" ht="16.5" customHeight="1">
      <c r="A55" s="101" t="str">
        <f>IF('Indicator framework'!I64="","",'Indicator framework'!I64)</f>
        <v>Mattson</v>
      </c>
      <c r="B55" s="102" t="str">
        <f>IF('Indicator framework'!D64="","",'Indicator framework'!D64)</f>
        <v>3100a</v>
      </c>
      <c r="C55" s="103" t="str">
        <f>IF('Indicator framework'!E64="","",'Indicator framework'!E64)</f>
        <v>Cumulative amount of money committed in alignment with HANWASH Core Values</v>
      </c>
      <c r="D55" s="114" t="str">
        <f>IF('Indicator framework'!G64="","",'Indicator framework'!G64)</f>
        <v>USD</v>
      </c>
      <c r="E55" s="167">
        <v>9600000</v>
      </c>
      <c r="F55" s="97">
        <v>3800000</v>
      </c>
      <c r="G55" s="91" t="s">
        <v>450</v>
      </c>
      <c r="H55" s="204" t="s">
        <v>449</v>
      </c>
      <c r="I55" s="91" t="s">
        <v>450</v>
      </c>
      <c r="J55" s="204" t="s">
        <v>449</v>
      </c>
      <c r="K55" s="91" t="s">
        <v>450</v>
      </c>
      <c r="L55" s="204" t="s">
        <v>449</v>
      </c>
      <c r="M55" s="91" t="s">
        <v>450</v>
      </c>
      <c r="N55" s="98">
        <v>9600000</v>
      </c>
      <c r="O55" s="99" t="s">
        <v>450</v>
      </c>
      <c r="P55"/>
    </row>
    <row r="56" spans="1:35" s="2" customFormat="1" ht="16.5" customHeight="1">
      <c r="A56" s="101" t="str">
        <f>IF('Indicator framework'!I65="","",'Indicator framework'!I65)</f>
        <v>Mattson</v>
      </c>
      <c r="B56" s="102" t="str">
        <f>IF('Indicator framework'!D65="","",'Indicator framework'!D65)</f>
        <v>3100b</v>
      </c>
      <c r="C56" s="103" t="str">
        <f>IF('Indicator framework'!E65="","",'Indicator framework'!E65)</f>
        <v>% of committed money which has been spent (cumulative)</v>
      </c>
      <c r="D56" s="114" t="str">
        <f>IF('Indicator framework'!G65="","",'Indicator framework'!G65)</f>
        <v>% of amount committeed</v>
      </c>
      <c r="E56" s="164">
        <v>1</v>
      </c>
      <c r="F56" s="202" t="s">
        <v>449</v>
      </c>
      <c r="G56" s="91" t="s">
        <v>450</v>
      </c>
      <c r="H56" s="204" t="s">
        <v>449</v>
      </c>
      <c r="I56" s="91" t="s">
        <v>450</v>
      </c>
      <c r="J56" s="204" t="s">
        <v>449</v>
      </c>
      <c r="K56" s="91" t="s">
        <v>450</v>
      </c>
      <c r="L56" s="204" t="s">
        <v>449</v>
      </c>
      <c r="M56" s="91" t="s">
        <v>450</v>
      </c>
      <c r="N56" s="204" t="s">
        <v>449</v>
      </c>
      <c r="O56" s="99" t="s">
        <v>450</v>
      </c>
      <c r="P56"/>
    </row>
    <row r="57" spans="1:35" s="2" customFormat="1" ht="16.5" customHeight="1">
      <c r="A57" s="101" t="str">
        <f>IF('Indicator framework'!I66="","",'Indicator framework'!I66)</f>
        <v>Mattson</v>
      </c>
      <c r="B57" s="102" t="str">
        <f>IF('Indicator framework'!D66="","",'Indicator framework'!D66)</f>
        <v>3110a</v>
      </c>
      <c r="C57" s="103" t="str">
        <f>IF('Indicator framework'!E66="","",'Indicator framework'!E66)</f>
        <v>Amount of money spent by external actors within HANWASH project areas</v>
      </c>
      <c r="D57" s="114" t="str">
        <f>IF('Indicator framework'!G66="","",'Indicator framework'!G66)</f>
        <v>USD</v>
      </c>
      <c r="E57" s="167">
        <v>7200000</v>
      </c>
      <c r="F57" s="202" t="s">
        <v>449</v>
      </c>
      <c r="G57" s="91" t="s">
        <v>450</v>
      </c>
      <c r="H57" s="204" t="s">
        <v>449</v>
      </c>
      <c r="I57" s="91" t="s">
        <v>450</v>
      </c>
      <c r="J57" s="204" t="s">
        <v>449</v>
      </c>
      <c r="K57" s="91" t="s">
        <v>450</v>
      </c>
      <c r="L57" s="204" t="s">
        <v>449</v>
      </c>
      <c r="M57" s="91" t="s">
        <v>450</v>
      </c>
      <c r="N57" s="204" t="s">
        <v>449</v>
      </c>
      <c r="O57" s="99" t="s">
        <v>450</v>
      </c>
      <c r="P57"/>
    </row>
    <row r="58" spans="1:35" ht="15.6" hidden="1">
      <c r="A58" s="101" t="str">
        <f>IF('Indicator framework'!I67="","",'Indicator framework'!I67)</f>
        <v>HANWASH - Master</v>
      </c>
      <c r="B58" s="102" t="str">
        <f>IF('Indicator framework'!D67="","",'Indicator framework'!D67)</f>
        <v>3120a</v>
      </c>
      <c r="C58" s="103" t="str">
        <f>IF('Indicator framework'!E67="","",'Indicator framework'!E67)</f>
        <v>Amount of money spent by external actors beyond project areas in alignment with HANWASH Core Values</v>
      </c>
      <c r="D58" s="114" t="str">
        <f>IF('Indicator framework'!G67="","",'Indicator framework'!G67)</f>
        <v>USD</v>
      </c>
      <c r="E58" s="170">
        <v>0</v>
      </c>
      <c r="F58" s="97" t="s">
        <v>449</v>
      </c>
      <c r="G58" s="91" t="s">
        <v>449</v>
      </c>
      <c r="H58" s="98" t="s">
        <v>449</v>
      </c>
      <c r="I58" s="91" t="s">
        <v>449</v>
      </c>
      <c r="J58" s="98" t="s">
        <v>449</v>
      </c>
      <c r="K58" s="91" t="s">
        <v>449</v>
      </c>
      <c r="L58" s="98" t="s">
        <v>449</v>
      </c>
      <c r="M58" s="91" t="s">
        <v>449</v>
      </c>
      <c r="N58" s="98" t="s">
        <v>449</v>
      </c>
      <c r="O58" s="91" t="s">
        <v>449</v>
      </c>
    </row>
    <row r="59" spans="1:35" ht="15.6">
      <c r="A59" s="101" t="str">
        <f>IF('Indicator framework'!I68="","",'Indicator framework'!I68)</f>
        <v>Mattson</v>
      </c>
      <c r="B59" s="102" t="str">
        <f>IF('Indicator framework'!D68="","",'Indicator framework'!D68)</f>
        <v>3200a</v>
      </c>
      <c r="C59" s="103" t="str">
        <f>IF('Indicator framework'!E68="","",'Indicator framework'!E68)</f>
        <v>% of implementing partners in HANWASH program areas who have signed the DINEPA Accord Cadre</v>
      </c>
      <c r="D59" s="114" t="str">
        <f>IF('Indicator framework'!G68="","",'Indicator framework'!G68)</f>
        <v>% of implementing partners in HANWASH program areas</v>
      </c>
      <c r="E59" s="164">
        <v>1</v>
      </c>
      <c r="F59" s="202" t="s">
        <v>449</v>
      </c>
      <c r="G59" s="91" t="s">
        <v>450</v>
      </c>
      <c r="H59" s="204" t="s">
        <v>449</v>
      </c>
      <c r="I59" s="91" t="s">
        <v>450</v>
      </c>
      <c r="J59" s="204" t="s">
        <v>449</v>
      </c>
      <c r="K59" s="91" t="s">
        <v>450</v>
      </c>
      <c r="L59" s="204" t="s">
        <v>449</v>
      </c>
      <c r="M59" s="91" t="s">
        <v>450</v>
      </c>
      <c r="N59" s="204" t="s">
        <v>449</v>
      </c>
      <c r="O59" s="99" t="s">
        <v>450</v>
      </c>
    </row>
    <row r="60" spans="1:35" s="100" customFormat="1" ht="15.6">
      <c r="A60" s="101" t="str">
        <f>IF('Indicator framework'!I69="","",'Indicator framework'!I69)</f>
        <v>Mattson</v>
      </c>
      <c r="B60" s="102" t="str">
        <f>IF('Indicator framework'!D69="","",'Indicator framework'!D69)</f>
        <v>3210a</v>
      </c>
      <c r="C60" s="103" t="str">
        <f>IF('Indicator framework'!E69="","",'Indicator framework'!E69)</f>
        <v># of DINEPA personnel trained as leaders</v>
      </c>
      <c r="D60" s="114" t="str">
        <f>IF('Indicator framework'!G69="","",'Indicator framework'!G69)</f>
        <v>people</v>
      </c>
      <c r="E60" s="166">
        <v>120</v>
      </c>
      <c r="F60" s="97" t="s">
        <v>451</v>
      </c>
      <c r="G60" s="91" t="s">
        <v>450</v>
      </c>
      <c r="H60" s="204" t="s">
        <v>449</v>
      </c>
      <c r="I60" s="91" t="s">
        <v>450</v>
      </c>
      <c r="J60" s="204" t="s">
        <v>449</v>
      </c>
      <c r="K60" s="91" t="s">
        <v>450</v>
      </c>
      <c r="L60" s="204" t="s">
        <v>449</v>
      </c>
      <c r="M60" s="91" t="s">
        <v>450</v>
      </c>
      <c r="N60" s="204" t="s">
        <v>449</v>
      </c>
      <c r="O60" s="99" t="s">
        <v>450</v>
      </c>
      <c r="P60"/>
      <c r="Q60"/>
      <c r="R60"/>
      <c r="S60"/>
      <c r="T60"/>
      <c r="U60"/>
      <c r="V60"/>
      <c r="W60"/>
      <c r="X60"/>
      <c r="Y60"/>
      <c r="Z60"/>
      <c r="AA60"/>
      <c r="AB60"/>
      <c r="AC60"/>
      <c r="AD60"/>
      <c r="AE60"/>
      <c r="AF60"/>
      <c r="AG60"/>
      <c r="AH60"/>
      <c r="AI60"/>
    </row>
    <row r="61" spans="1:35" s="100" customFormat="1" ht="15.6">
      <c r="A61" s="101" t="str">
        <f>IF('Indicator framework'!I70="","",'Indicator framework'!I70)</f>
        <v>Mattson</v>
      </c>
      <c r="B61" s="102" t="str">
        <f>IF('Indicator framework'!D70="","",'Indicator framework'!D70)</f>
        <v>3220a</v>
      </c>
      <c r="C61" s="103" t="str">
        <f>IF('Indicator framework'!E70="","",'Indicator framework'!E70)</f>
        <v># of technical trainings provided for DINEPA priority areas</v>
      </c>
      <c r="D61" s="114" t="str">
        <f>IF('Indicator framework'!G70="","",'Indicator framework'!G70)</f>
        <v>trainings</v>
      </c>
      <c r="E61" s="171">
        <v>5</v>
      </c>
      <c r="F61" s="203" t="s">
        <v>449</v>
      </c>
      <c r="G61" s="161" t="s">
        <v>450</v>
      </c>
      <c r="H61" s="205" t="s">
        <v>449</v>
      </c>
      <c r="I61" s="161" t="s">
        <v>450</v>
      </c>
      <c r="J61" s="205" t="s">
        <v>449</v>
      </c>
      <c r="K61" s="161" t="s">
        <v>450</v>
      </c>
      <c r="L61" s="205" t="s">
        <v>449</v>
      </c>
      <c r="M61" s="161" t="s">
        <v>450</v>
      </c>
      <c r="N61" s="205" t="s">
        <v>449</v>
      </c>
      <c r="O61" s="197" t="s">
        <v>450</v>
      </c>
      <c r="P61"/>
      <c r="Q61"/>
      <c r="R61"/>
      <c r="S61"/>
      <c r="T61"/>
      <c r="U61"/>
      <c r="V61"/>
      <c r="W61"/>
      <c r="X61"/>
      <c r="Y61"/>
      <c r="Z61"/>
      <c r="AA61"/>
      <c r="AB61"/>
      <c r="AC61"/>
      <c r="AD61"/>
      <c r="AE61"/>
      <c r="AF61"/>
      <c r="AG61"/>
      <c r="AH61"/>
      <c r="AI61"/>
    </row>
    <row r="62" spans="1:35" ht="15.6"/>
    <row r="63" spans="1:35" ht="15.6"/>
    <row r="64" spans="1:35" ht="15.6"/>
    <row r="65" ht="15.6"/>
    <row r="66" ht="15.6"/>
  </sheetData>
  <autoFilter ref="A12:D61" xr:uid="{AD76125C-70CD-C040-B02E-264D176A2485}">
    <filterColumn colId="0">
      <filters>
        <filter val="Mattson"/>
      </filters>
    </filterColumn>
    <filterColumn colId="1">
      <filters>
        <filter val="1100a"/>
        <filter val="1110a"/>
        <filter val="1120a"/>
        <filter val="1120b"/>
        <filter val="1200a"/>
        <filter val="1210a"/>
        <filter val="1220a"/>
        <filter val="1300a"/>
        <filter val="1300b"/>
        <filter val="1310a"/>
        <filter val="1310b"/>
        <filter val="1320a"/>
        <filter val="2100a"/>
        <filter val="2100b"/>
        <filter val="2100c"/>
        <filter val="2110a"/>
        <filter val="2110b"/>
        <filter val="2120a"/>
        <filter val="2120b"/>
        <filter val="2200a"/>
        <filter val="2200b"/>
        <filter val="2200c"/>
        <filter val="2210a"/>
        <filter val="2210b"/>
        <filter val="2220a"/>
        <filter val="2230a"/>
        <filter val="2300a"/>
        <filter val="2300b"/>
        <filter val="2310a"/>
        <filter val="2320a"/>
        <filter val="2400a"/>
        <filter val="2400b"/>
        <filter val="2410a"/>
        <filter val="2410b"/>
        <filter val="2420a"/>
        <filter val="2420b"/>
        <filter val="2430a"/>
        <filter val="2430b"/>
        <filter val="3100a"/>
        <filter val="3100b"/>
        <filter val="3110a"/>
        <filter val="3120a"/>
        <filter val="3200a"/>
        <filter val="3210a"/>
        <filter val="3220a"/>
      </filters>
    </filterColumn>
  </autoFilter>
  <mergeCells count="17">
    <mergeCell ref="A6:C6"/>
    <mergeCell ref="A7:C7"/>
    <mergeCell ref="A8:C8"/>
    <mergeCell ref="N11:O11"/>
    <mergeCell ref="J11:K11"/>
    <mergeCell ref="F11:G11"/>
    <mergeCell ref="H11:I11"/>
    <mergeCell ref="L11:M11"/>
    <mergeCell ref="A10:D10"/>
    <mergeCell ref="E10:O10"/>
    <mergeCell ref="E11:E12"/>
    <mergeCell ref="B11:D11"/>
    <mergeCell ref="A1:C1"/>
    <mergeCell ref="A2:C2"/>
    <mergeCell ref="A3:C3"/>
    <mergeCell ref="A4:C4"/>
    <mergeCell ref="A5:C5"/>
  </mergeCells>
  <phoneticPr fontId="16" type="noConversion"/>
  <hyperlinks>
    <hyperlink ref="A5" r:id="rId1" xr:uid="{06D7027E-94D5-44A2-BD9B-BD9A053FE8DC}"/>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663BF-485C-466E-81BA-20D32C6A6E7C}">
  <dimension ref="A1:D15"/>
  <sheetViews>
    <sheetView topLeftCell="A8" workbookViewId="0">
      <selection activeCell="D14" sqref="D14"/>
    </sheetView>
  </sheetViews>
  <sheetFormatPr defaultColWidth="8.875" defaultRowHeight="15.6"/>
  <cols>
    <col min="1" max="1" width="7.625" customWidth="1"/>
    <col min="2" max="3" width="15.5" customWidth="1"/>
    <col min="4" max="4" width="62.375" customWidth="1"/>
  </cols>
  <sheetData>
    <row r="1" spans="1:4">
      <c r="A1" s="394" t="s">
        <v>0</v>
      </c>
      <c r="B1" s="395"/>
      <c r="C1" s="395"/>
      <c r="D1" s="396"/>
    </row>
    <row r="2" spans="1:4">
      <c r="A2" s="397" t="s">
        <v>452</v>
      </c>
      <c r="B2" s="398"/>
      <c r="C2" s="398"/>
      <c r="D2" s="399"/>
    </row>
    <row r="3" spans="1:4">
      <c r="A3" s="397" t="s">
        <v>453</v>
      </c>
      <c r="B3" s="398"/>
      <c r="C3" s="398"/>
      <c r="D3" s="399"/>
    </row>
    <row r="4" spans="1:4">
      <c r="A4" s="400" t="s">
        <v>454</v>
      </c>
      <c r="B4" s="401"/>
      <c r="C4" s="401"/>
      <c r="D4" s="402"/>
    </row>
    <row r="5" spans="1:4">
      <c r="A5" s="439" t="s">
        <v>401</v>
      </c>
      <c r="B5" s="440"/>
      <c r="C5" s="440"/>
      <c r="D5" s="441"/>
    </row>
    <row r="6" spans="1:4">
      <c r="A6" s="400" t="s">
        <v>455</v>
      </c>
      <c r="B6" s="401"/>
      <c r="C6" s="401"/>
      <c r="D6" s="402"/>
    </row>
    <row r="7" spans="1:4">
      <c r="A7" s="403" t="s">
        <v>456</v>
      </c>
      <c r="B7" s="404"/>
      <c r="C7" s="404"/>
      <c r="D7" s="405"/>
    </row>
    <row r="9" spans="1:4">
      <c r="A9" s="5" t="s">
        <v>457</v>
      </c>
    </row>
    <row r="10" spans="1:4">
      <c r="A10" s="155" t="s">
        <v>406</v>
      </c>
      <c r="B10" s="155" t="s">
        <v>458</v>
      </c>
      <c r="C10" s="155" t="s">
        <v>459</v>
      </c>
      <c r="D10" s="155" t="s">
        <v>13</v>
      </c>
    </row>
    <row r="11" spans="1:4" ht="35.25" customHeight="1">
      <c r="A11" s="174">
        <v>1</v>
      </c>
      <c r="B11" s="174" t="s">
        <v>460</v>
      </c>
      <c r="C11" s="174" t="s">
        <v>461</v>
      </c>
      <c r="D11" s="206" t="s">
        <v>462</v>
      </c>
    </row>
    <row r="12" spans="1:4" ht="35.25" customHeight="1">
      <c r="A12" s="174">
        <v>2</v>
      </c>
      <c r="B12" s="174" t="s">
        <v>463</v>
      </c>
      <c r="C12" s="174" t="s">
        <v>464</v>
      </c>
      <c r="D12" s="206" t="s">
        <v>465</v>
      </c>
    </row>
    <row r="13" spans="1:4" ht="35.25" customHeight="1">
      <c r="A13" s="174">
        <v>3</v>
      </c>
      <c r="B13" s="174" t="s">
        <v>466</v>
      </c>
      <c r="C13" s="174" t="s">
        <v>467</v>
      </c>
      <c r="D13" s="206" t="s">
        <v>468</v>
      </c>
    </row>
    <row r="14" spans="1:4" ht="35.25" customHeight="1">
      <c r="A14" s="174">
        <v>4</v>
      </c>
      <c r="B14" s="174" t="s">
        <v>469</v>
      </c>
      <c r="C14" s="174" t="s">
        <v>470</v>
      </c>
      <c r="D14" s="206" t="s">
        <v>471</v>
      </c>
    </row>
    <row r="15" spans="1:4" ht="35.25" customHeight="1">
      <c r="A15" s="174">
        <v>5</v>
      </c>
      <c r="B15" s="174" t="s">
        <v>472</v>
      </c>
      <c r="C15" s="174" t="s">
        <v>473</v>
      </c>
      <c r="D15" s="206" t="s">
        <v>474</v>
      </c>
    </row>
  </sheetData>
  <mergeCells count="7">
    <mergeCell ref="A7:D7"/>
    <mergeCell ref="A1:D1"/>
    <mergeCell ref="A2:D2"/>
    <mergeCell ref="A3:D3"/>
    <mergeCell ref="A4:D4"/>
    <mergeCell ref="A5:D5"/>
    <mergeCell ref="A6:D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d56a4a9-a5f6-4dda-a10a-db797b3654d2">
      <UserInfo>
        <DisplayName>Omar Keith Helferich</DisplayName>
        <AccountId>117</AccountId>
        <AccountType/>
      </UserInfo>
      <UserInfo>
        <DisplayName>Barb Spangler</DisplayName>
        <AccountId>391</AccountId>
        <AccountType/>
      </UserInfo>
      <UserInfo>
        <DisplayName>Ryan Rowe</DisplayName>
        <AccountId>13</AccountId>
        <AccountType/>
      </UserInfo>
      <UserInfo>
        <DisplayName>Tristam Johnson</DisplayName>
        <AccountId>537</AccountId>
        <AccountType/>
      </UserInfo>
    </SharedWithUsers>
    <lcf76f155ced4ddcb4097134ff3c332f xmlns="4801f88f-ec94-4a44-a5fe-a1df3097958c">
      <Terms xmlns="http://schemas.microsoft.com/office/infopath/2007/PartnerControls"/>
    </lcf76f155ced4ddcb4097134ff3c332f>
    <TaxCatchAll xmlns="0d56a4a9-a5f6-4dda-a10a-db797b3654d2" xsi:nil="true"/>
    <MediaLengthInSeconds xmlns="4801f88f-ec94-4a44-a5fe-a1df3097958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798FD47D14804A9A064AD60D16542B" ma:contentTypeVersion="16" ma:contentTypeDescription="Create a new document." ma:contentTypeScope="" ma:versionID="c5b8545302b9e93f617c35a6a938a86d">
  <xsd:schema xmlns:xsd="http://www.w3.org/2001/XMLSchema" xmlns:xs="http://www.w3.org/2001/XMLSchema" xmlns:p="http://schemas.microsoft.com/office/2006/metadata/properties" xmlns:ns2="4801f88f-ec94-4a44-a5fe-a1df3097958c" xmlns:ns3="0d56a4a9-a5f6-4dda-a10a-db797b3654d2" targetNamespace="http://schemas.microsoft.com/office/2006/metadata/properties" ma:root="true" ma:fieldsID="e9bded26a62e8c8712e1042b88afd85d" ns2:_="" ns3:_="">
    <xsd:import namespace="4801f88f-ec94-4a44-a5fe-a1df3097958c"/>
    <xsd:import namespace="0d56a4a9-a5f6-4dda-a10a-db797b3654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01f88f-ec94-4a44-a5fe-a1df30979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c2934e5-30b4-4ab0-8967-45c20bd1b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56a4a9-a5f6-4dda-a10a-db797b3654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fb45ce1-0285-44d4-88e1-ab67d7b25eee}" ma:internalName="TaxCatchAll" ma:showField="CatchAllData" ma:web="0d56a4a9-a5f6-4dda-a10a-db797b3654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D855EC-D672-4308-AA2B-C5E52A55C69B}"/>
</file>

<file path=customXml/itemProps2.xml><?xml version="1.0" encoding="utf-8"?>
<ds:datastoreItem xmlns:ds="http://schemas.openxmlformats.org/officeDocument/2006/customXml" ds:itemID="{3D1799DE-CC96-4CA3-A9CC-792D122D9855}"/>
</file>

<file path=customXml/itemProps3.xml><?xml version="1.0" encoding="utf-8"?>
<ds:datastoreItem xmlns:ds="http://schemas.openxmlformats.org/officeDocument/2006/customXml" ds:itemID="{9DE73404-6FF8-49BC-A088-EEF2B17691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Piccin</dc:creator>
  <cp:keywords/>
  <dc:description/>
  <cp:lastModifiedBy/>
  <cp:revision/>
  <dcterms:created xsi:type="dcterms:W3CDTF">2022-08-02T16:00:47Z</dcterms:created>
  <dcterms:modified xsi:type="dcterms:W3CDTF">2024-09-06T19:24:21Z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0x010100B6798FD47D14804A9A064AD60D16542B</vt:lpwstr>
  </property>
  <property fmtid="{D5CDD505-2E9C-101B-9397-08002B2CF9AE}" pid="4" name="Order">
    <vt:i4>26400</vt:i4>
  </property>
  <property fmtid="{D5CDD505-2E9C-101B-9397-08002B2CF9AE}" pid="5" name="xd_ProgID">
    <vt:lpwstr/>
  </property>
  <property fmtid="{D5CDD505-2E9C-101B-9397-08002B2CF9AE}" pid="6" name="_ColorH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_ColorTag">
    <vt:lpwstr/>
  </property>
  <property fmtid="{D5CDD505-2E9C-101B-9397-08002B2CF9AE}" pid="11" name="TriggerFlowInfo">
    <vt:lpwstr/>
  </property>
  <property fmtid="{D5CDD505-2E9C-101B-9397-08002B2CF9AE}" pid="12" name="xd_Signature">
    <vt:bool>false</vt:bool>
  </property>
  <property fmtid="{D5CDD505-2E9C-101B-9397-08002B2CF9AE}" pid="13" name="_Emoji">
    <vt:lpwstr/>
  </property>
</Properties>
</file>