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 filterPrivacy="1"/>
  <xr:revisionPtr revIDLastSave="0" documentId="13_ncr:1_{2FC710AE-A646-47DB-8E79-88EC368F6005}" xr6:coauthVersionLast="36" xr6:coauthVersionMax="36" xr10:uidLastSave="{00000000-0000-0000-0000-000000000000}"/>
  <bookViews>
    <workbookView xWindow="0" yWindow="0" windowWidth="7476" windowHeight="1584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C35" i="1"/>
  <c r="D35" i="1"/>
  <c r="B35" i="1"/>
  <c r="C33" i="1"/>
  <c r="D33" i="1"/>
  <c r="B33" i="1"/>
  <c r="C31" i="1"/>
  <c r="D31" i="1"/>
  <c r="B31" i="1"/>
  <c r="C30" i="1"/>
  <c r="D30" i="1"/>
  <c r="B29" i="1"/>
  <c r="C23" i="1"/>
  <c r="D23" i="1"/>
  <c r="E23" i="1"/>
  <c r="F23" i="1"/>
  <c r="G23" i="1"/>
  <c r="B23" i="1"/>
  <c r="C22" i="1"/>
  <c r="D22" i="1"/>
  <c r="E22" i="1"/>
  <c r="F22" i="1"/>
  <c r="G22" i="1"/>
  <c r="B22" i="1"/>
  <c r="C20" i="1"/>
  <c r="D20" i="1"/>
  <c r="E20" i="1"/>
  <c r="F20" i="1"/>
  <c r="G20" i="1"/>
  <c r="B20" i="1"/>
  <c r="C18" i="1"/>
  <c r="D18" i="1"/>
  <c r="E18" i="1"/>
  <c r="F18" i="1"/>
  <c r="G18" i="1"/>
  <c r="B18" i="1"/>
  <c r="C12" i="1"/>
  <c r="D12" i="1"/>
  <c r="E12" i="1"/>
  <c r="F12" i="1"/>
  <c r="G12" i="1"/>
  <c r="B12" i="1"/>
  <c r="C10" i="1"/>
  <c r="D10" i="1"/>
  <c r="E10" i="1"/>
  <c r="F10" i="1"/>
  <c r="G10" i="1"/>
  <c r="B10" i="1"/>
  <c r="G19" i="2" l="1"/>
  <c r="F19" i="2"/>
  <c r="E19" i="2"/>
  <c r="D19" i="2"/>
  <c r="C19" i="2"/>
  <c r="B19" i="2"/>
  <c r="G19" i="1" l="1"/>
  <c r="F19" i="1"/>
  <c r="E19" i="1"/>
  <c r="D19" i="1"/>
  <c r="C19" i="1"/>
  <c r="B19" i="1"/>
</calcChain>
</file>

<file path=xl/sharedStrings.xml><?xml version="1.0" encoding="utf-8"?>
<sst xmlns="http://schemas.openxmlformats.org/spreadsheetml/2006/main" count="68" uniqueCount="33">
  <si>
    <t>Part A: Cash Flow Forecasts</t>
  </si>
  <si>
    <t>Year 1</t>
  </si>
  <si>
    <t>Year 2</t>
  </si>
  <si>
    <t>Year 3</t>
  </si>
  <si>
    <t>Year 4</t>
  </si>
  <si>
    <t>Year 5</t>
  </si>
  <si>
    <t>Year 6</t>
  </si>
  <si>
    <t>Beginning bank debt @ 12%</t>
  </si>
  <si>
    <t>Beginning subordinated debt @ 15%</t>
  </si>
  <si>
    <t>EBIT</t>
  </si>
  <si>
    <t>Interest</t>
  </si>
  <si>
    <t>Pre-tax income</t>
  </si>
  <si>
    <t>Tax</t>
  </si>
  <si>
    <t>Net income</t>
  </si>
  <si>
    <t>Noncash adjustments</t>
  </si>
  <si>
    <t>After-tax proceeds from asset sales</t>
  </si>
  <si>
    <t>Available cash flow</t>
  </si>
  <si>
    <t>Capital cash flow</t>
  </si>
  <si>
    <t>Discount factor (Note #1)</t>
  </si>
  <si>
    <t>Present value</t>
  </si>
  <si>
    <t>Part B: Valuation</t>
  </si>
  <si>
    <t>0%</t>
  </si>
  <si>
    <t>5%</t>
  </si>
  <si>
    <t>10%</t>
  </si>
  <si>
    <t>Present values:</t>
  </si>
  <si>
    <t>Cash flows (years 1-6)</t>
  </si>
  <si>
    <t>Terminal Value (Note #2)</t>
  </si>
  <si>
    <t>Enterprise value</t>
  </si>
  <si>
    <t>Less: debt</t>
  </si>
  <si>
    <t>Equity value (Note #3)</t>
  </si>
  <si>
    <t>Note #1 Assumes an asset beta of 1.0. The expected asset return is calculated assuming a 10% risk-free rate and an 8% risk premium</t>
  </si>
  <si>
    <t>Note #2 Terminal Value is calculated as growing perpetuity of Year 6 Capital Cash Flow.</t>
  </si>
  <si>
    <t>Note #3 This is the value of the post-LBO equity, which is often called the stub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</si>
</sst>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NumberFormat="1" applyFont="1" applyFill="1" applyBorder="1" applyAlignment="1" applyProtection="1">
      <alignment horizontal="left" vertical="top"/>
    </xf>
    <xf numFmtId="0" fontId="1" fillId="0" borderId="1" xfId="0" applyNumberFormat="1" applyFont="1" applyFill="1" applyBorder="1" applyAlignment="1" applyProtection="1">
      <alignment horizontal="right" vertical="top"/>
    </xf>
    <xf numFmtId="0" fontId="1" fillId="0" borderId="1" xfId="0" applyNumberFormat="1" applyFont="1" applyFill="1" applyBorder="1" applyAlignment="1" applyProtection="1">
      <alignment horizontal="center" vertical="top"/>
    </xf>
    <xf numFmtId="0" fontId="2" fillId="0" borderId="2" xfId="0" applyNumberFormat="1" applyFont="1" applyFill="1" applyBorder="1" applyAlignment="1" applyProtection="1">
      <alignment horizontal="left" vertical="top"/>
    </xf>
    <xf numFmtId="0" fontId="2" fillId="0" borderId="2" xfId="0" applyNumberFormat="1" applyFont="1" applyFill="1" applyBorder="1" applyAlignment="1" applyProtection="1">
      <alignment horizontal="right" vertical="top"/>
    </xf>
    <xf numFmtId="0" fontId="2" fillId="0" borderId="0" xfId="0" applyNumberFormat="1" applyFont="1" applyFill="1" applyBorder="1" applyAlignment="1" applyProtection="1">
      <alignment horizontal="left" vertical="top"/>
    </xf>
    <xf numFmtId="0" fontId="2" fillId="0" borderId="0" xfId="0" applyNumberFormat="1" applyFont="1" applyFill="1" applyBorder="1" applyAlignment="1" applyProtection="1">
      <alignment horizontal="right" vertical="top"/>
    </xf>
    <xf numFmtId="0" fontId="2" fillId="0" borderId="3" xfId="0" applyNumberFormat="1" applyFont="1" applyFill="1" applyBorder="1" applyAlignment="1" applyProtection="1">
      <alignment horizontal="right" vertical="top"/>
    </xf>
    <xf numFmtId="0" fontId="2" fillId="0" borderId="3" xfId="0" applyNumberFormat="1" applyFont="1" applyFill="1" applyBorder="1" applyAlignment="1" applyProtection="1">
      <alignment horizontal="left" vertical="top"/>
    </xf>
    <xf numFmtId="0" fontId="2" fillId="0" borderId="0" xfId="0" applyNumberFormat="1" applyFont="1" applyFill="1" applyBorder="1" applyAlignment="1" applyProtection="1">
      <alignment horizontal="center" vertical="top"/>
    </xf>
    <xf numFmtId="0" fontId="2" fillId="0" borderId="0" xfId="0" applyNumberFormat="1" applyFont="1" applyFill="1" applyBorder="1" applyAlignment="1" applyProtection="1">
      <alignment vertical="top"/>
    </xf>
    <xf numFmtId="0" fontId="1" fillId="0" borderId="1" xfId="0" applyNumberFormat="1" applyFont="1" applyFill="1" applyBorder="1" applyAlignment="1" applyProtection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 indent="1"/>
    </xf>
    <xf numFmtId="0" fontId="3" fillId="0" borderId="2" xfId="0" applyNumberFormat="1" applyFont="1" applyFill="1" applyBorder="1" applyAlignment="1" applyProtection="1">
      <alignment horizontal="left" vertical="top"/>
    </xf>
    <xf numFmtId="3" fontId="2" fillId="0" borderId="3" xfId="0" applyNumberFormat="1" applyFont="1" applyFill="1" applyBorder="1" applyAlignment="1" applyProtection="1">
      <alignment horizontal="right" vertical="top"/>
    </xf>
    <xf numFmtId="3" fontId="2" fillId="0" borderId="2" xfId="0" applyNumberFormat="1" applyFont="1" applyFill="1" applyBorder="1" applyAlignment="1" applyProtection="1">
      <alignment horizontal="right" vertical="top"/>
    </xf>
    <xf numFmtId="3" fontId="2" fillId="0" borderId="0" xfId="0" applyNumberFormat="1" applyFont="1" applyFill="1" applyBorder="1" applyAlignment="1" applyProtection="1">
      <alignment horizontal="right" vertical="top"/>
    </xf>
    <xf numFmtId="3" fontId="2" fillId="2" borderId="2" xfId="0" applyNumberFormat="1" applyFont="1" applyFill="1" applyBorder="1" applyAlignment="1" applyProtection="1">
      <alignment horizontal="right" vertical="top"/>
    </xf>
    <xf numFmtId="3" fontId="2" fillId="4" borderId="2" xfId="0" applyNumberFormat="1" applyFont="1" applyFill="1" applyBorder="1" applyAlignment="1" applyProtection="1">
      <alignment horizontal="right" vertical="top"/>
    </xf>
    <xf numFmtId="3" fontId="2" fillId="6" borderId="0" xfId="0" applyNumberFormat="1" applyFont="1" applyFill="1" applyBorder="1" applyAlignment="1" applyProtection="1">
      <alignment horizontal="right" vertical="top"/>
    </xf>
    <xf numFmtId="3" fontId="2" fillId="8" borderId="2" xfId="0" applyNumberFormat="1" applyFont="1" applyFill="1" applyBorder="1" applyAlignment="1" applyProtection="1">
      <alignment horizontal="right" vertical="top"/>
    </xf>
    <xf numFmtId="0" fontId="2" fillId="3" borderId="0" xfId="0" applyNumberFormat="1" applyFont="1" applyFill="1" applyBorder="1" applyAlignment="1" applyProtection="1">
      <alignment horizontal="right" vertical="top"/>
    </xf>
    <xf numFmtId="3" fontId="2" fillId="7" borderId="3" xfId="0" applyNumberFormat="1" applyFont="1" applyFill="1" applyBorder="1" applyAlignment="1" applyProtection="1">
      <alignment horizontal="right" vertical="top"/>
    </xf>
    <xf numFmtId="3" fontId="2" fillId="5" borderId="2" xfId="0" applyNumberFormat="1" applyFont="1" applyFill="1" applyBorder="1" applyAlignment="1" applyProtection="1">
      <alignment horizontal="right" vertical="top"/>
    </xf>
    <xf numFmtId="3" fontId="2" fillId="9" borderId="0" xfId="0" applyNumberFormat="1" applyFont="1" applyFill="1" applyBorder="1" applyAlignment="1" applyProtection="1">
      <alignment horizontal="right" vertical="top"/>
    </xf>
    <xf numFmtId="3" fontId="2" fillId="10" borderId="3" xfId="0" applyNumberFormat="1" applyFont="1" applyFill="1" applyBorder="1" applyAlignment="1" applyProtection="1">
      <alignment horizontal="right" vertical="top"/>
    </xf>
    <xf numFmtId="9" fontId="2" fillId="0" borderId="0" xfId="0" applyNumberFormat="1" applyFont="1" applyFill="1" applyBorder="1" applyAlignment="1" applyProtection="1">
      <alignment horizontal="right" vertical="top"/>
    </xf>
    <xf numFmtId="3" fontId="2" fillId="0" borderId="2" xfId="0" applyNumberFormat="1" applyFont="1" applyFill="1" applyBorder="1" applyAlignment="1" applyProtection="1">
      <alignment horizontal="left" vertical="top"/>
    </xf>
    <xf numFmtId="0" fontId="1" fillId="0" borderId="0" xfId="0" applyFont="1" applyAlignment="1">
      <alignment horizontal="left"/>
    </xf>
    <xf numFmtId="0" fontId="1" fillId="0" borderId="0" xfId="0" applyNumberFormat="1" applyFont="1" applyFill="1" applyBorder="1" applyAlignment="1" applyProtection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9"/>
  <sheetViews>
    <sheetView tabSelected="1" topLeftCell="A9" zoomScale="97" zoomScaleNormal="97" workbookViewId="0">
      <selection activeCell="G22" sqref="G22"/>
    </sheetView>
  </sheetViews>
  <sheetFormatPr defaultRowHeight="14.4" x14ac:dyDescent="0.3"/>
  <cols>
    <col min="1" max="1" width="43.33203125" customWidth="1"/>
  </cols>
  <sheetData>
    <row r="2" spans="1:7" x14ac:dyDescent="0.3">
      <c r="A2" s="29" t="s">
        <v>0</v>
      </c>
      <c r="B2" s="29"/>
      <c r="C2" s="29"/>
      <c r="D2" s="29"/>
      <c r="E2" s="29"/>
      <c r="F2" s="29"/>
      <c r="G2" s="29"/>
    </row>
    <row r="3" spans="1:7" x14ac:dyDescent="0.3">
      <c r="B3">
        <v>1</v>
      </c>
      <c r="C3">
        <v>2</v>
      </c>
      <c r="D3">
        <v>3</v>
      </c>
      <c r="E3">
        <v>4</v>
      </c>
      <c r="F3">
        <v>5</v>
      </c>
      <c r="G3">
        <v>6</v>
      </c>
    </row>
    <row r="4" spans="1:7" x14ac:dyDescent="0.3">
      <c r="A4" s="1"/>
      <c r="B4" s="2" t="s">
        <v>1</v>
      </c>
      <c r="C4" s="2" t="s">
        <v>2</v>
      </c>
      <c r="D4" s="3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 t="s">
        <v>7</v>
      </c>
      <c r="B5" s="16">
        <v>50000</v>
      </c>
      <c r="C5" s="16">
        <v>27640</v>
      </c>
      <c r="D5" s="16">
        <v>22527</v>
      </c>
      <c r="E5" s="16">
        <v>15955</v>
      </c>
      <c r="F5" s="16">
        <v>6959</v>
      </c>
      <c r="G5" s="5">
        <v>0</v>
      </c>
    </row>
    <row r="6" spans="1:7" x14ac:dyDescent="0.3">
      <c r="A6" s="6" t="s">
        <v>8</v>
      </c>
      <c r="B6" s="17">
        <v>40000</v>
      </c>
      <c r="C6" s="17">
        <v>40000</v>
      </c>
      <c r="D6" s="17">
        <v>40000</v>
      </c>
      <c r="E6" s="17">
        <v>40000</v>
      </c>
      <c r="F6" s="17">
        <v>40000</v>
      </c>
      <c r="G6" s="17">
        <v>35056</v>
      </c>
    </row>
    <row r="7" spans="1:7" x14ac:dyDescent="0.3">
      <c r="A7" s="6"/>
      <c r="B7" s="7"/>
      <c r="C7" s="7"/>
      <c r="D7" s="7"/>
      <c r="E7" s="7"/>
      <c r="F7" s="7"/>
      <c r="G7" s="7"/>
    </row>
    <row r="8" spans="1:7" x14ac:dyDescent="0.3">
      <c r="A8" s="6" t="s">
        <v>9</v>
      </c>
      <c r="B8" s="17">
        <v>14000</v>
      </c>
      <c r="C8" s="17">
        <v>16100</v>
      </c>
      <c r="D8" s="17">
        <v>18515</v>
      </c>
      <c r="E8" s="17">
        <v>21292</v>
      </c>
      <c r="F8" s="17">
        <v>24486</v>
      </c>
      <c r="G8" s="17">
        <v>28159</v>
      </c>
    </row>
    <row r="9" spans="1:7" x14ac:dyDescent="0.3">
      <c r="A9" s="6" t="s">
        <v>10</v>
      </c>
      <c r="B9" s="15">
        <v>12000</v>
      </c>
      <c r="C9" s="15">
        <v>9317</v>
      </c>
      <c r="D9" s="15">
        <v>8703</v>
      </c>
      <c r="E9" s="15">
        <v>7915</v>
      </c>
      <c r="F9" s="15">
        <v>6835</v>
      </c>
      <c r="G9" s="15">
        <v>5258</v>
      </c>
    </row>
    <row r="10" spans="1:7" x14ac:dyDescent="0.3">
      <c r="A10" s="6" t="s">
        <v>11</v>
      </c>
      <c r="B10" s="18">
        <f>B8-B9</f>
        <v>2000</v>
      </c>
      <c r="C10" s="18">
        <f t="shared" ref="C10:G10" si="0">C8-C9</f>
        <v>6783</v>
      </c>
      <c r="D10" s="18">
        <f t="shared" si="0"/>
        <v>9812</v>
      </c>
      <c r="E10" s="18">
        <f t="shared" si="0"/>
        <v>13377</v>
      </c>
      <c r="F10" s="18">
        <f t="shared" si="0"/>
        <v>17651</v>
      </c>
      <c r="G10" s="18">
        <f t="shared" si="0"/>
        <v>22901</v>
      </c>
    </row>
    <row r="11" spans="1:7" x14ac:dyDescent="0.3">
      <c r="A11" s="6" t="s">
        <v>12</v>
      </c>
      <c r="B11" s="8">
        <v>640</v>
      </c>
      <c r="C11" s="15">
        <v>2171</v>
      </c>
      <c r="D11" s="15">
        <v>3140</v>
      </c>
      <c r="E11" s="15">
        <v>4281</v>
      </c>
      <c r="F11" s="15">
        <v>5648</v>
      </c>
      <c r="G11" s="15">
        <v>7328</v>
      </c>
    </row>
    <row r="12" spans="1:7" x14ac:dyDescent="0.3">
      <c r="A12" s="6" t="s">
        <v>13</v>
      </c>
      <c r="B12" s="19">
        <f>B10-B11</f>
        <v>1360</v>
      </c>
      <c r="C12" s="19">
        <f t="shared" ref="C12:G12" si="1">C10-C11</f>
        <v>4612</v>
      </c>
      <c r="D12" s="19">
        <f t="shared" si="1"/>
        <v>6672</v>
      </c>
      <c r="E12" s="19">
        <f t="shared" si="1"/>
        <v>9096</v>
      </c>
      <c r="F12" s="19">
        <f t="shared" si="1"/>
        <v>12003</v>
      </c>
      <c r="G12" s="19">
        <f t="shared" si="1"/>
        <v>15573</v>
      </c>
    </row>
    <row r="13" spans="1:7" x14ac:dyDescent="0.3">
      <c r="A13" s="6"/>
      <c r="B13" s="7"/>
      <c r="C13" s="7"/>
      <c r="D13" s="7"/>
      <c r="E13" s="7"/>
      <c r="F13" s="7"/>
      <c r="G13" s="7"/>
    </row>
    <row r="14" spans="1:7" x14ac:dyDescent="0.3">
      <c r="A14" s="6" t="s">
        <v>14</v>
      </c>
      <c r="B14" s="17">
        <v>1000</v>
      </c>
      <c r="C14" s="7">
        <v>500</v>
      </c>
      <c r="D14" s="7">
        <v>-100</v>
      </c>
      <c r="E14" s="7">
        <v>-100</v>
      </c>
      <c r="F14" s="7">
        <v>-100</v>
      </c>
      <c r="G14" s="7">
        <v>-100</v>
      </c>
    </row>
    <row r="15" spans="1:7" x14ac:dyDescent="0.3">
      <c r="A15" s="6"/>
      <c r="B15" s="7"/>
      <c r="C15" s="7"/>
      <c r="D15" s="7"/>
      <c r="E15" s="7"/>
      <c r="F15" s="7"/>
      <c r="G15" s="7"/>
    </row>
    <row r="16" spans="1:7" x14ac:dyDescent="0.3">
      <c r="A16" s="6" t="s">
        <v>15</v>
      </c>
      <c r="B16" s="17">
        <v>20000</v>
      </c>
      <c r="C16" s="7"/>
      <c r="D16" s="7"/>
      <c r="E16" s="7"/>
      <c r="F16" s="7"/>
      <c r="G16" s="7"/>
    </row>
    <row r="17" spans="1:7" x14ac:dyDescent="0.3">
      <c r="A17" s="6"/>
      <c r="B17" s="7"/>
      <c r="C17" s="7"/>
      <c r="D17" s="7"/>
      <c r="E17" s="7"/>
      <c r="F17" s="7"/>
      <c r="G17" s="7"/>
    </row>
    <row r="18" spans="1:7" x14ac:dyDescent="0.3">
      <c r="A18" s="6" t="s">
        <v>16</v>
      </c>
      <c r="B18" s="20">
        <f>B12+B14+B16</f>
        <v>22360</v>
      </c>
      <c r="C18" s="20">
        <f t="shared" ref="C18:G18" si="2">C12+C14+C16</f>
        <v>5112</v>
      </c>
      <c r="D18" s="20">
        <f t="shared" si="2"/>
        <v>6572</v>
      </c>
      <c r="E18" s="20">
        <f t="shared" si="2"/>
        <v>8996</v>
      </c>
      <c r="F18" s="20">
        <f t="shared" si="2"/>
        <v>11903</v>
      </c>
      <c r="G18" s="20">
        <f t="shared" si="2"/>
        <v>15473</v>
      </c>
    </row>
    <row r="19" spans="1:7" x14ac:dyDescent="0.3">
      <c r="A19" s="6" t="s">
        <v>10</v>
      </c>
      <c r="B19" s="15">
        <f>B9</f>
        <v>12000</v>
      </c>
      <c r="C19" s="15">
        <f t="shared" ref="C19:G19" si="3">C9</f>
        <v>9317</v>
      </c>
      <c r="D19" s="15">
        <f t="shared" si="3"/>
        <v>8703</v>
      </c>
      <c r="E19" s="15">
        <f t="shared" si="3"/>
        <v>7915</v>
      </c>
      <c r="F19" s="15">
        <f t="shared" si="3"/>
        <v>6835</v>
      </c>
      <c r="G19" s="15">
        <f t="shared" si="3"/>
        <v>5258</v>
      </c>
    </row>
    <row r="20" spans="1:7" x14ac:dyDescent="0.3">
      <c r="A20" s="6" t="s">
        <v>17</v>
      </c>
      <c r="B20" s="21">
        <f>B18+B19</f>
        <v>34360</v>
      </c>
      <c r="C20" s="21">
        <f t="shared" ref="C20:G20" si="4">C18+C19</f>
        <v>14429</v>
      </c>
      <c r="D20" s="21">
        <f t="shared" si="4"/>
        <v>15275</v>
      </c>
      <c r="E20" s="21">
        <f t="shared" si="4"/>
        <v>16911</v>
      </c>
      <c r="F20" s="21">
        <f t="shared" si="4"/>
        <v>18738</v>
      </c>
      <c r="G20" s="21">
        <f t="shared" si="4"/>
        <v>20731</v>
      </c>
    </row>
    <row r="21" spans="1:7" x14ac:dyDescent="0.3">
      <c r="A21" s="6"/>
      <c r="B21" s="27"/>
      <c r="C21" s="7"/>
      <c r="D21" s="7"/>
      <c r="E21" s="7"/>
      <c r="F21" s="7"/>
      <c r="G21" s="7"/>
    </row>
    <row r="22" spans="1:7" x14ac:dyDescent="0.3">
      <c r="A22" s="6" t="s">
        <v>18</v>
      </c>
      <c r="B22" s="22">
        <f>1/(1+18%)^B3</f>
        <v>0.84745762711864414</v>
      </c>
      <c r="C22" s="22">
        <f t="shared" ref="C22:G22" si="5">1/(1+18%)^C3</f>
        <v>0.71818442976156283</v>
      </c>
      <c r="D22" s="22">
        <f t="shared" si="5"/>
        <v>0.6086308726792905</v>
      </c>
      <c r="E22" s="22">
        <f t="shared" si="5"/>
        <v>0.51578887515194116</v>
      </c>
      <c r="F22" s="22">
        <f t="shared" si="5"/>
        <v>0.43710921623045873</v>
      </c>
      <c r="G22" s="22">
        <f t="shared" si="5"/>
        <v>0.37043153917835481</v>
      </c>
    </row>
    <row r="23" spans="1:7" x14ac:dyDescent="0.3">
      <c r="A23" s="9" t="s">
        <v>19</v>
      </c>
      <c r="B23" s="23">
        <f>B20*B22</f>
        <v>29118.644067796613</v>
      </c>
      <c r="C23" s="23">
        <f t="shared" ref="C23:G23" si="6">C20*C22</f>
        <v>10362.683137029589</v>
      </c>
      <c r="D23" s="23">
        <f t="shared" si="6"/>
        <v>9296.8365801761629</v>
      </c>
      <c r="E23" s="23">
        <f t="shared" si="6"/>
        <v>8722.5056676944769</v>
      </c>
      <c r="F23" s="23">
        <f t="shared" si="6"/>
        <v>8190.5524937263353</v>
      </c>
      <c r="G23" s="23">
        <f t="shared" si="6"/>
        <v>7679.4162387064735</v>
      </c>
    </row>
    <row r="24" spans="1:7" x14ac:dyDescent="0.3">
      <c r="A24" s="6"/>
      <c r="B24" s="7"/>
      <c r="C24" s="10"/>
      <c r="D24" s="10"/>
      <c r="E24" s="10"/>
      <c r="F24" s="10"/>
      <c r="G24" s="10"/>
    </row>
    <row r="25" spans="1:7" x14ac:dyDescent="0.3">
      <c r="A25" s="30" t="s">
        <v>20</v>
      </c>
      <c r="B25" s="30"/>
      <c r="C25" s="30"/>
      <c r="D25" s="30"/>
      <c r="E25" s="30"/>
      <c r="F25" s="30"/>
      <c r="G25" s="30"/>
    </row>
    <row r="26" spans="1:7" x14ac:dyDescent="0.3">
      <c r="A26" s="11"/>
      <c r="B26" s="11"/>
      <c r="C26" s="11"/>
      <c r="D26" s="11"/>
      <c r="E26" s="11"/>
      <c r="F26" s="11"/>
      <c r="G26" s="11"/>
    </row>
    <row r="27" spans="1:7" x14ac:dyDescent="0.3">
      <c r="A27" s="12"/>
      <c r="B27" s="2" t="s">
        <v>21</v>
      </c>
      <c r="C27" s="3" t="s">
        <v>22</v>
      </c>
      <c r="D27" s="13" t="s">
        <v>23</v>
      </c>
      <c r="E27" s="11"/>
      <c r="F27" s="11"/>
      <c r="G27" s="11"/>
    </row>
    <row r="28" spans="1:7" x14ac:dyDescent="0.3">
      <c r="A28" s="14" t="s">
        <v>24</v>
      </c>
      <c r="E28" s="11"/>
      <c r="F28" s="11"/>
      <c r="G28" s="11"/>
    </row>
    <row r="29" spans="1:7" x14ac:dyDescent="0.3">
      <c r="A29" s="6" t="s">
        <v>25</v>
      </c>
      <c r="B29" s="28">
        <f>SUM(B23:G23)</f>
        <v>73370.638185129646</v>
      </c>
      <c r="C29" s="28">
        <v>73370.638185129646</v>
      </c>
      <c r="D29" s="28">
        <v>73370.638185129646</v>
      </c>
      <c r="E29" s="11"/>
      <c r="F29" s="11"/>
      <c r="G29" s="11"/>
    </row>
    <row r="30" spans="1:7" x14ac:dyDescent="0.3">
      <c r="A30" s="6" t="s">
        <v>26</v>
      </c>
      <c r="B30" s="15">
        <f>$G$23*(1+B27)/(18%-B27)</f>
        <v>42663.423548369297</v>
      </c>
      <c r="C30" s="15">
        <f t="shared" ref="C30:D30" si="7">$G$23*(1+C27)/(18%-C27)</f>
        <v>62026.054235706128</v>
      </c>
      <c r="D30" s="15">
        <f t="shared" si="7"/>
        <v>105591.97328221402</v>
      </c>
      <c r="E30" s="11"/>
      <c r="F30" s="11"/>
      <c r="G30" s="11"/>
    </row>
    <row r="31" spans="1:7" x14ac:dyDescent="0.3">
      <c r="A31" s="6" t="s">
        <v>27</v>
      </c>
      <c r="B31" s="24">
        <f>B29+B30</f>
        <v>116034.06173349894</v>
      </c>
      <c r="C31" s="24">
        <f t="shared" ref="C31:D31" si="8">C29+C30</f>
        <v>135396.69242083578</v>
      </c>
      <c r="D31" s="24">
        <f t="shared" si="8"/>
        <v>178962.61146734367</v>
      </c>
      <c r="E31" s="11"/>
      <c r="F31" s="11"/>
      <c r="G31" s="11"/>
    </row>
    <row r="32" spans="1:7" x14ac:dyDescent="0.3">
      <c r="A32" s="6"/>
      <c r="B32" s="7"/>
      <c r="C32" s="7"/>
      <c r="D32" s="7"/>
      <c r="E32" s="11"/>
      <c r="F32" s="11"/>
      <c r="G32" s="11"/>
    </row>
    <row r="33" spans="1:7" x14ac:dyDescent="0.3">
      <c r="A33" s="6" t="s">
        <v>28</v>
      </c>
      <c r="B33" s="25">
        <f>$B$5+$B$6</f>
        <v>90000</v>
      </c>
      <c r="C33" s="25">
        <f t="shared" ref="C33:D33" si="9">$B$5+$B$6</f>
        <v>90000</v>
      </c>
      <c r="D33" s="25">
        <f t="shared" si="9"/>
        <v>90000</v>
      </c>
      <c r="E33" s="11"/>
      <c r="F33" s="11"/>
      <c r="G33" s="11"/>
    </row>
    <row r="34" spans="1:7" x14ac:dyDescent="0.3">
      <c r="A34" s="6"/>
      <c r="B34" s="7"/>
      <c r="C34" s="7"/>
      <c r="D34" s="7"/>
      <c r="E34" s="11"/>
      <c r="F34" s="11"/>
      <c r="G34" s="11"/>
    </row>
    <row r="35" spans="1:7" x14ac:dyDescent="0.3">
      <c r="A35" s="9" t="s">
        <v>29</v>
      </c>
      <c r="B35" s="26">
        <f>B31-B33</f>
        <v>26034.061733498937</v>
      </c>
      <c r="C35" s="26">
        <f t="shared" ref="C35:D35" si="10">C31-C33</f>
        <v>45396.692420835781</v>
      </c>
      <c r="D35" s="26">
        <f t="shared" si="10"/>
        <v>88962.611467343668</v>
      </c>
      <c r="E35" s="11"/>
      <c r="F35" s="11"/>
      <c r="G35" s="11"/>
    </row>
    <row r="37" spans="1:7" x14ac:dyDescent="0.3">
      <c r="A37" s="31" t="s">
        <v>30</v>
      </c>
      <c r="B37" s="31"/>
      <c r="C37" s="31"/>
      <c r="D37" s="31"/>
      <c r="E37" s="31"/>
      <c r="F37" s="31"/>
      <c r="G37" s="31"/>
    </row>
    <row r="38" spans="1:7" x14ac:dyDescent="0.3">
      <c r="A38" s="32" t="s">
        <v>31</v>
      </c>
      <c r="B38" s="32"/>
      <c r="C38" s="32"/>
      <c r="D38" s="32"/>
      <c r="E38" s="32"/>
      <c r="F38" s="32"/>
      <c r="G38" s="32"/>
    </row>
    <row r="39" spans="1:7" x14ac:dyDescent="0.3">
      <c r="A39" s="32" t="s">
        <v>32</v>
      </c>
      <c r="B39" s="32"/>
      <c r="C39" s="32"/>
      <c r="D39" s="32"/>
      <c r="E39" s="32"/>
      <c r="F39" s="32"/>
      <c r="G39" s="32"/>
    </row>
  </sheetData>
  <mergeCells count="5">
    <mergeCell ref="A2:G2"/>
    <mergeCell ref="A25:G25"/>
    <mergeCell ref="A37:G37"/>
    <mergeCell ref="A38:G38"/>
    <mergeCell ref="A39:G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754B0-73CA-4751-B13C-2A6146DC726B}">
  <dimension ref="A2:G39"/>
  <sheetViews>
    <sheetView topLeftCell="A19" workbookViewId="0">
      <selection activeCell="H11" sqref="H11"/>
    </sheetView>
  </sheetViews>
  <sheetFormatPr defaultRowHeight="14.4" x14ac:dyDescent="0.3"/>
  <cols>
    <col min="1" max="1" width="43.33203125" customWidth="1"/>
  </cols>
  <sheetData>
    <row r="2" spans="1:7" x14ac:dyDescent="0.3">
      <c r="A2" s="29" t="s">
        <v>0</v>
      </c>
      <c r="B2" s="29"/>
      <c r="C2" s="29"/>
      <c r="D2" s="29"/>
      <c r="E2" s="29"/>
      <c r="F2" s="29"/>
      <c r="G2" s="29"/>
    </row>
    <row r="4" spans="1:7" x14ac:dyDescent="0.3">
      <c r="A4" s="1"/>
      <c r="B4" s="2" t="s">
        <v>1</v>
      </c>
      <c r="C4" s="2" t="s">
        <v>2</v>
      </c>
      <c r="D4" s="3" t="s">
        <v>3</v>
      </c>
      <c r="E4" s="2" t="s">
        <v>4</v>
      </c>
      <c r="F4" s="3" t="s">
        <v>5</v>
      </c>
      <c r="G4" s="3" t="s">
        <v>6</v>
      </c>
    </row>
    <row r="5" spans="1:7" x14ac:dyDescent="0.3">
      <c r="A5" s="4" t="s">
        <v>7</v>
      </c>
      <c r="B5" s="16">
        <v>50000</v>
      </c>
      <c r="C5" s="16">
        <v>27640</v>
      </c>
      <c r="D5" s="16">
        <v>22527</v>
      </c>
      <c r="E5" s="16">
        <v>15955</v>
      </c>
      <c r="F5" s="16">
        <v>6959</v>
      </c>
      <c r="G5" s="5">
        <v>0</v>
      </c>
    </row>
    <row r="6" spans="1:7" x14ac:dyDescent="0.3">
      <c r="A6" s="6" t="s">
        <v>8</v>
      </c>
      <c r="B6" s="17">
        <v>40000</v>
      </c>
      <c r="C6" s="17">
        <v>40000</v>
      </c>
      <c r="D6" s="17">
        <v>40000</v>
      </c>
      <c r="E6" s="17">
        <v>40000</v>
      </c>
      <c r="F6" s="17">
        <v>40000</v>
      </c>
      <c r="G6" s="17">
        <v>35056</v>
      </c>
    </row>
    <row r="7" spans="1:7" x14ac:dyDescent="0.3">
      <c r="A7" s="6"/>
      <c r="B7" s="7"/>
      <c r="C7" s="7"/>
      <c r="D7" s="7"/>
      <c r="E7" s="7"/>
      <c r="F7" s="7"/>
      <c r="G7" s="7"/>
    </row>
    <row r="8" spans="1:7" x14ac:dyDescent="0.3">
      <c r="A8" s="6" t="s">
        <v>9</v>
      </c>
      <c r="B8" s="17">
        <v>14000</v>
      </c>
      <c r="C8" s="17">
        <v>16100</v>
      </c>
      <c r="D8" s="17">
        <v>18515</v>
      </c>
      <c r="E8" s="17">
        <v>21292</v>
      </c>
      <c r="F8" s="17">
        <v>24486</v>
      </c>
      <c r="G8" s="17">
        <v>28159</v>
      </c>
    </row>
    <row r="9" spans="1:7" x14ac:dyDescent="0.3">
      <c r="A9" s="6" t="s">
        <v>10</v>
      </c>
      <c r="B9" s="15">
        <v>12000</v>
      </c>
      <c r="C9" s="15">
        <v>9317</v>
      </c>
      <c r="D9" s="15">
        <v>8703</v>
      </c>
      <c r="E9" s="15">
        <v>7915</v>
      </c>
      <c r="F9" s="15">
        <v>6835</v>
      </c>
      <c r="G9" s="15">
        <v>5258</v>
      </c>
    </row>
    <row r="10" spans="1:7" x14ac:dyDescent="0.3">
      <c r="A10" s="6" t="s">
        <v>11</v>
      </c>
      <c r="B10" s="18"/>
      <c r="C10" s="18"/>
      <c r="D10" s="18"/>
      <c r="E10" s="18"/>
      <c r="F10" s="18"/>
      <c r="G10" s="18"/>
    </row>
    <row r="11" spans="1:7" x14ac:dyDescent="0.3">
      <c r="A11" s="6" t="s">
        <v>12</v>
      </c>
      <c r="B11" s="8">
        <v>640</v>
      </c>
      <c r="C11" s="15">
        <v>2171</v>
      </c>
      <c r="D11" s="15">
        <v>3140</v>
      </c>
      <c r="E11" s="15">
        <v>4281</v>
      </c>
      <c r="F11" s="15">
        <v>5648</v>
      </c>
      <c r="G11" s="15">
        <v>7328</v>
      </c>
    </row>
    <row r="12" spans="1:7" x14ac:dyDescent="0.3">
      <c r="A12" s="6" t="s">
        <v>13</v>
      </c>
      <c r="B12" s="19"/>
      <c r="C12" s="19"/>
      <c r="D12" s="19"/>
      <c r="E12" s="19"/>
      <c r="F12" s="19"/>
      <c r="G12" s="19"/>
    </row>
    <row r="13" spans="1:7" x14ac:dyDescent="0.3">
      <c r="A13" s="6"/>
      <c r="B13" s="7"/>
      <c r="C13" s="7"/>
      <c r="D13" s="7"/>
      <c r="E13" s="7"/>
      <c r="F13" s="7"/>
      <c r="G13" s="7"/>
    </row>
    <row r="14" spans="1:7" x14ac:dyDescent="0.3">
      <c r="A14" s="6" t="s">
        <v>14</v>
      </c>
      <c r="B14" s="17">
        <v>1000</v>
      </c>
      <c r="C14" s="7">
        <v>500</v>
      </c>
      <c r="D14" s="7">
        <v>-100</v>
      </c>
      <c r="E14" s="7">
        <v>-100</v>
      </c>
      <c r="F14" s="7">
        <v>-100</v>
      </c>
      <c r="G14" s="7">
        <v>-100</v>
      </c>
    </row>
    <row r="15" spans="1:7" x14ac:dyDescent="0.3">
      <c r="A15" s="6"/>
      <c r="B15" s="7"/>
      <c r="C15" s="7"/>
      <c r="D15" s="7"/>
      <c r="E15" s="7"/>
      <c r="F15" s="7"/>
      <c r="G15" s="7"/>
    </row>
    <row r="16" spans="1:7" x14ac:dyDescent="0.3">
      <c r="A16" s="6" t="s">
        <v>15</v>
      </c>
      <c r="B16" s="17">
        <v>20000</v>
      </c>
      <c r="C16" s="7"/>
      <c r="D16" s="7"/>
      <c r="E16" s="7"/>
      <c r="F16" s="7"/>
      <c r="G16" s="7"/>
    </row>
    <row r="17" spans="1:7" x14ac:dyDescent="0.3">
      <c r="A17" s="6"/>
      <c r="B17" s="7"/>
      <c r="C17" s="7"/>
      <c r="D17" s="7"/>
      <c r="E17" s="7"/>
      <c r="F17" s="7"/>
      <c r="G17" s="7"/>
    </row>
    <row r="18" spans="1:7" x14ac:dyDescent="0.3">
      <c r="A18" s="6" t="s">
        <v>16</v>
      </c>
      <c r="B18" s="20"/>
      <c r="C18" s="20"/>
      <c r="D18" s="20"/>
      <c r="E18" s="20"/>
      <c r="F18" s="20"/>
      <c r="G18" s="20"/>
    </row>
    <row r="19" spans="1:7" x14ac:dyDescent="0.3">
      <c r="A19" s="6" t="s">
        <v>10</v>
      </c>
      <c r="B19" s="15">
        <f>B9</f>
        <v>12000</v>
      </c>
      <c r="C19" s="15">
        <f t="shared" ref="C19:G19" si="0">C9</f>
        <v>9317</v>
      </c>
      <c r="D19" s="15">
        <f t="shared" si="0"/>
        <v>8703</v>
      </c>
      <c r="E19" s="15">
        <f t="shared" si="0"/>
        <v>7915</v>
      </c>
      <c r="F19" s="15">
        <f t="shared" si="0"/>
        <v>6835</v>
      </c>
      <c r="G19" s="15">
        <f t="shared" si="0"/>
        <v>5258</v>
      </c>
    </row>
    <row r="20" spans="1:7" x14ac:dyDescent="0.3">
      <c r="A20" s="6" t="s">
        <v>17</v>
      </c>
      <c r="B20" s="21"/>
      <c r="C20" s="21"/>
      <c r="D20" s="21"/>
      <c r="E20" s="21"/>
      <c r="F20" s="21"/>
      <c r="G20" s="21"/>
    </row>
    <row r="21" spans="1:7" x14ac:dyDescent="0.3">
      <c r="A21" s="6"/>
      <c r="B21" s="27"/>
      <c r="C21" s="7"/>
      <c r="D21" s="7"/>
      <c r="E21" s="7"/>
      <c r="F21" s="7"/>
      <c r="G21" s="7"/>
    </row>
    <row r="22" spans="1:7" x14ac:dyDescent="0.3">
      <c r="A22" s="6" t="s">
        <v>18</v>
      </c>
      <c r="B22" s="22"/>
      <c r="C22" s="22"/>
      <c r="D22" s="22"/>
      <c r="E22" s="22"/>
      <c r="F22" s="22"/>
      <c r="G22" s="22"/>
    </row>
    <row r="23" spans="1:7" x14ac:dyDescent="0.3">
      <c r="A23" s="9" t="s">
        <v>19</v>
      </c>
      <c r="B23" s="23"/>
      <c r="C23" s="23"/>
      <c r="D23" s="23"/>
      <c r="E23" s="23"/>
      <c r="F23" s="23"/>
      <c r="G23" s="23"/>
    </row>
    <row r="24" spans="1:7" x14ac:dyDescent="0.3">
      <c r="A24" s="6"/>
      <c r="B24" s="7"/>
      <c r="C24" s="10"/>
      <c r="D24" s="10"/>
      <c r="E24" s="10"/>
      <c r="F24" s="10"/>
      <c r="G24" s="10"/>
    </row>
    <row r="25" spans="1:7" x14ac:dyDescent="0.3">
      <c r="A25" s="30" t="s">
        <v>20</v>
      </c>
      <c r="B25" s="30"/>
      <c r="C25" s="30"/>
      <c r="D25" s="30"/>
      <c r="E25" s="30"/>
      <c r="F25" s="30"/>
      <c r="G25" s="30"/>
    </row>
    <row r="26" spans="1:7" x14ac:dyDescent="0.3">
      <c r="A26" s="11"/>
      <c r="B26" s="11"/>
      <c r="C26" s="11"/>
      <c r="D26" s="11"/>
      <c r="E26" s="11"/>
      <c r="F26" s="11"/>
      <c r="G26" s="11"/>
    </row>
    <row r="27" spans="1:7" x14ac:dyDescent="0.3">
      <c r="A27" s="12"/>
      <c r="B27" s="2" t="s">
        <v>21</v>
      </c>
      <c r="C27" s="3" t="s">
        <v>22</v>
      </c>
      <c r="D27" s="13" t="s">
        <v>23</v>
      </c>
      <c r="E27" s="11"/>
      <c r="F27" s="11"/>
      <c r="G27" s="11"/>
    </row>
    <row r="28" spans="1:7" x14ac:dyDescent="0.3">
      <c r="A28" s="14" t="s">
        <v>24</v>
      </c>
      <c r="E28" s="11"/>
      <c r="F28" s="11"/>
      <c r="G28" s="11"/>
    </row>
    <row r="29" spans="1:7" x14ac:dyDescent="0.3">
      <c r="A29" s="6" t="s">
        <v>25</v>
      </c>
      <c r="B29" s="28"/>
      <c r="C29" s="28"/>
      <c r="D29" s="28"/>
      <c r="E29" s="11"/>
      <c r="F29" s="11"/>
      <c r="G29" s="11"/>
    </row>
    <row r="30" spans="1:7" x14ac:dyDescent="0.3">
      <c r="A30" s="6" t="s">
        <v>26</v>
      </c>
      <c r="B30" s="15"/>
      <c r="C30" s="15"/>
      <c r="D30" s="15"/>
      <c r="E30" s="11"/>
      <c r="F30" s="11"/>
      <c r="G30" s="11"/>
    </row>
    <row r="31" spans="1:7" x14ac:dyDescent="0.3">
      <c r="A31" s="6" t="s">
        <v>27</v>
      </c>
      <c r="B31" s="24"/>
      <c r="C31" s="24"/>
      <c r="D31" s="24"/>
      <c r="E31" s="11"/>
      <c r="F31" s="11"/>
      <c r="G31" s="11"/>
    </row>
    <row r="32" spans="1:7" x14ac:dyDescent="0.3">
      <c r="A32" s="6"/>
      <c r="B32" s="7"/>
      <c r="C32" s="7"/>
      <c r="D32" s="7"/>
      <c r="E32" s="11"/>
      <c r="F32" s="11"/>
      <c r="G32" s="11"/>
    </row>
    <row r="33" spans="1:7" x14ac:dyDescent="0.3">
      <c r="A33" s="6" t="s">
        <v>28</v>
      </c>
      <c r="B33" s="25"/>
      <c r="C33" s="25"/>
      <c r="D33" s="25"/>
      <c r="E33" s="11"/>
      <c r="F33" s="11"/>
      <c r="G33" s="11"/>
    </row>
    <row r="34" spans="1:7" x14ac:dyDescent="0.3">
      <c r="A34" s="6"/>
      <c r="B34" s="7"/>
      <c r="C34" s="7"/>
      <c r="D34" s="7"/>
      <c r="E34" s="11"/>
      <c r="F34" s="11"/>
      <c r="G34" s="11"/>
    </row>
    <row r="35" spans="1:7" x14ac:dyDescent="0.3">
      <c r="A35" s="9" t="s">
        <v>29</v>
      </c>
      <c r="B35" s="26"/>
      <c r="C35" s="26"/>
      <c r="D35" s="26"/>
      <c r="E35" s="11"/>
      <c r="F35" s="11"/>
      <c r="G35" s="11"/>
    </row>
    <row r="37" spans="1:7" x14ac:dyDescent="0.3">
      <c r="A37" s="31" t="s">
        <v>30</v>
      </c>
      <c r="B37" s="31"/>
      <c r="C37" s="31"/>
      <c r="D37" s="31"/>
      <c r="E37" s="31"/>
      <c r="F37" s="31"/>
      <c r="G37" s="31"/>
    </row>
    <row r="38" spans="1:7" x14ac:dyDescent="0.3">
      <c r="A38" s="32" t="s">
        <v>31</v>
      </c>
      <c r="B38" s="32"/>
      <c r="C38" s="32"/>
      <c r="D38" s="32"/>
      <c r="E38" s="32"/>
      <c r="F38" s="32"/>
      <c r="G38" s="32"/>
    </row>
    <row r="39" spans="1:7" x14ac:dyDescent="0.3">
      <c r="A39" s="32" t="s">
        <v>32</v>
      </c>
      <c r="B39" s="32"/>
      <c r="C39" s="32"/>
      <c r="D39" s="32"/>
      <c r="E39" s="32"/>
      <c r="F39" s="32"/>
      <c r="G39" s="32"/>
    </row>
  </sheetData>
  <mergeCells count="5">
    <mergeCell ref="A2:G2"/>
    <mergeCell ref="A25:G25"/>
    <mergeCell ref="A37:G37"/>
    <mergeCell ref="A38:G38"/>
    <mergeCell ref="A39:G3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24D197713C7049BCD8297A4F942312" ma:contentTypeVersion="3" ma:contentTypeDescription="Create a new document." ma:contentTypeScope="" ma:versionID="a131c8b9119153b26736d48ab956f4db">
  <xsd:schema xmlns:xsd="http://www.w3.org/2001/XMLSchema" xmlns:xs="http://www.w3.org/2001/XMLSchema" xmlns:p="http://schemas.microsoft.com/office/2006/metadata/properties" xmlns:ns2="4f69b995-f62e-4252-b05e-50149a99b757" targetNamespace="http://schemas.microsoft.com/office/2006/metadata/properties" ma:root="true" ma:fieldsID="207d87f0bc623b5dc2ec529a95092577" ns2:_="">
    <xsd:import namespace="4f69b995-f62e-4252-b05e-50149a99b757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69b995-f62e-4252-b05e-50149a99b757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FE3B0E-4E4D-4FD5-A673-48C2AFA871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A5AA84-97CC-49D7-8FA0-6AFBCAF7FA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69b995-f62e-4252-b05e-50149a99b7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2023-03-09T06:05:15Z</dcterms:modified>
</cp:coreProperties>
</file>