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733da1c50e9585/Documents/Projects/ADClock/"/>
    </mc:Choice>
  </mc:AlternateContent>
  <xr:revisionPtr revIDLastSave="271" documentId="8_{1A5DF1F9-E9F6-4729-969A-024F4E154B7D}" xr6:coauthVersionLast="43" xr6:coauthVersionMax="43" xr10:uidLastSave="{A1EC25E3-9595-4420-8307-2FAA9EB907A9}"/>
  <bookViews>
    <workbookView xWindow="-27270" yWindow="615" windowWidth="21870" windowHeight="15435" xr2:uid="{C4AA6912-3771-4284-85F9-CCF999C76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6" i="1"/>
  <c r="G22" i="1" l="1"/>
  <c r="K22" i="1" s="1"/>
  <c r="L22" i="1" s="1"/>
  <c r="L19" i="1"/>
  <c r="L20" i="1"/>
  <c r="L31" i="1"/>
  <c r="L32" i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K21" i="1"/>
  <c r="L21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K32" i="1"/>
  <c r="K6" i="1"/>
  <c r="L6" i="1" s="1"/>
  <c r="J14" i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J27" i="1" s="1"/>
  <c r="H28" i="1"/>
  <c r="I28" i="1" s="1"/>
  <c r="H29" i="1"/>
  <c r="I29" i="1" s="1"/>
  <c r="H30" i="1"/>
  <c r="I30" i="1" s="1"/>
  <c r="H31" i="1"/>
  <c r="I31" i="1" s="1"/>
  <c r="H32" i="1"/>
  <c r="I32" i="1" s="1"/>
  <c r="H7" i="1"/>
  <c r="I7" i="1" s="1"/>
  <c r="H8" i="1"/>
  <c r="I8" i="1" s="1"/>
  <c r="H9" i="1"/>
  <c r="I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H6" i="1"/>
  <c r="I6" i="1" s="1"/>
  <c r="J6" i="1" s="1"/>
  <c r="K3" i="1" l="1"/>
  <c r="I22" i="1"/>
  <c r="J30" i="1"/>
  <c r="J18" i="1"/>
  <c r="J29" i="1"/>
  <c r="J28" i="1"/>
  <c r="J26" i="1"/>
  <c r="J25" i="1"/>
  <c r="J24" i="1"/>
  <c r="J23" i="1"/>
  <c r="J22" i="1"/>
  <c r="J9" i="1"/>
  <c r="J21" i="1"/>
  <c r="J32" i="1"/>
  <c r="J20" i="1"/>
  <c r="J7" i="1"/>
  <c r="J8" i="1"/>
  <c r="J31" i="1"/>
  <c r="J19" i="1"/>
  <c r="G3" i="1"/>
  <c r="H3" i="1" l="1"/>
  <c r="I3" i="1" s="1"/>
</calcChain>
</file>

<file path=xl/sharedStrings.xml><?xml version="1.0" encoding="utf-8"?>
<sst xmlns="http://schemas.openxmlformats.org/spreadsheetml/2006/main" count="55" uniqueCount="55">
  <si>
    <t>Stepper</t>
  </si>
  <si>
    <t>Pieces</t>
  </si>
  <si>
    <t>Part</t>
  </si>
  <si>
    <t>Shipping</t>
  </si>
  <si>
    <t>Filament Black</t>
  </si>
  <si>
    <t>Filament White</t>
  </si>
  <si>
    <t>https://www.filamentworld.de/shop/pla-filament-3d-drucker/schwarz/</t>
  </si>
  <si>
    <t>https://www.filamentworld.de/shop/pla-filament-3d-drucker/weiss/</t>
  </si>
  <si>
    <t>https://smile.amazon.de/preiswerte-Magnete-Neodym-Pinnwand-Werkstatt/dp/B00IQH1EUE/ref=sr_1_5?__mk_de_DE=%C3%85M%C3%85%C5%BD%C3%95%C3%91&amp;crid=12ZUXSF8JD64Y&amp;keywords=mini+neodym+magnete&amp;qid=1557610389&amp;s=gateway&amp;sprefix=mini+neody%2Caps%2C-1&amp;sr=8-5</t>
  </si>
  <si>
    <t>Magnets</t>
  </si>
  <si>
    <t>https://www.reichelt.de/hallsensor-digital-uni-bipolar-3-8-24-v-tle-4905l-p25717.html?</t>
  </si>
  <si>
    <t>Hallsensor</t>
  </si>
  <si>
    <t>Price</t>
  </si>
  <si>
    <t>https://smile.amazon.de/protastic-6000-2RS-Kugellager-Carbon-Stahl/dp/B071RPJ5XL/ref=sr_1_3?__mk_de_DE=%C3%85M%C3%85%C5%BD%C3%95%C3%91&amp;crid=Z7WVWF794OMQ&amp;keywords=kugellager+10mm&amp;qid=1557611666&amp;s=gateway&amp;sprefix=kugellager+1%2Caps%2C148&amp;sr=8-3</t>
  </si>
  <si>
    <t>Bearing</t>
  </si>
  <si>
    <t>Kondensator#1</t>
  </si>
  <si>
    <t>Kondensator#2</t>
  </si>
  <si>
    <t>https://www.reichelt.de/keramik-kondensator-500v-22p-kerko-500-22p-p9330.html?</t>
  </si>
  <si>
    <t>https://www.reichelt.de/folienkondensator-100nf-63v-rm5-mks2-63-100n-p12349.html?</t>
  </si>
  <si>
    <t>https://www.reichelt.de/ic-sockel-28-polig-doppelter-federkontakt-gs-28-s-p86281.html?</t>
  </si>
  <si>
    <t>µC Socket</t>
  </si>
  <si>
    <t>µC</t>
  </si>
  <si>
    <t>https://www.reichelt.de/mcu-atmega-avr-risc-32-kb-20-mhz-pdip-28-atmega-328p-pu-p119685.html?</t>
  </si>
  <si>
    <t>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</t>
  </si>
  <si>
    <t>Price Clock</t>
  </si>
  <si>
    <t>Price Number</t>
  </si>
  <si>
    <t>Price result</t>
  </si>
  <si>
    <t>PCB</t>
  </si>
  <si>
    <t>https://jlcpcb.com</t>
  </si>
  <si>
    <t>Crystal</t>
  </si>
  <si>
    <t>https://www.reichelt.de/standardquarz-grundton-16-mhz-iqd-lfxtal003240-p245409.html?</t>
  </si>
  <si>
    <t>https://www.reichelt.de/loetbare-schraubklemme-3-pol-rm-5-mm-90-rnd-205-00013-p170245.html?&amp;trstct=pos_5</t>
  </si>
  <si>
    <t>Terminal</t>
  </si>
  <si>
    <t>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</t>
  </si>
  <si>
    <t>Jumper</t>
  </si>
  <si>
    <t>https://smile.amazon.de/Aussel-Breakaway-Platine-Stecker-Buchsenleiste/dp/B01MQ5HJYQ/ref=sr_1_4?__mk_de_DE=%C3%85M%C3%85%C5%BD%C3%95%C3%91&amp;crid=4V4ACJ388UKL&amp;keywords=pin%2Bheader&amp;qid=1557670195&amp;s=gateway&amp;sprefix=HEADER%2Caps%2C149&amp;sr=8-4&amp;th=1</t>
  </si>
  <si>
    <t>Pinsteckerleiste</t>
  </si>
  <si>
    <t>Metalpin</t>
  </si>
  <si>
    <t>https://www.conrad.de/de/p/toolcraft-136205-zylinderkerbstift-x-l-2-mm-x-30-mm-stahl-250-st-136205.html</t>
  </si>
  <si>
    <t>Price for first</t>
  </si>
  <si>
    <t>Link</t>
  </si>
  <si>
    <t>€/Clock</t>
  </si>
  <si>
    <t>€/Piece</t>
  </si>
  <si>
    <t>Pieces/Clock</t>
  </si>
  <si>
    <t>€/digit</t>
  </si>
  <si>
    <t>order count</t>
  </si>
  <si>
    <t>€/order</t>
  </si>
  <si>
    <t>Power Supply</t>
  </si>
  <si>
    <t>https://smile.amazon.de/CHINLY-LED-Treiber-Transformator-Stromversorgung-LED-Leiste/dp/B01LZF6NK6/ref=sr_1_4?__mk_de_DE=%C3%85M%C3%85%C5%BD%C3%95%C3%91&amp;keywords=5v+20a+netzteil&amp;qid=1557677356&amp;s=gateway&amp;sr=8-4</t>
  </si>
  <si>
    <t>Thicc Cables</t>
  </si>
  <si>
    <t>https://www.reichelt.de/zwillingslitze-flexibel-2x2-5mm-10m-ring-la-225-10-p9835.html?&amp;trstct=pol_2</t>
  </si>
  <si>
    <t>https://smile.amazon.de/St%C3%BCck-Zylinderkopfschrauben-Edelstahl-Zylinderschrauben-Innensechskant/dp/B018XL6S4O/ref=sr_1_11?__mk_de_DE=%C3%85M%C3%85%C5%BD%C3%95%C3%91&amp;keywords=schraube+m3+4mm&amp;qid=1557679390&amp;s=gateway&amp;sr=8-11</t>
  </si>
  <si>
    <t>M3 4mm</t>
  </si>
  <si>
    <t>Amazon:</t>
  </si>
  <si>
    <t>Reichelt: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</si>
</sst>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3" fillId="0" borderId="0" xfId="4"/>
    <xf numFmtId="0" fontId="2" fillId="0" borderId="1" xfId="3"/>
    <xf numFmtId="2" fontId="0" fillId="0" borderId="0" xfId="2" applyNumberFormat="1" applyFont="1"/>
  </cellXfs>
  <cellStyles count="5">
    <cellStyle name="Comma" xfId="2" builtinId="3"/>
    <cellStyle name="Currency" xfId="1" builtinId="4"/>
    <cellStyle name="Heading 1" xfId="3" builtinId="1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ic-sockel-28-polig-doppelter-federkontakt-gs-28-s-p86281.html?" TargetMode="External"/><Relationship Id="rId13" Type="http://schemas.openxmlformats.org/officeDocument/2006/relationships/hyperlink" Target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TargetMode="External"/><Relationship Id="rId18" Type="http://schemas.openxmlformats.org/officeDocument/2006/relationships/hyperlink" Target="https://smile.amazon.de/St%C3%BCck-Zylinderkopfschrauben-Edelstahl-Zylinderschrauben-Innensechskant/dp/B018XL6S4O/ref=sr_1_11?__mk_de_DE=%C3%85M%C3%85%C5%BD%C3%95%C3%91&amp;keywords=schraube+m3+4mm&amp;qid=1557679390&amp;s=gateway&amp;sr=8-11" TargetMode="External"/><Relationship Id="rId3" Type="http://schemas.openxmlformats.org/officeDocument/2006/relationships/hyperlink" Target="https://smile.amazon.de/preiswerte-Magnete-Neodym-Pinnwand-Werkstatt/dp/B00IQH1EUE/ref=sr_1_5?__mk_de_DE=%C3%85M%C3%85%C5%BD%C3%95%C3%91&amp;crid=12ZUXSF8JD64Y&amp;keywords=mini+neodym+magnete&amp;qid=1557610389&amp;s=gateway&amp;sprefix=mini+neody%2Caps%2C-1&amp;sr=8-5" TargetMode="External"/><Relationship Id="rId7" Type="http://schemas.openxmlformats.org/officeDocument/2006/relationships/hyperlink" Target="https://www.reichelt.de/keramik-kondensator-500v-22p-kerko-500-22p-p9330.html?" TargetMode="External"/><Relationship Id="rId12" Type="http://schemas.openxmlformats.org/officeDocument/2006/relationships/hyperlink" Target="https://www.reichelt.de/loetbare-schraubklemme-3-pol-rm-5-mm-90-rnd-205-00013-p170245.html?&amp;trstct=pos_5" TargetMode="External"/><Relationship Id="rId17" Type="http://schemas.openxmlformats.org/officeDocument/2006/relationships/hyperlink" Target="https://www.reichelt.de/zwillingslitze-flexibel-2x2-5mm-10m-ring-la-225-10-p9835.html?&amp;trstct=pol_2" TargetMode="External"/><Relationship Id="rId2" Type="http://schemas.openxmlformats.org/officeDocument/2006/relationships/hyperlink" Target="https://www.filamentworld.de/shop/pla-filament-3d-drucker/weiss/" TargetMode="External"/><Relationship Id="rId16" Type="http://schemas.openxmlformats.org/officeDocument/2006/relationships/hyperlink" Target="https://smile.amazon.de/CHINLY-LED-Treiber-Transformator-Stromversorgung-LED-Leiste/dp/B01LZF6NK6/ref=sr_1_4?__mk_de_DE=%C3%85M%C3%85%C5%BD%C3%95%C3%91&amp;keywords=5v+20a+netzteil&amp;qid=1557677356&amp;s=gateway&amp;sr=8-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filamentworld.de/shop/pla-filament-3d-drucker/schwarz/" TargetMode="External"/><Relationship Id="rId6" Type="http://schemas.openxmlformats.org/officeDocument/2006/relationships/hyperlink" Target="https://jlcpcb.com/" TargetMode="External"/><Relationship Id="rId11" Type="http://schemas.openxmlformats.org/officeDocument/2006/relationships/hyperlink" Target="https://www.reichelt.de/standardquarz-grundton-16-mhz-iqd-lfxtal003240-p245409.html?" TargetMode="External"/><Relationship Id="rId5" Type="http://schemas.openxmlformats.org/officeDocument/2006/relationships/hyperlink" Target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TargetMode="External"/><Relationship Id="rId15" Type="http://schemas.openxmlformats.org/officeDocument/2006/relationships/hyperlink" Target="https://www.conrad.de/de/p/toolcraft-136205-zylinderkerbstift-x-l-2-mm-x-30-mm-stahl-250-st-136205.html" TargetMode="External"/><Relationship Id="rId10" Type="http://schemas.openxmlformats.org/officeDocument/2006/relationships/hyperlink" Target="https://www.reichelt.de/folienkondensator-100nf-63v-rm5-mks2-63-100n-p12349.html?" TargetMode="External"/><Relationship Id="rId19" Type="http://schemas.openxmlformats.org/officeDocument/2006/relationships/hyperlink" Target="https://www.reichelt.de/hallsensor-digital-uni-bipolar-3-8-24-v-tle-4905l-p25717.html?" TargetMode="External"/><Relationship Id="rId4" Type="http://schemas.openxmlformats.org/officeDocument/2006/relationships/hyperlink" Target="https://smile.amazon.de/protastic-6000-2RS-Kugellager-Carbon-Stahl/dp/B071RPJ5XL/ref=sr_1_3?__mk_de_DE=%C3%85M%C3%85%C5%BD%C3%95%C3%91&amp;crid=Z7WVWF794OMQ&amp;keywords=kugellager+10mm&amp;qid=1557611666&amp;s=gateway&amp;sprefix=kugellager+1%2Caps%2C148&amp;sr=8-3" TargetMode="External"/><Relationship Id="rId9" Type="http://schemas.openxmlformats.org/officeDocument/2006/relationships/hyperlink" Target="https://www.reichelt.de/mcu-atmega-avr-risc-32-kb-20-mhz-pdip-28-atmega-328p-pu-p119685.html?" TargetMode="External"/><Relationship Id="rId14" Type="http://schemas.openxmlformats.org/officeDocument/2006/relationships/hyperlink" Target="https://smile.amazon.de/Aussel-Breakaway-Platine-Stecker-Buchsenleiste/dp/B01MQ5HJYQ/ref=sr_1_4?__mk_de_DE=%C3%85M%C3%85%C5%BD%C3%95%C3%91&amp;crid=4V4ACJ388UKL&amp;keywords=pin%2Bheader&amp;qid=1557670195&amp;s=gateway&amp;sprefix=HEADER%2Caps%2C149&amp;sr=8-4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E598-9542-499C-B2C4-ABDA4FEDB025}">
  <dimension ref="B1:P32"/>
  <sheetViews>
    <sheetView tabSelected="1" zoomScale="145" zoomScaleNormal="145" workbookViewId="0">
      <selection activeCell="C9" sqref="C9"/>
    </sheetView>
  </sheetViews>
  <sheetFormatPr defaultRowHeight="15" x14ac:dyDescent="0.25"/>
  <cols>
    <col min="2" max="2" width="16.140625" customWidth="1"/>
    <col min="3" max="3" width="16.42578125" customWidth="1"/>
    <col min="6" max="6" width="15" customWidth="1"/>
    <col min="7" max="7" width="18" customWidth="1"/>
    <col min="8" max="8" width="14" customWidth="1"/>
    <col min="9" max="9" width="14.42578125" customWidth="1"/>
    <col min="10" max="10" width="10.5703125" customWidth="1"/>
    <col min="11" max="11" width="16.42578125" customWidth="1"/>
    <col min="12" max="12" width="10.28515625" customWidth="1"/>
  </cols>
  <sheetData>
    <row r="1" spans="2:16" x14ac:dyDescent="0.25">
      <c r="G1" s="2"/>
    </row>
    <row r="2" spans="2:16" x14ac:dyDescent="0.25">
      <c r="G2" t="s">
        <v>24</v>
      </c>
      <c r="H2" t="s">
        <v>25</v>
      </c>
      <c r="I2" t="s">
        <v>26</v>
      </c>
      <c r="K2" t="s">
        <v>39</v>
      </c>
    </row>
    <row r="3" spans="2:16" x14ac:dyDescent="0.25">
      <c r="G3" s="2">
        <f>SUM(I6:I985)</f>
        <v>15.496481111111112</v>
      </c>
      <c r="H3" s="2">
        <f>SUM(J6:J985)</f>
        <v>297.75666000000001</v>
      </c>
      <c r="I3" s="1">
        <f>H3*4</f>
        <v>1191.02664</v>
      </c>
      <c r="K3" s="1">
        <f>SUM(L6:L85)</f>
        <v>346.63000000000011</v>
      </c>
    </row>
    <row r="4" spans="2:16" x14ac:dyDescent="0.25">
      <c r="G4" s="2"/>
    </row>
    <row r="5" spans="2:16" ht="20.25" thickBot="1" x14ac:dyDescent="0.35">
      <c r="B5" s="4" t="s">
        <v>2</v>
      </c>
      <c r="C5" s="4" t="s">
        <v>40</v>
      </c>
      <c r="D5" s="4" t="s">
        <v>12</v>
      </c>
      <c r="E5" s="4" t="s">
        <v>1</v>
      </c>
      <c r="F5" s="4" t="s">
        <v>3</v>
      </c>
      <c r="G5" s="4" t="s">
        <v>43</v>
      </c>
      <c r="H5" s="4" t="s">
        <v>42</v>
      </c>
      <c r="I5" s="4" t="s">
        <v>41</v>
      </c>
      <c r="J5" s="4" t="s">
        <v>44</v>
      </c>
      <c r="K5" s="4" t="s">
        <v>45</v>
      </c>
      <c r="L5" s="4" t="s">
        <v>46</v>
      </c>
    </row>
    <row r="6" spans="2:16" ht="15.75" thickTop="1" x14ac:dyDescent="0.25">
      <c r="B6" t="s">
        <v>4</v>
      </c>
      <c r="C6" s="3" t="s">
        <v>6</v>
      </c>
      <c r="D6" s="1">
        <v>24.9</v>
      </c>
      <c r="E6">
        <v>1</v>
      </c>
      <c r="F6" s="1"/>
      <c r="G6" s="5">
        <v>2.1000000000000001E-2</v>
      </c>
      <c r="H6" s="2">
        <f t="shared" ref="H6:H32" si="0">D6/E6</f>
        <v>24.9</v>
      </c>
      <c r="I6" s="1">
        <f>G6*H6</f>
        <v>0.52290000000000003</v>
      </c>
      <c r="J6" s="1">
        <f>I6*18+F6</f>
        <v>9.4122000000000003</v>
      </c>
      <c r="K6">
        <f>ROUNDUP(G6*18/E6,0)</f>
        <v>1</v>
      </c>
      <c r="L6" s="1">
        <f>D6*K6</f>
        <v>24.9</v>
      </c>
      <c r="O6" t="s">
        <v>53</v>
      </c>
      <c r="P6" s="1">
        <f>SUM(L8,L10,L19,L20,L22,L24)</f>
        <v>83.050000000000011</v>
      </c>
    </row>
    <row r="7" spans="2:16" x14ac:dyDescent="0.25">
      <c r="B7" t="s">
        <v>5</v>
      </c>
      <c r="C7" s="3" t="s">
        <v>7</v>
      </c>
      <c r="D7" s="1">
        <v>54.9</v>
      </c>
      <c r="E7">
        <v>2.5</v>
      </c>
      <c r="F7" s="1"/>
      <c r="G7" s="5">
        <v>0.124</v>
      </c>
      <c r="H7" s="2">
        <f t="shared" si="0"/>
        <v>21.96</v>
      </c>
      <c r="I7" s="1">
        <f t="shared" ref="I7:I32" si="1">G7*H7</f>
        <v>2.7230400000000001</v>
      </c>
      <c r="J7" s="1">
        <f t="shared" ref="J7:J32" si="2">I7*18+F7</f>
        <v>49.014720000000004</v>
      </c>
      <c r="K7">
        <f t="shared" ref="K7:K32" si="3">ROUNDUP(G7*18/E7,0)</f>
        <v>1</v>
      </c>
      <c r="L7" s="1">
        <f t="shared" ref="L7:L32" si="4">D7*K7</f>
        <v>54.9</v>
      </c>
      <c r="O7" t="s">
        <v>54</v>
      </c>
      <c r="P7" s="1">
        <f>SUM(L9,L11,L12,L13,L14,L17,L18,L23)</f>
        <v>92.63</v>
      </c>
    </row>
    <row r="8" spans="2:16" x14ac:dyDescent="0.25">
      <c r="B8" t="s">
        <v>9</v>
      </c>
      <c r="C8" s="3" t="s">
        <v>8</v>
      </c>
      <c r="D8" s="1">
        <v>3.25</v>
      </c>
      <c r="E8">
        <v>20</v>
      </c>
      <c r="F8" s="1"/>
      <c r="G8" s="5">
        <v>2</v>
      </c>
      <c r="H8" s="2">
        <f t="shared" si="0"/>
        <v>0.16250000000000001</v>
      </c>
      <c r="I8" s="1">
        <f t="shared" si="1"/>
        <v>0.32500000000000001</v>
      </c>
      <c r="J8" s="1">
        <f t="shared" si="2"/>
        <v>5.8500000000000005</v>
      </c>
      <c r="K8">
        <f t="shared" si="3"/>
        <v>2</v>
      </c>
      <c r="L8" s="1">
        <f t="shared" si="4"/>
        <v>6.5</v>
      </c>
    </row>
    <row r="9" spans="2:16" x14ac:dyDescent="0.25">
      <c r="B9" t="s">
        <v>11</v>
      </c>
      <c r="C9" s="3" t="s">
        <v>10</v>
      </c>
      <c r="D9" s="1">
        <v>0.64</v>
      </c>
      <c r="E9">
        <v>1</v>
      </c>
      <c r="F9" s="1"/>
      <c r="G9" s="5">
        <v>2</v>
      </c>
      <c r="H9" s="2">
        <f t="shared" si="0"/>
        <v>0.64</v>
      </c>
      <c r="I9" s="1">
        <f t="shared" si="1"/>
        <v>1.28</v>
      </c>
      <c r="J9" s="1">
        <f t="shared" si="2"/>
        <v>23.04</v>
      </c>
      <c r="K9">
        <f t="shared" si="3"/>
        <v>36</v>
      </c>
      <c r="L9" s="1">
        <f t="shared" si="4"/>
        <v>23.04</v>
      </c>
    </row>
    <row r="10" spans="2:16" x14ac:dyDescent="0.25">
      <c r="B10" t="s">
        <v>14</v>
      </c>
      <c r="C10" s="3" t="s">
        <v>13</v>
      </c>
      <c r="D10" s="1">
        <v>7.99</v>
      </c>
      <c r="E10">
        <v>10</v>
      </c>
      <c r="F10" s="1"/>
      <c r="G10" s="5">
        <v>1</v>
      </c>
      <c r="H10" s="2">
        <f t="shared" si="0"/>
        <v>0.79900000000000004</v>
      </c>
      <c r="I10" s="1">
        <f t="shared" si="1"/>
        <v>0.79900000000000004</v>
      </c>
      <c r="J10" s="1">
        <f t="shared" si="2"/>
        <v>14.382000000000001</v>
      </c>
      <c r="K10">
        <f t="shared" si="3"/>
        <v>2</v>
      </c>
      <c r="L10" s="1">
        <f t="shared" si="4"/>
        <v>15.98</v>
      </c>
    </row>
    <row r="11" spans="2:16" x14ac:dyDescent="0.25">
      <c r="B11" t="s">
        <v>15</v>
      </c>
      <c r="C11" s="3" t="s">
        <v>17</v>
      </c>
      <c r="D11" s="1">
        <v>7.0000000000000007E-2</v>
      </c>
      <c r="E11">
        <v>1</v>
      </c>
      <c r="F11" s="1"/>
      <c r="G11" s="5">
        <v>2</v>
      </c>
      <c r="H11" s="2">
        <f t="shared" si="0"/>
        <v>7.0000000000000007E-2</v>
      </c>
      <c r="I11" s="1">
        <f t="shared" si="1"/>
        <v>0.14000000000000001</v>
      </c>
      <c r="J11" s="1">
        <f t="shared" si="2"/>
        <v>2.5200000000000005</v>
      </c>
      <c r="K11">
        <f t="shared" si="3"/>
        <v>36</v>
      </c>
      <c r="L11" s="1">
        <f t="shared" si="4"/>
        <v>2.5200000000000005</v>
      </c>
    </row>
    <row r="12" spans="2:16" x14ac:dyDescent="0.25">
      <c r="B12" t="s">
        <v>16</v>
      </c>
      <c r="C12" s="3" t="s">
        <v>18</v>
      </c>
      <c r="D12" s="1">
        <v>0.2</v>
      </c>
      <c r="E12">
        <v>1</v>
      </c>
      <c r="F12" s="1"/>
      <c r="G12" s="5">
        <v>3</v>
      </c>
      <c r="H12" s="2">
        <f t="shared" si="0"/>
        <v>0.2</v>
      </c>
      <c r="I12" s="1">
        <f t="shared" si="1"/>
        <v>0.60000000000000009</v>
      </c>
      <c r="J12" s="1">
        <f t="shared" si="2"/>
        <v>10.8</v>
      </c>
      <c r="K12">
        <f t="shared" si="3"/>
        <v>54</v>
      </c>
      <c r="L12" s="1">
        <f t="shared" si="4"/>
        <v>10.8</v>
      </c>
    </row>
    <row r="13" spans="2:16" x14ac:dyDescent="0.25">
      <c r="B13" t="s">
        <v>20</v>
      </c>
      <c r="C13" s="3" t="s">
        <v>19</v>
      </c>
      <c r="D13" s="1">
        <v>0.1</v>
      </c>
      <c r="E13">
        <v>1</v>
      </c>
      <c r="F13" s="1"/>
      <c r="G13" s="5">
        <v>1</v>
      </c>
      <c r="H13" s="2">
        <f t="shared" si="0"/>
        <v>0.1</v>
      </c>
      <c r="I13" s="1">
        <f t="shared" si="1"/>
        <v>0.1</v>
      </c>
      <c r="J13" s="1">
        <f t="shared" si="2"/>
        <v>1.8</v>
      </c>
      <c r="K13">
        <f t="shared" si="3"/>
        <v>18</v>
      </c>
      <c r="L13" s="1">
        <f t="shared" si="4"/>
        <v>1.8</v>
      </c>
    </row>
    <row r="14" spans="2:16" x14ac:dyDescent="0.25">
      <c r="B14" t="s">
        <v>21</v>
      </c>
      <c r="C14" s="3" t="s">
        <v>22</v>
      </c>
      <c r="D14" s="1">
        <v>1.8</v>
      </c>
      <c r="E14">
        <v>1</v>
      </c>
      <c r="F14" s="1"/>
      <c r="G14" s="5">
        <v>1</v>
      </c>
      <c r="H14" s="2">
        <f t="shared" si="0"/>
        <v>1.8</v>
      </c>
      <c r="I14" s="1">
        <f t="shared" si="1"/>
        <v>1.8</v>
      </c>
      <c r="J14" s="1">
        <f t="shared" si="2"/>
        <v>32.4</v>
      </c>
      <c r="K14">
        <f t="shared" si="3"/>
        <v>18</v>
      </c>
      <c r="L14" s="1">
        <f t="shared" si="4"/>
        <v>32.4</v>
      </c>
    </row>
    <row r="15" spans="2:16" x14ac:dyDescent="0.25">
      <c r="B15" t="s">
        <v>0</v>
      </c>
      <c r="C15" s="3" t="s">
        <v>23</v>
      </c>
      <c r="D15" s="1">
        <v>6.43</v>
      </c>
      <c r="E15">
        <v>5</v>
      </c>
      <c r="F15" s="1">
        <v>2.5499999999999998</v>
      </c>
      <c r="G15" s="5">
        <v>2</v>
      </c>
      <c r="H15" s="2">
        <f t="shared" si="0"/>
        <v>1.286</v>
      </c>
      <c r="I15" s="1">
        <f t="shared" si="1"/>
        <v>2.5720000000000001</v>
      </c>
      <c r="J15" s="1">
        <f t="shared" si="2"/>
        <v>48.845999999999997</v>
      </c>
      <c r="K15">
        <f t="shared" si="3"/>
        <v>8</v>
      </c>
      <c r="L15" s="1">
        <f t="shared" si="4"/>
        <v>51.44</v>
      </c>
    </row>
    <row r="16" spans="2:16" x14ac:dyDescent="0.25">
      <c r="B16" t="s">
        <v>27</v>
      </c>
      <c r="C16" s="3" t="s">
        <v>28</v>
      </c>
      <c r="D16" s="1">
        <v>17.18</v>
      </c>
      <c r="E16">
        <v>20</v>
      </c>
      <c r="F16" s="1">
        <v>16.27</v>
      </c>
      <c r="G16" s="5">
        <v>1</v>
      </c>
      <c r="H16" s="2">
        <f t="shared" si="0"/>
        <v>0.85899999999999999</v>
      </c>
      <c r="I16" s="1">
        <f t="shared" si="1"/>
        <v>0.85899999999999999</v>
      </c>
      <c r="J16" s="1">
        <f t="shared" si="2"/>
        <v>31.731999999999999</v>
      </c>
      <c r="K16">
        <f t="shared" si="3"/>
        <v>1</v>
      </c>
      <c r="L16" s="1">
        <f t="shared" si="4"/>
        <v>17.18</v>
      </c>
    </row>
    <row r="17" spans="2:12" x14ac:dyDescent="0.25">
      <c r="B17" t="s">
        <v>29</v>
      </c>
      <c r="C17" s="3" t="s">
        <v>30</v>
      </c>
      <c r="D17" s="1">
        <v>0.28999999999999998</v>
      </c>
      <c r="E17">
        <v>1</v>
      </c>
      <c r="F17" s="1"/>
      <c r="G17" s="5">
        <v>1</v>
      </c>
      <c r="H17" s="2">
        <f t="shared" si="0"/>
        <v>0.28999999999999998</v>
      </c>
      <c r="I17" s="1">
        <f>G17*H17</f>
        <v>0.28999999999999998</v>
      </c>
      <c r="J17" s="1">
        <f>I17*18+F17</f>
        <v>5.22</v>
      </c>
      <c r="K17">
        <f t="shared" si="3"/>
        <v>18</v>
      </c>
      <c r="L17" s="1">
        <f t="shared" si="4"/>
        <v>5.22</v>
      </c>
    </row>
    <row r="18" spans="2:12" x14ac:dyDescent="0.25">
      <c r="B18" t="s">
        <v>32</v>
      </c>
      <c r="C18" s="3" t="s">
        <v>31</v>
      </c>
      <c r="D18" s="1">
        <v>0.25</v>
      </c>
      <c r="E18">
        <v>1</v>
      </c>
      <c r="F18" s="1"/>
      <c r="G18" s="5">
        <v>2</v>
      </c>
      <c r="H18" s="2">
        <f t="shared" si="0"/>
        <v>0.25</v>
      </c>
      <c r="I18" s="1">
        <f t="shared" si="1"/>
        <v>0.5</v>
      </c>
      <c r="J18" s="1">
        <f t="shared" si="2"/>
        <v>9</v>
      </c>
      <c r="K18">
        <f t="shared" si="3"/>
        <v>36</v>
      </c>
      <c r="L18" s="1">
        <f t="shared" si="4"/>
        <v>9</v>
      </c>
    </row>
    <row r="19" spans="2:12" x14ac:dyDescent="0.25">
      <c r="B19" t="s">
        <v>34</v>
      </c>
      <c r="C19" s="3" t="s">
        <v>33</v>
      </c>
      <c r="D19" s="1">
        <v>3.49</v>
      </c>
      <c r="E19">
        <v>40</v>
      </c>
      <c r="F19" s="1"/>
      <c r="G19" s="5">
        <v>12</v>
      </c>
      <c r="H19" s="2">
        <f t="shared" si="0"/>
        <v>8.7250000000000008E-2</v>
      </c>
      <c r="I19" s="1">
        <f t="shared" si="1"/>
        <v>1.0470000000000002</v>
      </c>
      <c r="J19" s="1">
        <f t="shared" si="2"/>
        <v>18.846000000000004</v>
      </c>
      <c r="K19">
        <f t="shared" si="3"/>
        <v>6</v>
      </c>
      <c r="L19" s="1">
        <f t="shared" si="4"/>
        <v>20.94</v>
      </c>
    </row>
    <row r="20" spans="2:12" x14ac:dyDescent="0.25">
      <c r="B20" t="s">
        <v>36</v>
      </c>
      <c r="C20" s="3" t="s">
        <v>35</v>
      </c>
      <c r="D20" s="1">
        <v>7.49</v>
      </c>
      <c r="E20">
        <v>2000</v>
      </c>
      <c r="F20" s="1"/>
      <c r="G20" s="5">
        <v>18</v>
      </c>
      <c r="H20" s="2">
        <f t="shared" si="0"/>
        <v>3.7450000000000001E-3</v>
      </c>
      <c r="I20" s="1">
        <f t="shared" si="1"/>
        <v>6.7409999999999998E-2</v>
      </c>
      <c r="J20" s="1">
        <f t="shared" si="2"/>
        <v>1.2133799999999999</v>
      </c>
      <c r="K20">
        <f t="shared" si="3"/>
        <v>1</v>
      </c>
      <c r="L20" s="1">
        <f t="shared" si="4"/>
        <v>7.49</v>
      </c>
    </row>
    <row r="21" spans="2:12" x14ac:dyDescent="0.25">
      <c r="B21" t="s">
        <v>37</v>
      </c>
      <c r="C21" s="3" t="s">
        <v>38</v>
      </c>
      <c r="D21" s="1">
        <v>22.53</v>
      </c>
      <c r="E21">
        <v>250</v>
      </c>
      <c r="F21" s="1"/>
      <c r="G21" s="5">
        <v>1</v>
      </c>
      <c r="H21" s="2">
        <f t="shared" si="0"/>
        <v>9.0120000000000006E-2</v>
      </c>
      <c r="I21" s="1">
        <f>G21*H21</f>
        <v>9.0120000000000006E-2</v>
      </c>
      <c r="J21" s="1">
        <f>I21*18+F21</f>
        <v>1.62216</v>
      </c>
      <c r="K21">
        <f t="shared" si="3"/>
        <v>1</v>
      </c>
      <c r="L21" s="1">
        <f t="shared" si="4"/>
        <v>22.53</v>
      </c>
    </row>
    <row r="22" spans="2:12" x14ac:dyDescent="0.25">
      <c r="B22" t="s">
        <v>47</v>
      </c>
      <c r="C22" s="3" t="s">
        <v>48</v>
      </c>
      <c r="D22" s="1">
        <v>17.829999999999998</v>
      </c>
      <c r="E22">
        <v>1</v>
      </c>
      <c r="F22" s="1"/>
      <c r="G22" s="5">
        <f>1/18</f>
        <v>5.5555555555555552E-2</v>
      </c>
      <c r="H22" s="2">
        <f t="shared" si="0"/>
        <v>17.829999999999998</v>
      </c>
      <c r="I22" s="1">
        <f t="shared" si="1"/>
        <v>0.99055555555555541</v>
      </c>
      <c r="J22" s="1">
        <f t="shared" si="2"/>
        <v>17.829999999999998</v>
      </c>
      <c r="K22">
        <f t="shared" si="3"/>
        <v>1</v>
      </c>
      <c r="L22" s="1">
        <f t="shared" si="4"/>
        <v>17.829999999999998</v>
      </c>
    </row>
    <row r="23" spans="2:12" x14ac:dyDescent="0.25">
      <c r="B23" t="s">
        <v>49</v>
      </c>
      <c r="C23" s="3" t="s">
        <v>50</v>
      </c>
      <c r="D23" s="1">
        <v>7.85</v>
      </c>
      <c r="E23">
        <v>10</v>
      </c>
      <c r="F23" s="1"/>
      <c r="G23" s="5">
        <v>0.27777777777777779</v>
      </c>
      <c r="H23" s="2">
        <f t="shared" si="0"/>
        <v>0.78499999999999992</v>
      </c>
      <c r="I23" s="1">
        <f t="shared" si="1"/>
        <v>0.21805555555555553</v>
      </c>
      <c r="J23" s="1">
        <f t="shared" si="2"/>
        <v>3.9249999999999994</v>
      </c>
      <c r="K23">
        <f t="shared" si="3"/>
        <v>1</v>
      </c>
      <c r="L23" s="1">
        <f t="shared" si="4"/>
        <v>7.85</v>
      </c>
    </row>
    <row r="24" spans="2:12" x14ac:dyDescent="0.25">
      <c r="B24" t="s">
        <v>52</v>
      </c>
      <c r="C24" s="3" t="s">
        <v>51</v>
      </c>
      <c r="D24" s="1">
        <v>4.7699999999999996</v>
      </c>
      <c r="E24">
        <v>100</v>
      </c>
      <c r="F24" s="1"/>
      <c r="G24" s="5">
        <v>12</v>
      </c>
      <c r="H24" s="2">
        <f t="shared" si="0"/>
        <v>4.7699999999999992E-2</v>
      </c>
      <c r="I24" s="1">
        <f t="shared" si="1"/>
        <v>0.57239999999999991</v>
      </c>
      <c r="J24" s="1">
        <f t="shared" si="2"/>
        <v>10.303199999999999</v>
      </c>
      <c r="K24">
        <f t="shared" si="3"/>
        <v>3</v>
      </c>
      <c r="L24" s="1">
        <f t="shared" si="4"/>
        <v>14.309999999999999</v>
      </c>
    </row>
    <row r="25" spans="2:12" x14ac:dyDescent="0.25">
      <c r="D25" s="1"/>
      <c r="E25">
        <v>1</v>
      </c>
      <c r="F25" s="1"/>
      <c r="G25" s="5"/>
      <c r="H25" s="2">
        <f t="shared" si="0"/>
        <v>0</v>
      </c>
      <c r="I25" s="1">
        <f t="shared" si="1"/>
        <v>0</v>
      </c>
      <c r="J25" s="1">
        <f t="shared" si="2"/>
        <v>0</v>
      </c>
      <c r="K25">
        <f t="shared" si="3"/>
        <v>0</v>
      </c>
      <c r="L25" s="1">
        <f t="shared" si="4"/>
        <v>0</v>
      </c>
    </row>
    <row r="26" spans="2:12" x14ac:dyDescent="0.25">
      <c r="D26" s="1"/>
      <c r="E26">
        <v>1</v>
      </c>
      <c r="F26" s="1"/>
      <c r="G26" s="5"/>
      <c r="H26" s="2">
        <f t="shared" si="0"/>
        <v>0</v>
      </c>
      <c r="I26" s="1">
        <f t="shared" si="1"/>
        <v>0</v>
      </c>
      <c r="J26" s="1">
        <f t="shared" si="2"/>
        <v>0</v>
      </c>
      <c r="K26">
        <f t="shared" si="3"/>
        <v>0</v>
      </c>
      <c r="L26" s="1">
        <f t="shared" si="4"/>
        <v>0</v>
      </c>
    </row>
    <row r="27" spans="2:12" x14ac:dyDescent="0.25">
      <c r="D27" s="1"/>
      <c r="E27">
        <v>1</v>
      </c>
      <c r="F27" s="1"/>
      <c r="G27" s="5"/>
      <c r="H27" s="2">
        <f t="shared" si="0"/>
        <v>0</v>
      </c>
      <c r="I27" s="1">
        <f t="shared" si="1"/>
        <v>0</v>
      </c>
      <c r="J27" s="1">
        <f t="shared" si="2"/>
        <v>0</v>
      </c>
      <c r="K27">
        <f t="shared" si="3"/>
        <v>0</v>
      </c>
      <c r="L27" s="1">
        <f t="shared" si="4"/>
        <v>0</v>
      </c>
    </row>
    <row r="28" spans="2:12" x14ac:dyDescent="0.25">
      <c r="D28" s="1"/>
      <c r="E28">
        <v>1</v>
      </c>
      <c r="F28" s="1"/>
      <c r="G28" s="5"/>
      <c r="H28" s="2">
        <f t="shared" si="0"/>
        <v>0</v>
      </c>
      <c r="I28" s="1">
        <f t="shared" si="1"/>
        <v>0</v>
      </c>
      <c r="J28" s="1">
        <f t="shared" si="2"/>
        <v>0</v>
      </c>
      <c r="K28">
        <f t="shared" si="3"/>
        <v>0</v>
      </c>
      <c r="L28" s="1">
        <f t="shared" si="4"/>
        <v>0</v>
      </c>
    </row>
    <row r="29" spans="2:12" x14ac:dyDescent="0.25">
      <c r="D29" s="1"/>
      <c r="E29">
        <v>1</v>
      </c>
      <c r="F29" s="1"/>
      <c r="G29" s="5"/>
      <c r="H29" s="2">
        <f t="shared" si="0"/>
        <v>0</v>
      </c>
      <c r="I29" s="1">
        <f t="shared" si="1"/>
        <v>0</v>
      </c>
      <c r="J29" s="1">
        <f t="shared" si="2"/>
        <v>0</v>
      </c>
      <c r="K29">
        <f t="shared" si="3"/>
        <v>0</v>
      </c>
      <c r="L29" s="1">
        <f t="shared" si="4"/>
        <v>0</v>
      </c>
    </row>
    <row r="30" spans="2:12" x14ac:dyDescent="0.25">
      <c r="D30" s="1"/>
      <c r="E30">
        <v>1</v>
      </c>
      <c r="F30" s="1"/>
      <c r="G30" s="5"/>
      <c r="H30" s="2">
        <f t="shared" si="0"/>
        <v>0</v>
      </c>
      <c r="I30" s="1">
        <f t="shared" si="1"/>
        <v>0</v>
      </c>
      <c r="J30" s="1">
        <f t="shared" si="2"/>
        <v>0</v>
      </c>
      <c r="K30">
        <f t="shared" si="3"/>
        <v>0</v>
      </c>
      <c r="L30" s="1">
        <f t="shared" si="4"/>
        <v>0</v>
      </c>
    </row>
    <row r="31" spans="2:12" x14ac:dyDescent="0.25">
      <c r="D31" s="1"/>
      <c r="E31">
        <v>1</v>
      </c>
      <c r="F31" s="1"/>
      <c r="G31" s="5"/>
      <c r="H31" s="2">
        <f t="shared" si="0"/>
        <v>0</v>
      </c>
      <c r="I31" s="1">
        <f t="shared" si="1"/>
        <v>0</v>
      </c>
      <c r="J31" s="1">
        <f t="shared" si="2"/>
        <v>0</v>
      </c>
      <c r="K31">
        <f t="shared" si="3"/>
        <v>0</v>
      </c>
      <c r="L31" s="1">
        <f t="shared" si="4"/>
        <v>0</v>
      </c>
    </row>
    <row r="32" spans="2:12" x14ac:dyDescent="0.25">
      <c r="D32" s="1"/>
      <c r="E32">
        <v>1</v>
      </c>
      <c r="F32" s="1"/>
      <c r="G32" s="5"/>
      <c r="H32" s="2">
        <f t="shared" si="0"/>
        <v>0</v>
      </c>
      <c r="I32" s="1">
        <f t="shared" si="1"/>
        <v>0</v>
      </c>
      <c r="J32" s="1">
        <f t="shared" si="2"/>
        <v>0</v>
      </c>
      <c r="K32">
        <f t="shared" si="3"/>
        <v>0</v>
      </c>
      <c r="L32" s="1">
        <f t="shared" si="4"/>
        <v>0</v>
      </c>
    </row>
  </sheetData>
  <hyperlinks>
    <hyperlink ref="C6" r:id="rId1" xr:uid="{DC118BE2-A7FF-4BFC-9650-FBC63FB10D20}"/>
    <hyperlink ref="C7" r:id="rId2" xr:uid="{600CD20D-4526-4714-B7F9-15F2C7900B1C}"/>
    <hyperlink ref="C8" r:id="rId3" xr:uid="{E22A6113-96A2-4574-B2BF-9E9B4F42BC63}"/>
    <hyperlink ref="C10" r:id="rId4" xr:uid="{2526DDB6-9E1E-42F3-B243-C3902CEEF01E}"/>
    <hyperlink ref="C15" r:id="rId5" display="https://de.aliexpress.com/item/5-V-Stepper-Motor-28BYJ-48-Mit-Stick-Test-Modul-Bord-ULN2003/32880238130.html?spm=a2g0x.search0104.3.79.626f7e90ISR4Nc&amp;ws_ab_test=searchweb0_0%2Csearchweb201602_7_10065_10068_10547_319_317_10548_10696_10084_453_10083_454_10618_10304_10307_10820_10821_537_10302_536_10843_10059_10884_10887_321_322_10103%2Csearchweb201603_52%2CppcSwitch_0&amp;algo_pvid=afac5e1f-f15f-459b-8a3f-3f2be6684523&amp;algo_expid=afac5e1f-f15f-459b-8a3f-3f2be6684523-11" xr:uid="{76ED6227-37F1-4F37-867B-99CEAF3FD8D7}"/>
    <hyperlink ref="C16" r:id="rId6" display="https://jlcpcb.com/" xr:uid="{763E6B95-A18D-4830-9499-FC49DC29B8FF}"/>
    <hyperlink ref="C11" r:id="rId7" xr:uid="{CB42CFBF-ABD8-41BB-80DE-AD0E054C7EA2}"/>
    <hyperlink ref="C13" r:id="rId8" xr:uid="{263F80D9-BA39-4F18-97F0-5FCA4076308A}"/>
    <hyperlink ref="C14" r:id="rId9" xr:uid="{61D33A8B-ED66-44AF-A906-26CB014F6C51}"/>
    <hyperlink ref="C12" r:id="rId10" xr:uid="{6CEA07A5-A650-4247-9BF2-9AE3DEA6842E}"/>
    <hyperlink ref="C17" r:id="rId11" xr:uid="{2CD2A3A7-4C92-44CD-949E-34BBFAEF84BA}"/>
    <hyperlink ref="C18" r:id="rId12" xr:uid="{D51D221A-4355-4E01-8CD2-79F7A9F953D9}"/>
    <hyperlink ref="C19" r:id="rId13" display="https://smile.amazon.de/AZDelivery-Jumper-Arduino-Raspberry-Breadboard/dp/B07KYHBVR7/ref=sr_1_5?__mk_de_DE=%C3%85M%C3%85%C5%BD%C3%95%C3%91&amp;crid=16A8WXV7EV07T&amp;keywords=breadboard%2Bkabel&amp;qid=1557670429&amp;s=gateway&amp;sprefix=breadboard%2Bka%2Caps%2C144&amp;sr=8-5&amp;th=1" xr:uid="{3F950A5E-3C74-4546-B228-A74C77192595}"/>
    <hyperlink ref="C20" r:id="rId14" xr:uid="{BA5DB6B8-70F4-426F-91E1-31722A08375E}"/>
    <hyperlink ref="C21" r:id="rId15" xr:uid="{4AA5ECB5-CAC8-4B6F-9C0E-EC5A0CC87FFE}"/>
    <hyperlink ref="C22" r:id="rId16" xr:uid="{F86CE81B-88F8-41C5-8ED8-6367BE79BFAA}"/>
    <hyperlink ref="C23" r:id="rId17" xr:uid="{DC53B78E-85DE-4B01-B00E-F0FD63E068EC}"/>
    <hyperlink ref="C24" r:id="rId18" xr:uid="{39876A2C-B311-4EDE-9605-4E62AC5DE2E1}"/>
    <hyperlink ref="C9" r:id="rId19" xr:uid="{17BC717E-E82F-42E1-9A71-B3B15DA2628A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Sch</dc:creator>
  <cp:lastModifiedBy>Janik Sch</cp:lastModifiedBy>
  <dcterms:created xsi:type="dcterms:W3CDTF">2019-05-11T20:17:33Z</dcterms:created>
  <dcterms:modified xsi:type="dcterms:W3CDTF">2019-05-18T12:03:49Z</dcterms:modified>
</cp:coreProperties>
</file>