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RTS\Reimer\Pilgrim_sockeye\data\"/>
    </mc:Choice>
  </mc:AlternateContent>
  <xr:revisionPtr revIDLastSave="0" documentId="8_{73D89246-9089-48F9-8262-076791AC491F}" xr6:coauthVersionLast="47" xr6:coauthVersionMax="47" xr10:uidLastSave="{00000000-0000-0000-0000-000000000000}"/>
  <bookViews>
    <workbookView xWindow="28680" yWindow="-120" windowWidth="29040" windowHeight="15720" activeTab="1" xr2:uid="{B4923602-9C59-4ABF-B255-66FF93D19FD8}"/>
  </bookViews>
  <sheets>
    <sheet name="Pilgrim_Sockeye2_BayesInput_10." sheetId="1" r:id="rId1"/>
    <sheet name="brood_table" sheetId="2" r:id="rId2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T7" i="1"/>
  <c r="T8" i="1"/>
  <c r="T9" i="1"/>
  <c r="T23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</calcChain>
</file>

<file path=xl/sharedStrings.xml><?xml version="1.0" encoding="utf-8"?>
<sst xmlns="http://schemas.openxmlformats.org/spreadsheetml/2006/main" count="23" uniqueCount="22">
  <si>
    <t>Year</t>
  </si>
  <si>
    <t>Spawner</t>
  </si>
  <si>
    <t>Run</t>
  </si>
  <si>
    <t>a0.2</t>
  </si>
  <si>
    <t>a1.1</t>
  </si>
  <si>
    <t>a0.3</t>
  </si>
  <si>
    <t>a1.2</t>
  </si>
  <si>
    <t>a2.1</t>
  </si>
  <si>
    <t>a1.3</t>
  </si>
  <si>
    <t>a2.2</t>
  </si>
  <si>
    <t>a1.4</t>
  </si>
  <si>
    <t>a2.3</t>
  </si>
  <si>
    <t>a3.2</t>
  </si>
  <si>
    <t>a2.4</t>
  </si>
  <si>
    <t>a3.3</t>
  </si>
  <si>
    <t>cv_N</t>
  </si>
  <si>
    <t>cv_E</t>
  </si>
  <si>
    <t>cv_H</t>
  </si>
  <si>
    <t>efn</t>
  </si>
  <si>
    <t>S</t>
  </si>
  <si>
    <t>R</t>
  </si>
  <si>
    <t>brood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</si>
</sst>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088-503D-43DE-BA95-D042F950CC41}">
  <dimension ref="A1:T30"/>
  <sheetViews>
    <sheetView workbookViewId="0">
      <selection activeCell="T3" sqref="T3"/>
    </sheetView>
  </sheetViews>
  <sheetFormatPr defaultRowHeight="15" x14ac:dyDescent="0.25"/>
  <cols>
    <col min="20" max="20" width="9.140625" style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20</v>
      </c>
    </row>
    <row r="2" spans="1:20" x14ac:dyDescent="0.25">
      <c r="A2">
        <v>1996</v>
      </c>
      <c r="B2">
        <v>10845</v>
      </c>
      <c r="C2">
        <v>15403</v>
      </c>
      <c r="G2">
        <v>5.0000000000000001E-3</v>
      </c>
      <c r="I2">
        <v>1.2E-2</v>
      </c>
      <c r="J2">
        <v>3.1E-2</v>
      </c>
      <c r="K2">
        <v>2E-3</v>
      </c>
      <c r="L2">
        <v>0.91</v>
      </c>
      <c r="M2">
        <v>1.4999999999999999E-2</v>
      </c>
      <c r="O2">
        <v>2.4E-2</v>
      </c>
      <c r="Q2">
        <v>0.01</v>
      </c>
      <c r="R2">
        <v>0.1</v>
      </c>
      <c r="S2">
        <v>100</v>
      </c>
      <c r="T2" s="1">
        <f>C5*(D5+E5)+C6*(F6+G6+H6)+C7*(I7+J7)+C8*(K8+L8+M8)+C9*(N9+O9)</f>
        <v>7423.0077390879997</v>
      </c>
    </row>
    <row r="3" spans="1:20" x14ac:dyDescent="0.25">
      <c r="A3">
        <v>1997</v>
      </c>
      <c r="B3">
        <v>2431</v>
      </c>
      <c r="C3">
        <v>5608</v>
      </c>
      <c r="Q3">
        <v>0.12</v>
      </c>
      <c r="R3">
        <v>0.1</v>
      </c>
      <c r="S3">
        <v>0</v>
      </c>
      <c r="T3" s="1">
        <f>C6*(D6+E6)+C7*(F7+G7+H7)+C8*(I8+J8)+C9*(K9+L9+M9)+C10*(N10+O10)</f>
        <v>15770.469613796</v>
      </c>
    </row>
    <row r="4" spans="1:20" x14ac:dyDescent="0.25">
      <c r="A4">
        <v>1998</v>
      </c>
      <c r="Q4">
        <v>0.01</v>
      </c>
      <c r="R4">
        <v>0.1</v>
      </c>
      <c r="S4">
        <v>0</v>
      </c>
      <c r="T4" s="1">
        <f>C7*(D7+E7)+C8*(F8+G8+H8)+C9*(I9+J9)+C10*(K10+L10+M10)+C11*(N11+O11)</f>
        <v>61419.223949206003</v>
      </c>
    </row>
    <row r="5" spans="1:20" x14ac:dyDescent="0.25">
      <c r="A5">
        <v>1999</v>
      </c>
      <c r="B5">
        <v>3450</v>
      </c>
      <c r="C5">
        <v>5842</v>
      </c>
      <c r="Q5">
        <v>0.14000000000000001</v>
      </c>
      <c r="R5">
        <v>0.1</v>
      </c>
      <c r="S5">
        <v>0</v>
      </c>
      <c r="T5" s="1">
        <f>C8*(D8+E8)+C9*(F9+G9+H9)+C10*(I10+J10)+C11*(K11+L11+M11)+C12*(N12+O12)</f>
        <v>78637.183462514004</v>
      </c>
    </row>
    <row r="6" spans="1:20" x14ac:dyDescent="0.25">
      <c r="A6">
        <v>2000</v>
      </c>
      <c r="Q6">
        <v>0.19</v>
      </c>
      <c r="R6">
        <v>0.1</v>
      </c>
      <c r="S6">
        <v>0</v>
      </c>
      <c r="T6" s="1">
        <f>C9*(D9+E9)+C10*(F10+G10+H10)+C11*(I11+J11)+C12*(K12+L12+M12)+C13*(N13+O13)</f>
        <v>70485.248324793982</v>
      </c>
    </row>
    <row r="7" spans="1:20" x14ac:dyDescent="0.25">
      <c r="A7">
        <v>2001</v>
      </c>
      <c r="B7">
        <v>9973</v>
      </c>
      <c r="C7">
        <v>13665</v>
      </c>
      <c r="D7">
        <v>0</v>
      </c>
      <c r="F7">
        <v>0</v>
      </c>
      <c r="G7">
        <v>4.0000000000000001E-3</v>
      </c>
      <c r="H7">
        <v>0</v>
      </c>
      <c r="I7">
        <v>0.158</v>
      </c>
      <c r="J7">
        <v>1.7999999999999999E-2</v>
      </c>
      <c r="K7">
        <v>0</v>
      </c>
      <c r="L7">
        <v>0.81699999999999995</v>
      </c>
      <c r="M7">
        <v>0</v>
      </c>
      <c r="N7">
        <v>4.0000000000000001E-3</v>
      </c>
      <c r="O7">
        <v>0</v>
      </c>
      <c r="Q7">
        <v>0.01</v>
      </c>
      <c r="R7">
        <v>0.1</v>
      </c>
      <c r="S7">
        <v>100</v>
      </c>
      <c r="T7" s="1">
        <f>C10*(D10+E10)+C11*(F11+G11+H11)+C12*(I12+J12)+C13*(K13+L13+M13)+C14*(N14+O14)</f>
        <v>37389.493080660002</v>
      </c>
    </row>
    <row r="8" spans="1:20" x14ac:dyDescent="0.25">
      <c r="A8">
        <v>2002</v>
      </c>
      <c r="B8">
        <v>4012</v>
      </c>
      <c r="C8">
        <v>7744</v>
      </c>
      <c r="J8">
        <v>0.3125</v>
      </c>
      <c r="L8">
        <v>0.625</v>
      </c>
      <c r="N8">
        <v>6.25E-2</v>
      </c>
      <c r="Q8">
        <v>0.01</v>
      </c>
      <c r="R8">
        <v>0.1</v>
      </c>
      <c r="S8">
        <v>100</v>
      </c>
      <c r="T8" s="1">
        <f>C11*(D11+E11)+C12*(F12+G12+H12)+C13*(I13+J13)+C14*(K14+L14+M14)+C15*(N15+O15)</f>
        <v>61832.109603813005</v>
      </c>
    </row>
    <row r="9" spans="1:20" x14ac:dyDescent="0.25">
      <c r="A9">
        <v>2003</v>
      </c>
      <c r="B9">
        <v>42729</v>
      </c>
      <c r="C9">
        <v>44136</v>
      </c>
      <c r="G9">
        <v>3.6290321E-2</v>
      </c>
      <c r="I9">
        <v>5.2419353000000002E-2</v>
      </c>
      <c r="J9">
        <v>0.61290323700000005</v>
      </c>
      <c r="L9">
        <v>0.29435482600000001</v>
      </c>
      <c r="N9">
        <v>4.0322580000000004E-3</v>
      </c>
      <c r="Q9">
        <v>0.01</v>
      </c>
      <c r="R9">
        <v>0.1</v>
      </c>
      <c r="S9">
        <v>100</v>
      </c>
      <c r="T9" s="1">
        <f>C12*(D12+E12)+C13*(F13+G13+H13)+C14*(I14+J14)+C15*(K15+L15+M15)+C16*(N16+O16)</f>
        <v>16089.010238258999</v>
      </c>
    </row>
    <row r="10" spans="1:20" x14ac:dyDescent="0.25">
      <c r="A10">
        <v>2004</v>
      </c>
      <c r="B10">
        <v>84130</v>
      </c>
      <c r="C10">
        <v>92162</v>
      </c>
      <c r="G10">
        <v>5.610561E-2</v>
      </c>
      <c r="H10">
        <v>3.3003300000000002E-3</v>
      </c>
      <c r="I10">
        <v>0.15676567</v>
      </c>
      <c r="J10">
        <v>0.43564355399999999</v>
      </c>
      <c r="K10">
        <v>4.9504950000000001E-3</v>
      </c>
      <c r="L10">
        <v>0.33993399099999999</v>
      </c>
      <c r="N10">
        <v>3.3003300000000002E-3</v>
      </c>
      <c r="Q10">
        <v>0.01</v>
      </c>
      <c r="R10">
        <v>0.1</v>
      </c>
      <c r="S10">
        <v>100</v>
      </c>
      <c r="T10" s="1">
        <f t="shared" ref="T10:T32" si="0">C13*(D13+E13)+C14*(F14+G14+H14)+C15*(I15+J15)+C16*(K16+L16+M16)+C17*(N17+O17)</f>
        <v>2679.4470337509997</v>
      </c>
    </row>
    <row r="11" spans="1:20" x14ac:dyDescent="0.25">
      <c r="A11">
        <v>2005</v>
      </c>
      <c r="B11">
        <v>54842</v>
      </c>
      <c r="C11">
        <v>63286</v>
      </c>
      <c r="F11">
        <v>1.41844E-3</v>
      </c>
      <c r="G11">
        <v>5.9574469999999997E-2</v>
      </c>
      <c r="I11">
        <v>0.13333333999999999</v>
      </c>
      <c r="J11">
        <v>0.44822695899999998</v>
      </c>
      <c r="L11">
        <v>0.35319149500000002</v>
      </c>
      <c r="N11">
        <v>4.2553189999999996E-3</v>
      </c>
      <c r="Q11">
        <v>0.01</v>
      </c>
      <c r="R11">
        <v>0.1</v>
      </c>
      <c r="S11">
        <v>100</v>
      </c>
      <c r="T11" s="1">
        <f t="shared" si="0"/>
        <v>2444.5627098710002</v>
      </c>
    </row>
    <row r="12" spans="1:20" x14ac:dyDescent="0.25">
      <c r="A12">
        <v>2006</v>
      </c>
      <c r="B12">
        <v>50894</v>
      </c>
      <c r="C12">
        <v>61270</v>
      </c>
      <c r="D12">
        <v>1.4E-3</v>
      </c>
      <c r="G12">
        <v>0.14530000000000001</v>
      </c>
      <c r="I12">
        <v>0.28770000000000001</v>
      </c>
      <c r="J12">
        <v>0.10580000000000001</v>
      </c>
      <c r="L12">
        <v>0.45839999999999997</v>
      </c>
      <c r="N12">
        <v>1.4E-3</v>
      </c>
      <c r="Q12">
        <v>0.01</v>
      </c>
      <c r="R12">
        <v>0.1</v>
      </c>
      <c r="S12">
        <v>100</v>
      </c>
      <c r="T12" s="1">
        <f t="shared" si="0"/>
        <v>12200.719975984999</v>
      </c>
    </row>
    <row r="13" spans="1:20" x14ac:dyDescent="0.25">
      <c r="A13">
        <v>2007</v>
      </c>
      <c r="B13">
        <v>41354</v>
      </c>
      <c r="C13">
        <v>51950</v>
      </c>
      <c r="G13">
        <v>4.2099999999999999E-2</v>
      </c>
      <c r="I13">
        <v>0.73129999999999995</v>
      </c>
      <c r="J13">
        <v>4.4400000000000002E-2</v>
      </c>
      <c r="L13">
        <v>0.1799</v>
      </c>
      <c r="N13">
        <v>2.3E-3</v>
      </c>
      <c r="Q13">
        <v>0.01</v>
      </c>
      <c r="R13">
        <v>0.1</v>
      </c>
      <c r="S13">
        <v>100</v>
      </c>
      <c r="T13" s="1">
        <f t="shared" si="0"/>
        <v>15045.214966598003</v>
      </c>
    </row>
    <row r="14" spans="1:20" x14ac:dyDescent="0.25">
      <c r="A14">
        <v>2008</v>
      </c>
      <c r="B14">
        <v>19363</v>
      </c>
      <c r="C14">
        <v>24550</v>
      </c>
      <c r="I14">
        <v>0.48199999999999998</v>
      </c>
      <c r="J14">
        <v>9.0361439999999994E-3</v>
      </c>
      <c r="K14">
        <v>6.0240959999999996E-3</v>
      </c>
      <c r="L14">
        <v>0.5</v>
      </c>
      <c r="N14">
        <v>3.0120479999999998E-3</v>
      </c>
      <c r="Q14">
        <v>0.01</v>
      </c>
      <c r="R14">
        <v>0.1</v>
      </c>
      <c r="S14">
        <v>100</v>
      </c>
      <c r="T14" s="1">
        <f t="shared" si="0"/>
        <v>11783.877250508001</v>
      </c>
    </row>
    <row r="15" spans="1:20" x14ac:dyDescent="0.25">
      <c r="A15">
        <v>2009</v>
      </c>
      <c r="B15">
        <v>948</v>
      </c>
      <c r="C15">
        <v>2591</v>
      </c>
      <c r="G15">
        <v>2.0172911000000002E-2</v>
      </c>
      <c r="I15">
        <v>0.195965424</v>
      </c>
      <c r="J15">
        <v>3.7463978000000002E-2</v>
      </c>
      <c r="K15">
        <v>0.36887607</v>
      </c>
      <c r="L15">
        <v>0.29682996900000003</v>
      </c>
      <c r="N15">
        <v>8.0691642999999993E-2</v>
      </c>
      <c r="Q15">
        <v>0.01</v>
      </c>
      <c r="R15">
        <v>0.1</v>
      </c>
      <c r="S15">
        <v>100</v>
      </c>
      <c r="T15" s="1">
        <f t="shared" si="0"/>
        <v>16511.116799735999</v>
      </c>
    </row>
    <row r="16" spans="1:20" x14ac:dyDescent="0.25">
      <c r="A16">
        <v>2010</v>
      </c>
      <c r="B16">
        <v>1630</v>
      </c>
      <c r="C16">
        <v>2454</v>
      </c>
      <c r="G16">
        <v>5.9259258000000002E-2</v>
      </c>
      <c r="H16">
        <v>2.4691359999999998E-3</v>
      </c>
      <c r="I16">
        <v>3.2098766000000001E-2</v>
      </c>
      <c r="J16">
        <v>6.6666669999999997E-2</v>
      </c>
      <c r="L16">
        <v>0.82469135500000001</v>
      </c>
      <c r="N16">
        <v>1.4814815E-2</v>
      </c>
      <c r="Q16">
        <v>0.01</v>
      </c>
      <c r="R16">
        <v>0.1</v>
      </c>
      <c r="S16">
        <v>100</v>
      </c>
      <c r="T16" s="1">
        <f t="shared" si="0"/>
        <v>41996.312370762003</v>
      </c>
    </row>
    <row r="17" spans="1:20" x14ac:dyDescent="0.25">
      <c r="A17">
        <v>2011</v>
      </c>
      <c r="B17">
        <v>9117</v>
      </c>
      <c r="C17">
        <v>10727</v>
      </c>
      <c r="G17">
        <v>9.478673E-3</v>
      </c>
      <c r="I17">
        <v>0.786729872</v>
      </c>
      <c r="J17">
        <v>9.478673E-3</v>
      </c>
      <c r="K17">
        <v>9.478673E-3</v>
      </c>
      <c r="L17">
        <v>0.180094793</v>
      </c>
      <c r="N17">
        <v>4.7393369999999997E-3</v>
      </c>
      <c r="Q17">
        <v>0.05</v>
      </c>
      <c r="R17">
        <v>0.1</v>
      </c>
      <c r="S17">
        <v>100</v>
      </c>
      <c r="T17" s="1">
        <f t="shared" si="0"/>
        <v>67935.80748462402</v>
      </c>
    </row>
    <row r="18" spans="1:20" x14ac:dyDescent="0.25">
      <c r="A18">
        <v>2012</v>
      </c>
      <c r="B18">
        <v>7810</v>
      </c>
      <c r="C18">
        <v>9232</v>
      </c>
      <c r="G18">
        <v>6.7226893999999995E-2</v>
      </c>
      <c r="I18">
        <v>0.163865551</v>
      </c>
      <c r="J18">
        <v>0.41596639200000002</v>
      </c>
      <c r="K18">
        <v>6.3025213999999996E-2</v>
      </c>
      <c r="L18">
        <v>0.27731093800000001</v>
      </c>
      <c r="N18">
        <v>1.2605042E-2</v>
      </c>
      <c r="Q18">
        <v>0.09</v>
      </c>
      <c r="R18">
        <v>0.1</v>
      </c>
      <c r="S18">
        <v>100</v>
      </c>
      <c r="T18" s="1">
        <f t="shared" si="0"/>
        <v>31114.610313363999</v>
      </c>
    </row>
    <row r="19" spans="1:20" x14ac:dyDescent="0.25">
      <c r="A19">
        <v>2013</v>
      </c>
      <c r="B19">
        <v>11621</v>
      </c>
      <c r="C19">
        <v>16851</v>
      </c>
      <c r="G19">
        <v>1.3043478000000001E-2</v>
      </c>
      <c r="I19">
        <v>0.22173912800000001</v>
      </c>
      <c r="J19">
        <v>0.19565217200000001</v>
      </c>
      <c r="K19">
        <v>4.3478259999999999E-3</v>
      </c>
      <c r="L19">
        <v>0.53913044899999996</v>
      </c>
      <c r="M19">
        <v>4.3478259999999999E-3</v>
      </c>
      <c r="N19">
        <v>8.6956519999999999E-3</v>
      </c>
      <c r="O19">
        <v>1.3043478000000001E-2</v>
      </c>
      <c r="Q19">
        <v>0.01</v>
      </c>
      <c r="R19">
        <v>0.1</v>
      </c>
      <c r="S19">
        <v>100</v>
      </c>
      <c r="T19" s="1">
        <f t="shared" si="0"/>
        <v>42043.617932338006</v>
      </c>
    </row>
    <row r="20" spans="1:20" x14ac:dyDescent="0.25">
      <c r="A20">
        <v>2014</v>
      </c>
      <c r="B20">
        <v>9203</v>
      </c>
      <c r="C20">
        <v>12120</v>
      </c>
      <c r="G20">
        <v>0.411111116</v>
      </c>
      <c r="I20">
        <v>0.111111112</v>
      </c>
      <c r="J20">
        <v>0.107407406</v>
      </c>
      <c r="L20">
        <v>0.34074073999999999</v>
      </c>
      <c r="N20">
        <v>1.8518519000000001E-2</v>
      </c>
      <c r="O20">
        <v>1.1111111E-2</v>
      </c>
      <c r="Q20">
        <v>0.01</v>
      </c>
      <c r="R20">
        <v>0.1</v>
      </c>
      <c r="S20">
        <v>100</v>
      </c>
      <c r="T20" s="1">
        <f t="shared" si="0"/>
        <v>52031.705247535006</v>
      </c>
    </row>
    <row r="21" spans="1:20" x14ac:dyDescent="0.25">
      <c r="A21">
        <v>2015</v>
      </c>
      <c r="B21">
        <v>32123</v>
      </c>
      <c r="C21">
        <v>45966</v>
      </c>
      <c r="G21">
        <v>8.2191780000000006E-2</v>
      </c>
      <c r="I21">
        <v>0.54794520099999999</v>
      </c>
      <c r="J21">
        <v>7.3059358000000005E-2</v>
      </c>
      <c r="L21">
        <v>0.296803653</v>
      </c>
      <c r="Q21">
        <v>0.01</v>
      </c>
      <c r="R21">
        <v>0.1</v>
      </c>
      <c r="S21">
        <v>100</v>
      </c>
      <c r="T21" s="1">
        <f t="shared" si="0"/>
        <v>6893.7711614489999</v>
      </c>
    </row>
    <row r="22" spans="1:20" x14ac:dyDescent="0.25">
      <c r="A22">
        <v>2016</v>
      </c>
      <c r="B22">
        <v>12195</v>
      </c>
      <c r="C22">
        <v>24335</v>
      </c>
      <c r="F22">
        <v>7.8431379999999995E-3</v>
      </c>
      <c r="G22">
        <v>0.1015625</v>
      </c>
      <c r="I22">
        <v>0.47265625</v>
      </c>
      <c r="J22">
        <v>0.32421875</v>
      </c>
      <c r="L22">
        <v>9.375E-2</v>
      </c>
      <c r="Q22">
        <v>0.01</v>
      </c>
      <c r="R22">
        <v>0.1</v>
      </c>
      <c r="S22">
        <v>100</v>
      </c>
      <c r="T22" s="1">
        <f t="shared" si="0"/>
        <v>5204.9966059889994</v>
      </c>
    </row>
    <row r="23" spans="1:20" x14ac:dyDescent="0.25">
      <c r="A23">
        <v>2017</v>
      </c>
      <c r="B23">
        <v>53830</v>
      </c>
      <c r="C23">
        <v>66254</v>
      </c>
      <c r="G23">
        <v>1.5564201999999999E-2</v>
      </c>
      <c r="I23">
        <v>7.3929958000000004E-2</v>
      </c>
      <c r="J23">
        <v>0.143968865</v>
      </c>
      <c r="K23">
        <v>7.7821009999999996E-3</v>
      </c>
      <c r="L23">
        <v>0.66536963000000005</v>
      </c>
      <c r="N23">
        <v>8.9494161000000003E-2</v>
      </c>
      <c r="O23">
        <v>3.891051E-3</v>
      </c>
      <c r="Q23">
        <v>0.01</v>
      </c>
      <c r="R23">
        <v>0.1</v>
      </c>
      <c r="S23">
        <v>100</v>
      </c>
      <c r="T23" s="1">
        <f>C26*(D26+E26)+C27*(F27+G27+H27)+C28*(I28+J28)+C29*(K29+L29+M29)+C30*(N30+O30)</f>
        <v>2367.042969736</v>
      </c>
    </row>
    <row r="24" spans="1:20" x14ac:dyDescent="0.25">
      <c r="A24">
        <v>2018</v>
      </c>
      <c r="B24">
        <v>36334</v>
      </c>
      <c r="C24">
        <v>48715</v>
      </c>
      <c r="G24">
        <v>0.15068493799999999</v>
      </c>
      <c r="I24">
        <v>0.28424656399999998</v>
      </c>
      <c r="J24">
        <v>0.277397275</v>
      </c>
      <c r="L24">
        <v>0.28424656399999998</v>
      </c>
      <c r="N24">
        <v>3.4246580000000001E-3</v>
      </c>
      <c r="Q24">
        <v>7.0000000000000007E-2</v>
      </c>
      <c r="R24">
        <v>0.1</v>
      </c>
      <c r="S24">
        <v>100</v>
      </c>
    </row>
    <row r="25" spans="1:20" x14ac:dyDescent="0.25">
      <c r="A25">
        <v>2019</v>
      </c>
      <c r="B25">
        <v>30149</v>
      </c>
      <c r="C25">
        <v>42458</v>
      </c>
      <c r="G25">
        <v>2.3809523999999999E-2</v>
      </c>
      <c r="I25">
        <v>0.24206349299999999</v>
      </c>
      <c r="J25">
        <v>0.428571433</v>
      </c>
      <c r="L25">
        <v>0.29761904500000003</v>
      </c>
      <c r="M25">
        <v>3.9682540000000001E-3</v>
      </c>
      <c r="O25">
        <v>3.9682540000000001E-3</v>
      </c>
      <c r="Q25">
        <v>0.11</v>
      </c>
      <c r="R25">
        <v>0.1</v>
      </c>
      <c r="S25">
        <v>100</v>
      </c>
    </row>
    <row r="26" spans="1:20" x14ac:dyDescent="0.25">
      <c r="A26">
        <v>2020</v>
      </c>
      <c r="B26">
        <v>13679</v>
      </c>
      <c r="C26">
        <v>21433</v>
      </c>
      <c r="G26">
        <v>3.1620555000000002E-2</v>
      </c>
      <c r="I26">
        <v>5.9288539000000001E-2</v>
      </c>
      <c r="J26">
        <v>0.12648221900000001</v>
      </c>
      <c r="K26">
        <v>3.9525690000000004E-3</v>
      </c>
      <c r="L26">
        <v>0.73913043700000003</v>
      </c>
      <c r="N26">
        <v>1.1857707E-2</v>
      </c>
      <c r="O26">
        <v>2.7667984E-2</v>
      </c>
      <c r="Q26">
        <v>0.08</v>
      </c>
      <c r="R26">
        <v>0.1</v>
      </c>
      <c r="S26">
        <v>100</v>
      </c>
    </row>
    <row r="27" spans="1:20" x14ac:dyDescent="0.25">
      <c r="A27">
        <v>2021</v>
      </c>
      <c r="B27">
        <v>4504</v>
      </c>
      <c r="C27">
        <v>6397</v>
      </c>
      <c r="E27">
        <v>6.4935059999999996E-3</v>
      </c>
      <c r="G27">
        <v>0.14285714899999999</v>
      </c>
      <c r="I27">
        <v>0.14935064300000001</v>
      </c>
      <c r="J27">
        <v>0.37012988299999999</v>
      </c>
      <c r="L27">
        <v>0.27272728099999999</v>
      </c>
      <c r="M27">
        <v>1.2987013E-2</v>
      </c>
      <c r="O27">
        <v>4.5454546999999998E-2</v>
      </c>
      <c r="Q27">
        <v>0.14000000000000001</v>
      </c>
      <c r="R27">
        <v>0.1</v>
      </c>
      <c r="S27">
        <v>100</v>
      </c>
    </row>
    <row r="28" spans="1:20" x14ac:dyDescent="0.25">
      <c r="A28">
        <v>2022</v>
      </c>
      <c r="B28">
        <v>1486</v>
      </c>
      <c r="C28">
        <v>2147</v>
      </c>
      <c r="G28">
        <v>6.8493149999999999E-3</v>
      </c>
      <c r="I28">
        <v>0.28082191899999998</v>
      </c>
      <c r="J28">
        <v>0.12328767</v>
      </c>
      <c r="K28">
        <v>6.8493149999999999E-3</v>
      </c>
      <c r="L28">
        <v>0.54794520099999999</v>
      </c>
      <c r="N28">
        <v>2.0547945000000001E-2</v>
      </c>
      <c r="O28">
        <v>1.369863E-2</v>
      </c>
      <c r="Q28">
        <v>0.06</v>
      </c>
      <c r="R28">
        <v>0.1</v>
      </c>
      <c r="S28">
        <v>100</v>
      </c>
    </row>
    <row r="29" spans="1:20" x14ac:dyDescent="0.25">
      <c r="A29">
        <v>2023</v>
      </c>
      <c r="B29">
        <v>1686</v>
      </c>
      <c r="C29">
        <v>2082</v>
      </c>
      <c r="G29">
        <v>0.26249998800000002</v>
      </c>
      <c r="I29">
        <v>0.23125000300000001</v>
      </c>
      <c r="J29">
        <v>0.21875</v>
      </c>
      <c r="L29">
        <v>0.28125</v>
      </c>
      <c r="N29">
        <v>6.2500000000000003E-3</v>
      </c>
      <c r="Q29">
        <v>0.01</v>
      </c>
      <c r="R29">
        <v>0.1</v>
      </c>
      <c r="S29">
        <v>100</v>
      </c>
    </row>
    <row r="30" spans="1:20" x14ac:dyDescent="0.25">
      <c r="A30">
        <v>2024</v>
      </c>
      <c r="B30">
        <v>34670</v>
      </c>
      <c r="C30">
        <v>40653</v>
      </c>
      <c r="G30">
        <v>0.03</v>
      </c>
      <c r="I30">
        <v>0.69</v>
      </c>
      <c r="J30">
        <v>0.18</v>
      </c>
      <c r="L30">
        <v>0.1</v>
      </c>
      <c r="Q30">
        <v>0.02</v>
      </c>
      <c r="R30">
        <v>0.1</v>
      </c>
      <c r="S3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CF36-311F-447A-ABBA-D494251E94A8}">
  <dimension ref="A1:C18"/>
  <sheetViews>
    <sheetView tabSelected="1" workbookViewId="0">
      <selection activeCell="F27" sqref="F27"/>
    </sheetView>
  </sheetViews>
  <sheetFormatPr defaultRowHeight="15" x14ac:dyDescent="0.25"/>
  <cols>
    <col min="1" max="1" width="10.42578125" bestFit="1" customWidth="1"/>
    <col min="2" max="3" width="10.5703125" bestFit="1" customWidth="1"/>
  </cols>
  <sheetData>
    <row r="1" spans="1:3" x14ac:dyDescent="0.25">
      <c r="A1" t="s">
        <v>21</v>
      </c>
      <c r="B1" t="s">
        <v>19</v>
      </c>
      <c r="C1" t="s">
        <v>20</v>
      </c>
    </row>
    <row r="2" spans="1:3" x14ac:dyDescent="0.25">
      <c r="A2">
        <v>2001</v>
      </c>
      <c r="B2" s="1">
        <f>VLOOKUP(A2,Pilgrim_Sockeye2_BayesInput_10.!A2:T30,2)</f>
        <v>9973</v>
      </c>
      <c r="C2" s="1">
        <f>VLOOKUP(A2,Pilgrim_Sockeye2_BayesInput_10.!A2:T30,20)</f>
        <v>37389.493080660002</v>
      </c>
    </row>
    <row r="3" spans="1:3" x14ac:dyDescent="0.25">
      <c r="A3">
        <v>2002</v>
      </c>
      <c r="B3" s="1">
        <f>VLOOKUP(A3,Pilgrim_Sockeye2_BayesInput_10.!A3:T31,2)</f>
        <v>4012</v>
      </c>
      <c r="C3" s="1">
        <f>VLOOKUP(A3,Pilgrim_Sockeye2_BayesInput_10.!A3:T31,20)</f>
        <v>61832.109603813005</v>
      </c>
    </row>
    <row r="4" spans="1:3" x14ac:dyDescent="0.25">
      <c r="A4">
        <v>2003</v>
      </c>
      <c r="B4" s="1">
        <f>VLOOKUP(A4,Pilgrim_Sockeye2_BayesInput_10.!A4:T32,2)</f>
        <v>42729</v>
      </c>
      <c r="C4" s="1">
        <f>VLOOKUP(A4,Pilgrim_Sockeye2_BayesInput_10.!A4:T32,20)</f>
        <v>16089.010238258999</v>
      </c>
    </row>
    <row r="5" spans="1:3" x14ac:dyDescent="0.25">
      <c r="A5">
        <v>2004</v>
      </c>
      <c r="B5" s="1">
        <f>VLOOKUP(A5,Pilgrim_Sockeye2_BayesInput_10.!A5:T33,2)</f>
        <v>84130</v>
      </c>
      <c r="C5" s="1">
        <f>VLOOKUP(A5,Pilgrim_Sockeye2_BayesInput_10.!A5:T33,20)</f>
        <v>2679.4470337509997</v>
      </c>
    </row>
    <row r="6" spans="1:3" x14ac:dyDescent="0.25">
      <c r="A6">
        <v>2005</v>
      </c>
      <c r="B6" s="1">
        <f>VLOOKUP(A6,Pilgrim_Sockeye2_BayesInput_10.!A6:T34,2)</f>
        <v>54842</v>
      </c>
      <c r="C6" s="1">
        <f>VLOOKUP(A6,Pilgrim_Sockeye2_BayesInput_10.!A6:T34,20)</f>
        <v>2444.5627098710002</v>
      </c>
    </row>
    <row r="7" spans="1:3" x14ac:dyDescent="0.25">
      <c r="A7">
        <v>2006</v>
      </c>
      <c r="B7" s="1">
        <f>VLOOKUP(A7,Pilgrim_Sockeye2_BayesInput_10.!A7:T35,2)</f>
        <v>50894</v>
      </c>
      <c r="C7" s="1">
        <f>VLOOKUP(A7,Pilgrim_Sockeye2_BayesInput_10.!A7:T35,20)</f>
        <v>12200.719975984999</v>
      </c>
    </row>
    <row r="8" spans="1:3" x14ac:dyDescent="0.25">
      <c r="A8">
        <v>2007</v>
      </c>
      <c r="B8" s="1">
        <f>VLOOKUP(A8,Pilgrim_Sockeye2_BayesInput_10.!A8:T36,2)</f>
        <v>41354</v>
      </c>
      <c r="C8" s="1">
        <f>VLOOKUP(A8,Pilgrim_Sockeye2_BayesInput_10.!A8:T36,20)</f>
        <v>15045.214966598003</v>
      </c>
    </row>
    <row r="9" spans="1:3" x14ac:dyDescent="0.25">
      <c r="A9">
        <v>2008</v>
      </c>
      <c r="B9" s="1">
        <f>VLOOKUP(A9,Pilgrim_Sockeye2_BayesInput_10.!A9:T37,2)</f>
        <v>19363</v>
      </c>
      <c r="C9" s="1">
        <f>VLOOKUP(A9,Pilgrim_Sockeye2_BayesInput_10.!A9:T37,20)</f>
        <v>11783.877250508001</v>
      </c>
    </row>
    <row r="10" spans="1:3" x14ac:dyDescent="0.25">
      <c r="A10">
        <v>2009</v>
      </c>
      <c r="B10" s="1">
        <f>VLOOKUP(A10,Pilgrim_Sockeye2_BayesInput_10.!A10:T38,2)</f>
        <v>948</v>
      </c>
      <c r="C10" s="1">
        <f>VLOOKUP(A10,Pilgrim_Sockeye2_BayesInput_10.!A10:T38,20)</f>
        <v>16511.116799735999</v>
      </c>
    </row>
    <row r="11" spans="1:3" x14ac:dyDescent="0.25">
      <c r="A11">
        <v>2010</v>
      </c>
      <c r="B11" s="1">
        <f>VLOOKUP(A11,Pilgrim_Sockeye2_BayesInput_10.!A11:T39,2)</f>
        <v>1630</v>
      </c>
      <c r="C11" s="1">
        <f>VLOOKUP(A11,Pilgrim_Sockeye2_BayesInput_10.!A11:T39,20)</f>
        <v>41996.312370762003</v>
      </c>
    </row>
    <row r="12" spans="1:3" x14ac:dyDescent="0.25">
      <c r="A12">
        <v>2011</v>
      </c>
      <c r="B12" s="1">
        <f>VLOOKUP(A12,Pilgrim_Sockeye2_BayesInput_10.!A12:T40,2)</f>
        <v>9117</v>
      </c>
      <c r="C12" s="1">
        <f>VLOOKUP(A12,Pilgrim_Sockeye2_BayesInput_10.!A12:T40,20)</f>
        <v>67935.80748462402</v>
      </c>
    </row>
    <row r="13" spans="1:3" x14ac:dyDescent="0.25">
      <c r="A13">
        <v>2012</v>
      </c>
      <c r="B13" s="1">
        <f>VLOOKUP(A13,Pilgrim_Sockeye2_BayesInput_10.!A13:T41,2)</f>
        <v>7810</v>
      </c>
      <c r="C13" s="1">
        <f>VLOOKUP(A13,Pilgrim_Sockeye2_BayesInput_10.!A13:T41,20)</f>
        <v>31114.610313363999</v>
      </c>
    </row>
    <row r="14" spans="1:3" x14ac:dyDescent="0.25">
      <c r="A14">
        <v>2013</v>
      </c>
      <c r="B14" s="1">
        <f>VLOOKUP(A14,Pilgrim_Sockeye2_BayesInput_10.!A14:T42,2)</f>
        <v>11621</v>
      </c>
      <c r="C14" s="1">
        <f>VLOOKUP(A14,Pilgrim_Sockeye2_BayesInput_10.!A14:T42,20)</f>
        <v>42043.617932338006</v>
      </c>
    </row>
    <row r="15" spans="1:3" x14ac:dyDescent="0.25">
      <c r="A15">
        <v>2014</v>
      </c>
      <c r="B15" s="1">
        <f>VLOOKUP(A15,Pilgrim_Sockeye2_BayesInput_10.!A15:T43,2)</f>
        <v>9203</v>
      </c>
      <c r="C15" s="1">
        <f>VLOOKUP(A15,Pilgrim_Sockeye2_BayesInput_10.!A15:T43,20)</f>
        <v>52031.705247535006</v>
      </c>
    </row>
    <row r="16" spans="1:3" x14ac:dyDescent="0.25">
      <c r="A16">
        <v>2015</v>
      </c>
      <c r="B16" s="1">
        <f>VLOOKUP(A16,Pilgrim_Sockeye2_BayesInput_10.!A16:T44,2)</f>
        <v>32123</v>
      </c>
      <c r="C16" s="1">
        <f>VLOOKUP(A16,Pilgrim_Sockeye2_BayesInput_10.!A16:T44,20)</f>
        <v>6893.7711614489999</v>
      </c>
    </row>
    <row r="17" spans="1:3" x14ac:dyDescent="0.25">
      <c r="A17">
        <v>2016</v>
      </c>
      <c r="B17" s="1">
        <f>VLOOKUP(A17,Pilgrim_Sockeye2_BayesInput_10.!A17:T45,2)</f>
        <v>12195</v>
      </c>
      <c r="C17" s="1">
        <f>VLOOKUP(A17,Pilgrim_Sockeye2_BayesInput_10.!A17:T45,20)</f>
        <v>5204.9966059889994</v>
      </c>
    </row>
    <row r="18" spans="1:3" x14ac:dyDescent="0.25">
      <c r="A18">
        <v>2017</v>
      </c>
      <c r="B18" s="1">
        <f>VLOOKUP(A18,Pilgrim_Sockeye2_BayesInput_10.!A18:T46,2)</f>
        <v>53830</v>
      </c>
      <c r="C18" s="1">
        <f>VLOOKUP(A18,Pilgrim_Sockeye2_BayesInput_10.!A18:T46,20)</f>
        <v>2367.042969736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Pilgrim_Sockeye2_BayesInput_10.</vt:lpstr>
      <vt:lpstr>brood_table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Reimer, Adam M (DFG)</dc:creator>
  <cp:lastModifiedBy>Reimer, Adam M (DFG)</cp:lastModifiedBy>
  <dcterms:created xsi:type="dcterms:W3CDTF">2024-11-19T01:44:20Z</dcterms:created>
  <dcterms:modified xsi:type="dcterms:W3CDTF">2024-11-19T01:44:56Z</dcterms:modified>
</cp:coreProperties>
</file>