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d\Google Drive\ADG Efficiency\Blog stuff\avg vs marginal emissions\"/>
    </mc:Choice>
  </mc:AlternateContent>
  <bookViews>
    <workbookView xWindow="0" yWindow="0" windowWidth="25714" windowHeight="1275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" i="1" l="1"/>
  <c r="A56" i="1"/>
  <c r="A54" i="1"/>
  <c r="F14" i="1"/>
  <c r="G11" i="1"/>
  <c r="G14" i="1" s="1"/>
  <c r="B25" i="1"/>
  <c r="C24" i="1"/>
  <c r="C14" i="1"/>
  <c r="C15" i="1"/>
  <c r="E5" i="1"/>
  <c r="C55" i="1" s="1"/>
  <c r="E4" i="1"/>
  <c r="C54" i="1" s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F6" i="1"/>
  <c r="F13" i="1"/>
  <c r="C16" i="1"/>
  <c r="C17" i="1"/>
  <c r="D14" i="1"/>
  <c r="D15" i="1"/>
  <c r="D16" i="1"/>
  <c r="D17" i="1"/>
  <c r="C13" i="1"/>
  <c r="D13" i="1"/>
  <c r="B13" i="1"/>
  <c r="B14" i="1"/>
  <c r="B15" i="1"/>
  <c r="A14" i="1"/>
  <c r="A15" i="1"/>
  <c r="A13" i="1"/>
  <c r="G7" i="1"/>
  <c r="H7" i="1"/>
  <c r="H8" i="1" s="1"/>
  <c r="I7" i="1"/>
  <c r="J7" i="1"/>
  <c r="K7" i="1"/>
  <c r="L7" i="1"/>
  <c r="L8" i="1" s="1"/>
  <c r="M7" i="1"/>
  <c r="N7" i="1"/>
  <c r="O7" i="1"/>
  <c r="P7" i="1"/>
  <c r="P8" i="1" s="1"/>
  <c r="Q7" i="1"/>
  <c r="R7" i="1"/>
  <c r="S7" i="1"/>
  <c r="T7" i="1"/>
  <c r="T8" i="1" s="1"/>
  <c r="U7" i="1"/>
  <c r="V7" i="1"/>
  <c r="W7" i="1"/>
  <c r="X7" i="1"/>
  <c r="X8" i="1" s="1"/>
  <c r="Y7" i="1"/>
  <c r="Z7" i="1"/>
  <c r="AA7" i="1"/>
  <c r="AB7" i="1"/>
  <c r="AB8" i="1" s="1"/>
  <c r="AC7" i="1"/>
  <c r="AD7" i="1"/>
  <c r="AE7" i="1"/>
  <c r="AF7" i="1"/>
  <c r="AF8" i="1" s="1"/>
  <c r="AG7" i="1"/>
  <c r="AH7" i="1"/>
  <c r="AI7" i="1"/>
  <c r="AJ7" i="1"/>
  <c r="AJ8" i="1" s="1"/>
  <c r="AK7" i="1"/>
  <c r="AL7" i="1"/>
  <c r="AM7" i="1"/>
  <c r="AN7" i="1"/>
  <c r="AN8" i="1" s="1"/>
  <c r="AO7" i="1"/>
  <c r="AP7" i="1"/>
  <c r="AQ7" i="1"/>
  <c r="AR7" i="1"/>
  <c r="AR8" i="1" s="1"/>
  <c r="AS7" i="1"/>
  <c r="AT7" i="1"/>
  <c r="AU7" i="1"/>
  <c r="AV7" i="1"/>
  <c r="AV8" i="1" s="1"/>
  <c r="AW7" i="1"/>
  <c r="AX7" i="1"/>
  <c r="AY7" i="1"/>
  <c r="AZ7" i="1"/>
  <c r="AZ8" i="1" s="1"/>
  <c r="BA7" i="1"/>
  <c r="F7" i="1"/>
  <c r="BA8" i="1" l="1"/>
  <c r="AW8" i="1"/>
  <c r="AS8" i="1"/>
  <c r="AO8" i="1"/>
  <c r="AK8" i="1"/>
  <c r="AG8" i="1"/>
  <c r="AC8" i="1"/>
  <c r="Y8" i="1"/>
  <c r="U8" i="1"/>
  <c r="Q8" i="1"/>
  <c r="M8" i="1"/>
  <c r="I8" i="1"/>
  <c r="AU8" i="1"/>
  <c r="AQ8" i="1"/>
  <c r="AE8" i="1"/>
  <c r="AA8" i="1"/>
  <c r="O8" i="1"/>
  <c r="K8" i="1"/>
  <c r="H11" i="1"/>
  <c r="E6" i="1"/>
  <c r="C56" i="1" s="1"/>
  <c r="AX8" i="1"/>
  <c r="AT8" i="1"/>
  <c r="AP8" i="1"/>
  <c r="AL8" i="1"/>
  <c r="AH8" i="1"/>
  <c r="AD8" i="1"/>
  <c r="Z8" i="1"/>
  <c r="V8" i="1"/>
  <c r="R8" i="1"/>
  <c r="N8" i="1"/>
  <c r="J8" i="1"/>
  <c r="AY8" i="1"/>
  <c r="AM8" i="1"/>
  <c r="AI8" i="1"/>
  <c r="W8" i="1"/>
  <c r="S8" i="1"/>
  <c r="G8" i="1"/>
  <c r="E7" i="1"/>
  <c r="C57" i="1" s="1"/>
  <c r="E13" i="1"/>
  <c r="D54" i="1" s="1"/>
  <c r="E54" i="1" s="1"/>
  <c r="F15" i="1"/>
  <c r="G16" i="1"/>
  <c r="F16" i="1"/>
  <c r="F8" i="1"/>
  <c r="G15" i="1"/>
  <c r="C58" i="1" l="1"/>
  <c r="I11" i="1"/>
  <c r="H14" i="1"/>
  <c r="E8" i="1"/>
  <c r="C25" i="1" s="1"/>
  <c r="C26" i="1" s="1"/>
  <c r="F17" i="1"/>
  <c r="G17" i="1"/>
  <c r="H16" i="1" l="1"/>
  <c r="H15" i="1"/>
  <c r="J11" i="1"/>
  <c r="I14" i="1"/>
  <c r="I15" i="1" l="1"/>
  <c r="I16" i="1"/>
  <c r="I17" i="1" s="1"/>
  <c r="H17" i="1"/>
  <c r="K11" i="1"/>
  <c r="J14" i="1"/>
  <c r="J15" i="1" l="1"/>
  <c r="J16" i="1"/>
  <c r="L11" i="1"/>
  <c r="K14" i="1"/>
  <c r="K15" i="1" l="1"/>
  <c r="K16" i="1"/>
  <c r="M11" i="1"/>
  <c r="L14" i="1"/>
  <c r="J17" i="1"/>
  <c r="K17" i="1" l="1"/>
  <c r="N11" i="1"/>
  <c r="M14" i="1"/>
  <c r="L16" i="1"/>
  <c r="L15" i="1"/>
  <c r="L17" i="1" l="1"/>
  <c r="M15" i="1"/>
  <c r="M16" i="1"/>
  <c r="M17" i="1" s="1"/>
  <c r="O11" i="1"/>
  <c r="N14" i="1"/>
  <c r="N15" i="1" l="1"/>
  <c r="N16" i="1"/>
  <c r="P11" i="1"/>
  <c r="O14" i="1"/>
  <c r="O15" i="1" l="1"/>
  <c r="O16" i="1"/>
  <c r="Q11" i="1"/>
  <c r="P14" i="1"/>
  <c r="N17" i="1"/>
  <c r="P15" i="1" l="1"/>
  <c r="P16" i="1"/>
  <c r="P17" i="1" s="1"/>
  <c r="R11" i="1"/>
  <c r="Q14" i="1"/>
  <c r="O17" i="1"/>
  <c r="Q15" i="1" l="1"/>
  <c r="Q16" i="1"/>
  <c r="Q17" i="1" s="1"/>
  <c r="S11" i="1"/>
  <c r="R14" i="1"/>
  <c r="R16" i="1" l="1"/>
  <c r="R15" i="1"/>
  <c r="T11" i="1"/>
  <c r="S14" i="1"/>
  <c r="R17" i="1" l="1"/>
  <c r="S16" i="1"/>
  <c r="S15" i="1"/>
  <c r="U11" i="1"/>
  <c r="T14" i="1"/>
  <c r="S17" i="1" l="1"/>
  <c r="T16" i="1"/>
  <c r="T17" i="1" s="1"/>
  <c r="T15" i="1"/>
  <c r="V11" i="1"/>
  <c r="U14" i="1"/>
  <c r="U15" i="1" l="1"/>
  <c r="U16" i="1"/>
  <c r="W11" i="1"/>
  <c r="V14" i="1"/>
  <c r="X11" i="1" l="1"/>
  <c r="W14" i="1"/>
  <c r="U17" i="1"/>
  <c r="V15" i="1"/>
  <c r="V16" i="1"/>
  <c r="V17" i="1" s="1"/>
  <c r="Y11" i="1" l="1"/>
  <c r="X14" i="1"/>
  <c r="W15" i="1"/>
  <c r="W16" i="1"/>
  <c r="W17" i="1" s="1"/>
  <c r="X15" i="1" l="1"/>
  <c r="X16" i="1"/>
  <c r="X17" i="1" s="1"/>
  <c r="Z11" i="1"/>
  <c r="Y14" i="1"/>
  <c r="Y15" i="1" l="1"/>
  <c r="Y16" i="1"/>
  <c r="AA11" i="1"/>
  <c r="Z14" i="1"/>
  <c r="Y17" i="1" l="1"/>
  <c r="Z16" i="1"/>
  <c r="Z17" i="1" s="1"/>
  <c r="Z15" i="1"/>
  <c r="AB11" i="1"/>
  <c r="AA14" i="1"/>
  <c r="AA15" i="1" l="1"/>
  <c r="AA16" i="1"/>
  <c r="AA17" i="1" s="1"/>
  <c r="AC11" i="1"/>
  <c r="AB14" i="1"/>
  <c r="AB16" i="1" l="1"/>
  <c r="AB15" i="1"/>
  <c r="AD11" i="1"/>
  <c r="AC14" i="1"/>
  <c r="AB17" i="1" l="1"/>
  <c r="AC15" i="1"/>
  <c r="AC16" i="1"/>
  <c r="AC17" i="1" s="1"/>
  <c r="AE11" i="1"/>
  <c r="AD14" i="1"/>
  <c r="AD15" i="1" l="1"/>
  <c r="AD16" i="1"/>
  <c r="AD17" i="1" s="1"/>
  <c r="AF11" i="1"/>
  <c r="AE14" i="1"/>
  <c r="AE15" i="1" l="1"/>
  <c r="AE16" i="1"/>
  <c r="AG11" i="1"/>
  <c r="AF14" i="1"/>
  <c r="AE17" i="1" l="1"/>
  <c r="AF15" i="1"/>
  <c r="AF16" i="1"/>
  <c r="AF17" i="1" s="1"/>
  <c r="AH11" i="1"/>
  <c r="AG14" i="1"/>
  <c r="AG15" i="1" l="1"/>
  <c r="AG16" i="1"/>
  <c r="AG17" i="1" s="1"/>
  <c r="AI11" i="1"/>
  <c r="AH14" i="1"/>
  <c r="AH15" i="1" l="1"/>
  <c r="AH16" i="1"/>
  <c r="AJ11" i="1"/>
  <c r="AI14" i="1"/>
  <c r="AH17" i="1" l="1"/>
  <c r="AI16" i="1"/>
  <c r="AI15" i="1"/>
  <c r="AK11" i="1"/>
  <c r="AJ14" i="1"/>
  <c r="AJ16" i="1" l="1"/>
  <c r="AJ15" i="1"/>
  <c r="AL11" i="1"/>
  <c r="AK14" i="1"/>
  <c r="AI17" i="1"/>
  <c r="AK15" i="1" l="1"/>
  <c r="AK16" i="1"/>
  <c r="AK17" i="1" s="1"/>
  <c r="AM11" i="1"/>
  <c r="AL14" i="1"/>
  <c r="AJ17" i="1"/>
  <c r="AL15" i="1" l="1"/>
  <c r="AL16" i="1"/>
  <c r="AN11" i="1"/>
  <c r="AM14" i="1"/>
  <c r="AL17" i="1" l="1"/>
  <c r="AM16" i="1"/>
  <c r="AM15" i="1"/>
  <c r="AO11" i="1"/>
  <c r="AN14" i="1"/>
  <c r="AN16" i="1" l="1"/>
  <c r="AN15" i="1"/>
  <c r="AP11" i="1"/>
  <c r="AO14" i="1"/>
  <c r="AM17" i="1"/>
  <c r="AN17" i="1" l="1"/>
  <c r="AO15" i="1"/>
  <c r="AO16" i="1"/>
  <c r="AQ11" i="1"/>
  <c r="AP14" i="1"/>
  <c r="AO17" i="1" l="1"/>
  <c r="AP15" i="1"/>
  <c r="AP16" i="1"/>
  <c r="AP17" i="1" s="1"/>
  <c r="AR11" i="1"/>
  <c r="AQ14" i="1"/>
  <c r="AQ15" i="1" l="1"/>
  <c r="AQ16" i="1"/>
  <c r="AQ17" i="1" s="1"/>
  <c r="AS11" i="1"/>
  <c r="AR14" i="1"/>
  <c r="AR16" i="1" l="1"/>
  <c r="AR15" i="1"/>
  <c r="AT11" i="1"/>
  <c r="AS14" i="1"/>
  <c r="AR17" i="1" l="1"/>
  <c r="AS16" i="1"/>
  <c r="AS15" i="1"/>
  <c r="AU11" i="1"/>
  <c r="AT14" i="1"/>
  <c r="AS17" i="1" l="1"/>
  <c r="AT15" i="1"/>
  <c r="AT16" i="1"/>
  <c r="AV11" i="1"/>
  <c r="AU14" i="1"/>
  <c r="AU15" i="1" l="1"/>
  <c r="AU16" i="1"/>
  <c r="AU17" i="1" s="1"/>
  <c r="AW11" i="1"/>
  <c r="AV14" i="1"/>
  <c r="AT17" i="1"/>
  <c r="AV15" i="1" l="1"/>
  <c r="AV16" i="1"/>
  <c r="AV17" i="1" s="1"/>
  <c r="AX11" i="1"/>
  <c r="AW14" i="1"/>
  <c r="AW15" i="1" l="1"/>
  <c r="AW16" i="1"/>
  <c r="AW17" i="1" s="1"/>
  <c r="AY11" i="1"/>
  <c r="AX14" i="1"/>
  <c r="AX15" i="1" l="1"/>
  <c r="AX16" i="1"/>
  <c r="AX17" i="1" s="1"/>
  <c r="AZ11" i="1"/>
  <c r="AY14" i="1"/>
  <c r="BA11" i="1" l="1"/>
  <c r="AZ14" i="1"/>
  <c r="AY16" i="1"/>
  <c r="AY15" i="1"/>
  <c r="AY17" i="1" l="1"/>
  <c r="AZ16" i="1"/>
  <c r="AZ15" i="1"/>
  <c r="BA14" i="1"/>
  <c r="E11" i="1"/>
  <c r="C19" i="1" s="1"/>
  <c r="AZ17" i="1" l="1"/>
  <c r="BA15" i="1"/>
  <c r="E15" i="1" s="1"/>
  <c r="D56" i="1" s="1"/>
  <c r="E56" i="1" s="1"/>
  <c r="BA16" i="1"/>
  <c r="E14" i="1"/>
  <c r="D55" i="1" s="1"/>
  <c r="E55" i="1" s="1"/>
  <c r="BA17" i="1" l="1"/>
  <c r="E16" i="1"/>
  <c r="D57" i="1" s="1"/>
  <c r="D58" i="1" l="1"/>
  <c r="E57" i="1"/>
  <c r="E58" i="1" s="1"/>
  <c r="E17" i="1"/>
  <c r="C20" i="1"/>
  <c r="C21" i="1" s="1"/>
</calcChain>
</file>

<file path=xl/sharedStrings.xml><?xml version="1.0" encoding="utf-8"?>
<sst xmlns="http://schemas.openxmlformats.org/spreadsheetml/2006/main" count="44" uniqueCount="27">
  <si>
    <t>tC/MWh</t>
  </si>
  <si>
    <t>Emission factors</t>
  </si>
  <si>
    <t>Load</t>
  </si>
  <si>
    <t>MW</t>
  </si>
  <si>
    <t>tC/h</t>
  </si>
  <si>
    <t>Global carbon</t>
  </si>
  <si>
    <t>Intensity</t>
  </si>
  <si>
    <t>Saved carbon</t>
  </si>
  <si>
    <t>tC/day</t>
  </si>
  <si>
    <t>Effect of reducing load using marginal emissions method</t>
  </si>
  <si>
    <t>Base case</t>
  </si>
  <si>
    <t>Effect of same load reduction using average emissions factor</t>
  </si>
  <si>
    <t>Saved electricity</t>
  </si>
  <si>
    <t>MWh/day</t>
  </si>
  <si>
    <t>Carbon intensity</t>
  </si>
  <si>
    <t>Carbon intensity of saved electricity</t>
  </si>
  <si>
    <t>as expected, the same as coal</t>
  </si>
  <si>
    <t>the intensity of our base case</t>
  </si>
  <si>
    <t>Wind</t>
  </si>
  <si>
    <t>Coal</t>
  </si>
  <si>
    <t>Total</t>
  </si>
  <si>
    <t>Saving</t>
  </si>
  <si>
    <t>1 day</t>
  </si>
  <si>
    <t>MWh</t>
  </si>
  <si>
    <t>Carbon emissions</t>
  </si>
  <si>
    <t>tC</t>
  </si>
  <si>
    <t>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</si>
</sst>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[$-F400]h:mm:ss\ AM/PM"/>
    <numFmt numFmtId="166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0" applyNumberFormat="1" applyFill="1"/>
    <xf numFmtId="4" fontId="0" fillId="2" borderId="0" xfId="0" applyNumberFormat="1" applyFill="1"/>
    <xf numFmtId="0" fontId="0" fillId="2" borderId="0" xfId="0" applyFill="1" applyAlignment="1">
      <alignment horizontal="right"/>
    </xf>
    <xf numFmtId="3" fontId="0" fillId="2" borderId="0" xfId="0" applyNumberFormat="1" applyFill="1"/>
    <xf numFmtId="166" fontId="0" fillId="2" borderId="0" xfId="0" applyNumberFormat="1" applyFill="1"/>
    <xf numFmtId="164" fontId="0" fillId="2" borderId="0" xfId="0" applyNumberForma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 panose="020B0400000000000000" pitchFamily="34" charset="-128"/>
                <a:ea typeface="Yu Gothic" panose="020B0400000000000000" pitchFamily="34" charset="-128"/>
                <a:cs typeface="+mn-cs"/>
              </a:defRPr>
            </a:pPr>
            <a:r>
              <a:rPr lang="en-GB"/>
              <a:t>Case 1 - After saving 1</a:t>
            </a:r>
            <a:r>
              <a:rPr lang="en-GB" baseline="0"/>
              <a:t> GW of electricity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" panose="020B0400000000000000" pitchFamily="34" charset="-128"/>
              <a:ea typeface="Yu Gothic" panose="020B0400000000000000" pitchFamily="34" charset="-128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Sheet1!$F$2:$BA$2</c:f>
              <c:numCache>
                <c:formatCode>[$-F400]h:mm:ss\ AM/PM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0.12499999999999999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0.22916666666666669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0.31249999999999994</c:v>
                </c:pt>
                <c:pt idx="16">
                  <c:v>0.33333333333333326</c:v>
                </c:pt>
                <c:pt idx="17">
                  <c:v>0.35416666666666657</c:v>
                </c:pt>
                <c:pt idx="18">
                  <c:v>0.37499999999999989</c:v>
                </c:pt>
                <c:pt idx="19">
                  <c:v>0.3958333333333332</c:v>
                </c:pt>
                <c:pt idx="20">
                  <c:v>0.41666666666666652</c:v>
                </c:pt>
                <c:pt idx="21">
                  <c:v>0.43749999999999983</c:v>
                </c:pt>
                <c:pt idx="22">
                  <c:v>0.45833333333333315</c:v>
                </c:pt>
                <c:pt idx="23">
                  <c:v>0.47916666666666646</c:v>
                </c:pt>
                <c:pt idx="24">
                  <c:v>0.49999999999999978</c:v>
                </c:pt>
                <c:pt idx="25">
                  <c:v>0.52083333333333315</c:v>
                </c:pt>
                <c:pt idx="26">
                  <c:v>0.54166666666666652</c:v>
                </c:pt>
                <c:pt idx="27">
                  <c:v>0.56249999999999989</c:v>
                </c:pt>
                <c:pt idx="28">
                  <c:v>0.58333333333333326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0.66666666666666674</c:v>
                </c:pt>
                <c:pt idx="33">
                  <c:v>0.68750000000000011</c:v>
                </c:pt>
                <c:pt idx="34">
                  <c:v>0.70833333333333348</c:v>
                </c:pt>
                <c:pt idx="35">
                  <c:v>0.72916666666666685</c:v>
                </c:pt>
                <c:pt idx="36">
                  <c:v>0.75000000000000022</c:v>
                </c:pt>
                <c:pt idx="37">
                  <c:v>0.77083333333333359</c:v>
                </c:pt>
                <c:pt idx="38">
                  <c:v>0.79166666666666696</c:v>
                </c:pt>
                <c:pt idx="39">
                  <c:v>0.81250000000000033</c:v>
                </c:pt>
                <c:pt idx="40">
                  <c:v>0.8333333333333337</c:v>
                </c:pt>
                <c:pt idx="41">
                  <c:v>0.85416666666666707</c:v>
                </c:pt>
                <c:pt idx="42">
                  <c:v>0.87500000000000044</c:v>
                </c:pt>
                <c:pt idx="43">
                  <c:v>0.89583333333333381</c:v>
                </c:pt>
                <c:pt idx="44">
                  <c:v>0.91666666666666718</c:v>
                </c:pt>
                <c:pt idx="45">
                  <c:v>0.93750000000000056</c:v>
                </c:pt>
                <c:pt idx="46">
                  <c:v>0.95833333333333393</c:v>
                </c:pt>
                <c:pt idx="47">
                  <c:v>0.9791666666666673</c:v>
                </c:pt>
              </c:numCache>
            </c:numRef>
          </c:cat>
          <c:val>
            <c:numRef>
              <c:f>Sheet1!$F$13:$BA$13</c:f>
              <c:numCache>
                <c:formatCode>#,##0</c:formatCode>
                <c:ptCount val="48"/>
                <c:pt idx="0">
                  <c:v>4675</c:v>
                </c:pt>
                <c:pt idx="1">
                  <c:v>4334</c:v>
                </c:pt>
                <c:pt idx="2">
                  <c:v>3994</c:v>
                </c:pt>
                <c:pt idx="3">
                  <c:v>3615</c:v>
                </c:pt>
                <c:pt idx="4">
                  <c:v>3031</c:v>
                </c:pt>
                <c:pt idx="5">
                  <c:v>2585</c:v>
                </c:pt>
                <c:pt idx="6">
                  <c:v>2361</c:v>
                </c:pt>
                <c:pt idx="7">
                  <c:v>2210</c:v>
                </c:pt>
                <c:pt idx="8">
                  <c:v>2067</c:v>
                </c:pt>
                <c:pt idx="9">
                  <c:v>1967</c:v>
                </c:pt>
                <c:pt idx="10">
                  <c:v>1852</c:v>
                </c:pt>
                <c:pt idx="11">
                  <c:v>1861</c:v>
                </c:pt>
                <c:pt idx="12">
                  <c:v>2081</c:v>
                </c:pt>
                <c:pt idx="13">
                  <c:v>2151</c:v>
                </c:pt>
                <c:pt idx="14">
                  <c:v>2182</c:v>
                </c:pt>
                <c:pt idx="15">
                  <c:v>2287</c:v>
                </c:pt>
                <c:pt idx="16">
                  <c:v>2409</c:v>
                </c:pt>
                <c:pt idx="17">
                  <c:v>2528</c:v>
                </c:pt>
                <c:pt idx="18">
                  <c:v>2609</c:v>
                </c:pt>
                <c:pt idx="19">
                  <c:v>2830</c:v>
                </c:pt>
                <c:pt idx="20">
                  <c:v>2938</c:v>
                </c:pt>
                <c:pt idx="21">
                  <c:v>3157</c:v>
                </c:pt>
                <c:pt idx="22">
                  <c:v>3372</c:v>
                </c:pt>
                <c:pt idx="23">
                  <c:v>3574</c:v>
                </c:pt>
                <c:pt idx="24">
                  <c:v>3508</c:v>
                </c:pt>
                <c:pt idx="25">
                  <c:v>3621</c:v>
                </c:pt>
                <c:pt idx="26">
                  <c:v>3981</c:v>
                </c:pt>
                <c:pt idx="27">
                  <c:v>4333</c:v>
                </c:pt>
                <c:pt idx="28">
                  <c:v>4524</c:v>
                </c:pt>
                <c:pt idx="29">
                  <c:v>4700</c:v>
                </c:pt>
                <c:pt idx="30">
                  <c:v>4866</c:v>
                </c:pt>
                <c:pt idx="31">
                  <c:v>5047</c:v>
                </c:pt>
                <c:pt idx="32">
                  <c:v>5259</c:v>
                </c:pt>
                <c:pt idx="33">
                  <c:v>5543</c:v>
                </c:pt>
                <c:pt idx="34">
                  <c:v>5585</c:v>
                </c:pt>
                <c:pt idx="35">
                  <c:v>5501</c:v>
                </c:pt>
                <c:pt idx="36">
                  <c:v>5468</c:v>
                </c:pt>
                <c:pt idx="37">
                  <c:v>5356</c:v>
                </c:pt>
                <c:pt idx="38">
                  <c:v>5355</c:v>
                </c:pt>
                <c:pt idx="39">
                  <c:v>5168</c:v>
                </c:pt>
                <c:pt idx="40">
                  <c:v>5027</c:v>
                </c:pt>
                <c:pt idx="41">
                  <c:v>4915</c:v>
                </c:pt>
                <c:pt idx="42">
                  <c:v>4782</c:v>
                </c:pt>
                <c:pt idx="43">
                  <c:v>4877</c:v>
                </c:pt>
                <c:pt idx="44">
                  <c:v>4688</c:v>
                </c:pt>
                <c:pt idx="45">
                  <c:v>4580</c:v>
                </c:pt>
                <c:pt idx="46">
                  <c:v>4577</c:v>
                </c:pt>
                <c:pt idx="47">
                  <c:v>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B-4ADE-8EFA-A3A69B478793}"/>
            </c:ext>
          </c:extLst>
        </c:ser>
        <c:ser>
          <c:idx val="0"/>
          <c:order val="1"/>
          <c:tx>
            <c:strRef>
              <c:f>Sheet1!$A$14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Sheet1!$F$2:$BA$2</c:f>
              <c:numCache>
                <c:formatCode>[$-F400]h:mm:ss\ AM/PM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0.12499999999999999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0.22916666666666669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0.31249999999999994</c:v>
                </c:pt>
                <c:pt idx="16">
                  <c:v>0.33333333333333326</c:v>
                </c:pt>
                <c:pt idx="17">
                  <c:v>0.35416666666666657</c:v>
                </c:pt>
                <c:pt idx="18">
                  <c:v>0.37499999999999989</c:v>
                </c:pt>
                <c:pt idx="19">
                  <c:v>0.3958333333333332</c:v>
                </c:pt>
                <c:pt idx="20">
                  <c:v>0.41666666666666652</c:v>
                </c:pt>
                <c:pt idx="21">
                  <c:v>0.43749999999999983</c:v>
                </c:pt>
                <c:pt idx="22">
                  <c:v>0.45833333333333315</c:v>
                </c:pt>
                <c:pt idx="23">
                  <c:v>0.47916666666666646</c:v>
                </c:pt>
                <c:pt idx="24">
                  <c:v>0.49999999999999978</c:v>
                </c:pt>
                <c:pt idx="25">
                  <c:v>0.52083333333333315</c:v>
                </c:pt>
                <c:pt idx="26">
                  <c:v>0.54166666666666652</c:v>
                </c:pt>
                <c:pt idx="27">
                  <c:v>0.56249999999999989</c:v>
                </c:pt>
                <c:pt idx="28">
                  <c:v>0.58333333333333326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0.66666666666666674</c:v>
                </c:pt>
                <c:pt idx="33">
                  <c:v>0.68750000000000011</c:v>
                </c:pt>
                <c:pt idx="34">
                  <c:v>0.70833333333333348</c:v>
                </c:pt>
                <c:pt idx="35">
                  <c:v>0.72916666666666685</c:v>
                </c:pt>
                <c:pt idx="36">
                  <c:v>0.75000000000000022</c:v>
                </c:pt>
                <c:pt idx="37">
                  <c:v>0.77083333333333359</c:v>
                </c:pt>
                <c:pt idx="38">
                  <c:v>0.79166666666666696</c:v>
                </c:pt>
                <c:pt idx="39">
                  <c:v>0.81250000000000033</c:v>
                </c:pt>
                <c:pt idx="40">
                  <c:v>0.8333333333333337</c:v>
                </c:pt>
                <c:pt idx="41">
                  <c:v>0.85416666666666707</c:v>
                </c:pt>
                <c:pt idx="42">
                  <c:v>0.87500000000000044</c:v>
                </c:pt>
                <c:pt idx="43">
                  <c:v>0.89583333333333381</c:v>
                </c:pt>
                <c:pt idx="44">
                  <c:v>0.91666666666666718</c:v>
                </c:pt>
                <c:pt idx="45">
                  <c:v>0.93750000000000056</c:v>
                </c:pt>
                <c:pt idx="46">
                  <c:v>0.95833333333333393</c:v>
                </c:pt>
                <c:pt idx="47">
                  <c:v>0.9791666666666673</c:v>
                </c:pt>
              </c:numCache>
            </c:numRef>
          </c:cat>
          <c:val>
            <c:numRef>
              <c:f>Sheet1!$F$14:$BA$14</c:f>
              <c:numCache>
                <c:formatCode>#,##0</c:formatCode>
                <c:ptCount val="48"/>
                <c:pt idx="0">
                  <c:v>2434</c:v>
                </c:pt>
                <c:pt idx="1">
                  <c:v>2583</c:v>
                </c:pt>
                <c:pt idx="2">
                  <c:v>2865</c:v>
                </c:pt>
                <c:pt idx="3">
                  <c:v>2772</c:v>
                </c:pt>
                <c:pt idx="4">
                  <c:v>2555</c:v>
                </c:pt>
                <c:pt idx="5">
                  <c:v>2323</c:v>
                </c:pt>
                <c:pt idx="6">
                  <c:v>2099</c:v>
                </c:pt>
                <c:pt idx="7">
                  <c:v>2229</c:v>
                </c:pt>
                <c:pt idx="8">
                  <c:v>2302</c:v>
                </c:pt>
                <c:pt idx="9">
                  <c:v>2328</c:v>
                </c:pt>
                <c:pt idx="10">
                  <c:v>2217</c:v>
                </c:pt>
                <c:pt idx="11">
                  <c:v>2350</c:v>
                </c:pt>
                <c:pt idx="12">
                  <c:v>2521</c:v>
                </c:pt>
                <c:pt idx="13">
                  <c:v>2499</c:v>
                </c:pt>
                <c:pt idx="14">
                  <c:v>2683</c:v>
                </c:pt>
                <c:pt idx="15">
                  <c:v>2709</c:v>
                </c:pt>
                <c:pt idx="16">
                  <c:v>2470</c:v>
                </c:pt>
                <c:pt idx="17">
                  <c:v>2574</c:v>
                </c:pt>
                <c:pt idx="18">
                  <c:v>2637</c:v>
                </c:pt>
                <c:pt idx="19">
                  <c:v>2676</c:v>
                </c:pt>
                <c:pt idx="20">
                  <c:v>2731</c:v>
                </c:pt>
                <c:pt idx="21">
                  <c:v>3032</c:v>
                </c:pt>
                <c:pt idx="22">
                  <c:v>3314</c:v>
                </c:pt>
                <c:pt idx="23">
                  <c:v>3529</c:v>
                </c:pt>
                <c:pt idx="24">
                  <c:v>3892</c:v>
                </c:pt>
                <c:pt idx="25">
                  <c:v>4160</c:v>
                </c:pt>
                <c:pt idx="26">
                  <c:v>3907</c:v>
                </c:pt>
                <c:pt idx="27">
                  <c:v>3526</c:v>
                </c:pt>
                <c:pt idx="28">
                  <c:v>3107</c:v>
                </c:pt>
                <c:pt idx="29">
                  <c:v>3307</c:v>
                </c:pt>
                <c:pt idx="30">
                  <c:v>3481</c:v>
                </c:pt>
                <c:pt idx="31">
                  <c:v>3512</c:v>
                </c:pt>
                <c:pt idx="32">
                  <c:v>3684</c:v>
                </c:pt>
                <c:pt idx="33">
                  <c:v>3720</c:v>
                </c:pt>
                <c:pt idx="34">
                  <c:v>3835</c:v>
                </c:pt>
                <c:pt idx="35">
                  <c:v>3768</c:v>
                </c:pt>
                <c:pt idx="36">
                  <c:v>3693</c:v>
                </c:pt>
                <c:pt idx="37">
                  <c:v>3578</c:v>
                </c:pt>
                <c:pt idx="38">
                  <c:v>3229</c:v>
                </c:pt>
                <c:pt idx="39">
                  <c:v>2901</c:v>
                </c:pt>
                <c:pt idx="40">
                  <c:v>2546</c:v>
                </c:pt>
                <c:pt idx="41">
                  <c:v>2321</c:v>
                </c:pt>
                <c:pt idx="42">
                  <c:v>2229</c:v>
                </c:pt>
                <c:pt idx="43">
                  <c:v>2111</c:v>
                </c:pt>
                <c:pt idx="44">
                  <c:v>1958</c:v>
                </c:pt>
                <c:pt idx="45">
                  <c:v>1644</c:v>
                </c:pt>
                <c:pt idx="46">
                  <c:v>1370</c:v>
                </c:pt>
                <c:pt idx="47">
                  <c:v>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B-4ADE-8EFA-A3A69B478793}"/>
            </c:ext>
          </c:extLst>
        </c:ser>
        <c:ser>
          <c:idx val="2"/>
          <c:order val="2"/>
          <c:tx>
            <c:v>Saving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Sheet1!$F$11:$BA$11</c:f>
              <c:numCache>
                <c:formatCode>General</c:formatCode>
                <c:ptCount val="4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8B-4ADE-8EFA-A3A69B478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12008"/>
        <c:axId val="508912992"/>
      </c:areaChart>
      <c:catAx>
        <c:axId val="508912008"/>
        <c:scaling>
          <c:orientation val="minMax"/>
        </c:scaling>
        <c:delete val="0"/>
        <c:axPos val="b"/>
        <c:numFmt formatCode="h: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 panose="020B0400000000000000" pitchFamily="34" charset="-128"/>
                <a:ea typeface="Yu Gothic" panose="020B0400000000000000" pitchFamily="34" charset="-128"/>
                <a:cs typeface="+mn-cs"/>
              </a:defRPr>
            </a:pPr>
            <a:endParaRPr lang="en-US"/>
          </a:p>
        </c:txPr>
        <c:crossAx val="508912992"/>
        <c:crosses val="autoZero"/>
        <c:auto val="1"/>
        <c:lblAlgn val="ctr"/>
        <c:lblOffset val="100"/>
        <c:tickLblSkip val="8"/>
        <c:noMultiLvlLbl val="0"/>
      </c:catAx>
      <c:valAx>
        <c:axId val="508912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" panose="020B0400000000000000" pitchFamily="34" charset="-128"/>
                    <a:ea typeface="Yu Gothic" panose="020B0400000000000000" pitchFamily="34" charset="-128"/>
                    <a:cs typeface="+mn-cs"/>
                  </a:defRPr>
                </a:pPr>
                <a:r>
                  <a:rPr lang="en-GB"/>
                  <a:t>Electricity [GWe]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" panose="020B0400000000000000" pitchFamily="34" charset="-128"/>
                  <a:ea typeface="Yu Gothic" panose="020B0400000000000000" pitchFamily="34" charset="-128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 panose="020B0400000000000000" pitchFamily="34" charset="-128"/>
                <a:ea typeface="Yu Gothic" panose="020B0400000000000000" pitchFamily="34" charset="-128"/>
                <a:cs typeface="+mn-cs"/>
              </a:defRPr>
            </a:pPr>
            <a:endParaRPr lang="en-US"/>
          </a:p>
        </c:txPr>
        <c:crossAx val="5089120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" panose="020B0400000000000000" pitchFamily="34" charset="-128"/>
              <a:ea typeface="Yu Gothic" panose="020B0400000000000000" pitchFamily="34" charset="-128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Yu Gothic" panose="020B0400000000000000" pitchFamily="34" charset="-128"/>
          <a:ea typeface="Yu Gothic" panose="020B0400000000000000" pitchFamily="34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 panose="020B0400000000000000" pitchFamily="34" charset="-128"/>
                <a:ea typeface="Yu Gothic" panose="020B0400000000000000" pitchFamily="34" charset="-128"/>
                <a:cs typeface="+mn-cs"/>
              </a:defRPr>
            </a:pPr>
            <a:r>
              <a:rPr lang="en-GB"/>
              <a:t>Base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" panose="020B0400000000000000" pitchFamily="34" charset="-128"/>
              <a:ea typeface="Yu Gothic" panose="020B0400000000000000" pitchFamily="34" charset="-128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Sheet1!$A$4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Sheet1!$F$2:$BA$2</c:f>
              <c:numCache>
                <c:formatCode>[$-F400]h:mm:ss\ AM/PM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0.12499999999999999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0.22916666666666669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0.31249999999999994</c:v>
                </c:pt>
                <c:pt idx="16">
                  <c:v>0.33333333333333326</c:v>
                </c:pt>
                <c:pt idx="17">
                  <c:v>0.35416666666666657</c:v>
                </c:pt>
                <c:pt idx="18">
                  <c:v>0.37499999999999989</c:v>
                </c:pt>
                <c:pt idx="19">
                  <c:v>0.3958333333333332</c:v>
                </c:pt>
                <c:pt idx="20">
                  <c:v>0.41666666666666652</c:v>
                </c:pt>
                <c:pt idx="21">
                  <c:v>0.43749999999999983</c:v>
                </c:pt>
                <c:pt idx="22">
                  <c:v>0.45833333333333315</c:v>
                </c:pt>
                <c:pt idx="23">
                  <c:v>0.47916666666666646</c:v>
                </c:pt>
                <c:pt idx="24">
                  <c:v>0.49999999999999978</c:v>
                </c:pt>
                <c:pt idx="25">
                  <c:v>0.52083333333333315</c:v>
                </c:pt>
                <c:pt idx="26">
                  <c:v>0.54166666666666652</c:v>
                </c:pt>
                <c:pt idx="27">
                  <c:v>0.56249999999999989</c:v>
                </c:pt>
                <c:pt idx="28">
                  <c:v>0.58333333333333326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0.66666666666666674</c:v>
                </c:pt>
                <c:pt idx="33">
                  <c:v>0.68750000000000011</c:v>
                </c:pt>
                <c:pt idx="34">
                  <c:v>0.70833333333333348</c:v>
                </c:pt>
                <c:pt idx="35">
                  <c:v>0.72916666666666685</c:v>
                </c:pt>
                <c:pt idx="36">
                  <c:v>0.75000000000000022</c:v>
                </c:pt>
                <c:pt idx="37">
                  <c:v>0.77083333333333359</c:v>
                </c:pt>
                <c:pt idx="38">
                  <c:v>0.79166666666666696</c:v>
                </c:pt>
                <c:pt idx="39">
                  <c:v>0.81250000000000033</c:v>
                </c:pt>
                <c:pt idx="40">
                  <c:v>0.8333333333333337</c:v>
                </c:pt>
                <c:pt idx="41">
                  <c:v>0.85416666666666707</c:v>
                </c:pt>
                <c:pt idx="42">
                  <c:v>0.87500000000000044</c:v>
                </c:pt>
                <c:pt idx="43">
                  <c:v>0.89583333333333381</c:v>
                </c:pt>
                <c:pt idx="44">
                  <c:v>0.91666666666666718</c:v>
                </c:pt>
                <c:pt idx="45">
                  <c:v>0.93750000000000056</c:v>
                </c:pt>
                <c:pt idx="46">
                  <c:v>0.95833333333333393</c:v>
                </c:pt>
                <c:pt idx="47">
                  <c:v>0.9791666666666673</c:v>
                </c:pt>
              </c:numCache>
            </c:numRef>
          </c:cat>
          <c:val>
            <c:numRef>
              <c:f>Sheet1!$F$4:$BA$4</c:f>
              <c:numCache>
                <c:formatCode>#,##0</c:formatCode>
                <c:ptCount val="48"/>
                <c:pt idx="0">
                  <c:v>4675</c:v>
                </c:pt>
                <c:pt idx="1">
                  <c:v>4334</c:v>
                </c:pt>
                <c:pt idx="2">
                  <c:v>3994</c:v>
                </c:pt>
                <c:pt idx="3">
                  <c:v>3615</c:v>
                </c:pt>
                <c:pt idx="4">
                  <c:v>3031</c:v>
                </c:pt>
                <c:pt idx="5">
                  <c:v>2585</c:v>
                </c:pt>
                <c:pt idx="6">
                  <c:v>2361</c:v>
                </c:pt>
                <c:pt idx="7">
                  <c:v>2210</c:v>
                </c:pt>
                <c:pt idx="8">
                  <c:v>2067</c:v>
                </c:pt>
                <c:pt idx="9">
                  <c:v>1967</c:v>
                </c:pt>
                <c:pt idx="10">
                  <c:v>1852</c:v>
                </c:pt>
                <c:pt idx="11">
                  <c:v>1861</c:v>
                </c:pt>
                <c:pt idx="12">
                  <c:v>2081</c:v>
                </c:pt>
                <c:pt idx="13">
                  <c:v>2151</c:v>
                </c:pt>
                <c:pt idx="14">
                  <c:v>2182</c:v>
                </c:pt>
                <c:pt idx="15">
                  <c:v>2287</c:v>
                </c:pt>
                <c:pt idx="16">
                  <c:v>2409</c:v>
                </c:pt>
                <c:pt idx="17">
                  <c:v>2528</c:v>
                </c:pt>
                <c:pt idx="18">
                  <c:v>2609</c:v>
                </c:pt>
                <c:pt idx="19">
                  <c:v>2830</c:v>
                </c:pt>
                <c:pt idx="20">
                  <c:v>2938</c:v>
                </c:pt>
                <c:pt idx="21">
                  <c:v>3157</c:v>
                </c:pt>
                <c:pt idx="22">
                  <c:v>3372</c:v>
                </c:pt>
                <c:pt idx="23">
                  <c:v>3574</c:v>
                </c:pt>
                <c:pt idx="24">
                  <c:v>3508</c:v>
                </c:pt>
                <c:pt idx="25">
                  <c:v>3621</c:v>
                </c:pt>
                <c:pt idx="26">
                  <c:v>3981</c:v>
                </c:pt>
                <c:pt idx="27">
                  <c:v>4333</c:v>
                </c:pt>
                <c:pt idx="28">
                  <c:v>4524</c:v>
                </c:pt>
                <c:pt idx="29">
                  <c:v>4700</c:v>
                </c:pt>
                <c:pt idx="30">
                  <c:v>4866</c:v>
                </c:pt>
                <c:pt idx="31">
                  <c:v>5047</c:v>
                </c:pt>
                <c:pt idx="32">
                  <c:v>5259</c:v>
                </c:pt>
                <c:pt idx="33">
                  <c:v>5543</c:v>
                </c:pt>
                <c:pt idx="34">
                  <c:v>5585</c:v>
                </c:pt>
                <c:pt idx="35">
                  <c:v>5501</c:v>
                </c:pt>
                <c:pt idx="36">
                  <c:v>5468</c:v>
                </c:pt>
                <c:pt idx="37">
                  <c:v>5356</c:v>
                </c:pt>
                <c:pt idx="38">
                  <c:v>5355</c:v>
                </c:pt>
                <c:pt idx="39">
                  <c:v>5168</c:v>
                </c:pt>
                <c:pt idx="40">
                  <c:v>5027</c:v>
                </c:pt>
                <c:pt idx="41">
                  <c:v>4915</c:v>
                </c:pt>
                <c:pt idx="42">
                  <c:v>4782</c:v>
                </c:pt>
                <c:pt idx="43">
                  <c:v>4877</c:v>
                </c:pt>
                <c:pt idx="44">
                  <c:v>4688</c:v>
                </c:pt>
                <c:pt idx="45">
                  <c:v>4580</c:v>
                </c:pt>
                <c:pt idx="46">
                  <c:v>4577</c:v>
                </c:pt>
                <c:pt idx="47">
                  <c:v>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9-48A6-A9DB-1F26FE8B4E1E}"/>
            </c:ext>
          </c:extLst>
        </c:ser>
        <c:ser>
          <c:idx val="0"/>
          <c:order val="1"/>
          <c:tx>
            <c:strRef>
              <c:f>Sheet1!$A$5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Sheet1!$F$2:$BA$2</c:f>
              <c:numCache>
                <c:formatCode>[$-F400]h:mm:ss\ AM/PM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0.12499999999999999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0.22916666666666669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0.31249999999999994</c:v>
                </c:pt>
                <c:pt idx="16">
                  <c:v>0.33333333333333326</c:v>
                </c:pt>
                <c:pt idx="17">
                  <c:v>0.35416666666666657</c:v>
                </c:pt>
                <c:pt idx="18">
                  <c:v>0.37499999999999989</c:v>
                </c:pt>
                <c:pt idx="19">
                  <c:v>0.3958333333333332</c:v>
                </c:pt>
                <c:pt idx="20">
                  <c:v>0.41666666666666652</c:v>
                </c:pt>
                <c:pt idx="21">
                  <c:v>0.43749999999999983</c:v>
                </c:pt>
                <c:pt idx="22">
                  <c:v>0.45833333333333315</c:v>
                </c:pt>
                <c:pt idx="23">
                  <c:v>0.47916666666666646</c:v>
                </c:pt>
                <c:pt idx="24">
                  <c:v>0.49999999999999978</c:v>
                </c:pt>
                <c:pt idx="25">
                  <c:v>0.52083333333333315</c:v>
                </c:pt>
                <c:pt idx="26">
                  <c:v>0.54166666666666652</c:v>
                </c:pt>
                <c:pt idx="27">
                  <c:v>0.56249999999999989</c:v>
                </c:pt>
                <c:pt idx="28">
                  <c:v>0.58333333333333326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0.66666666666666674</c:v>
                </c:pt>
                <c:pt idx="33">
                  <c:v>0.68750000000000011</c:v>
                </c:pt>
                <c:pt idx="34">
                  <c:v>0.70833333333333348</c:v>
                </c:pt>
                <c:pt idx="35">
                  <c:v>0.72916666666666685</c:v>
                </c:pt>
                <c:pt idx="36">
                  <c:v>0.75000000000000022</c:v>
                </c:pt>
                <c:pt idx="37">
                  <c:v>0.77083333333333359</c:v>
                </c:pt>
                <c:pt idx="38">
                  <c:v>0.79166666666666696</c:v>
                </c:pt>
                <c:pt idx="39">
                  <c:v>0.81250000000000033</c:v>
                </c:pt>
                <c:pt idx="40">
                  <c:v>0.8333333333333337</c:v>
                </c:pt>
                <c:pt idx="41">
                  <c:v>0.85416666666666707</c:v>
                </c:pt>
                <c:pt idx="42">
                  <c:v>0.87500000000000044</c:v>
                </c:pt>
                <c:pt idx="43">
                  <c:v>0.89583333333333381</c:v>
                </c:pt>
                <c:pt idx="44">
                  <c:v>0.91666666666666718</c:v>
                </c:pt>
                <c:pt idx="45">
                  <c:v>0.93750000000000056</c:v>
                </c:pt>
                <c:pt idx="46">
                  <c:v>0.95833333333333393</c:v>
                </c:pt>
                <c:pt idx="47">
                  <c:v>0.9791666666666673</c:v>
                </c:pt>
              </c:numCache>
            </c:numRef>
          </c:cat>
          <c:val>
            <c:numRef>
              <c:f>Sheet1!$F$5:$BA$5</c:f>
              <c:numCache>
                <c:formatCode>#,##0</c:formatCode>
                <c:ptCount val="48"/>
                <c:pt idx="0">
                  <c:v>3434</c:v>
                </c:pt>
                <c:pt idx="1">
                  <c:v>3583</c:v>
                </c:pt>
                <c:pt idx="2">
                  <c:v>3865</c:v>
                </c:pt>
                <c:pt idx="3">
                  <c:v>3772</c:v>
                </c:pt>
                <c:pt idx="4">
                  <c:v>3555</c:v>
                </c:pt>
                <c:pt idx="5">
                  <c:v>3323</c:v>
                </c:pt>
                <c:pt idx="6">
                  <c:v>3099</c:v>
                </c:pt>
                <c:pt idx="7">
                  <c:v>3229</c:v>
                </c:pt>
                <c:pt idx="8">
                  <c:v>3302</c:v>
                </c:pt>
                <c:pt idx="9">
                  <c:v>3328</c:v>
                </c:pt>
                <c:pt idx="10">
                  <c:v>3217</c:v>
                </c:pt>
                <c:pt idx="11">
                  <c:v>3350</c:v>
                </c:pt>
                <c:pt idx="12">
                  <c:v>3521</c:v>
                </c:pt>
                <c:pt idx="13">
                  <c:v>3499</c:v>
                </c:pt>
                <c:pt idx="14">
                  <c:v>3683</c:v>
                </c:pt>
                <c:pt idx="15">
                  <c:v>3709</c:v>
                </c:pt>
                <c:pt idx="16">
                  <c:v>3470</c:v>
                </c:pt>
                <c:pt idx="17">
                  <c:v>3574</c:v>
                </c:pt>
                <c:pt idx="18">
                  <c:v>3637</c:v>
                </c:pt>
                <c:pt idx="19">
                  <c:v>3676</c:v>
                </c:pt>
                <c:pt idx="20">
                  <c:v>3731</c:v>
                </c:pt>
                <c:pt idx="21">
                  <c:v>4032</c:v>
                </c:pt>
                <c:pt idx="22">
                  <c:v>4314</c:v>
                </c:pt>
                <c:pt idx="23">
                  <c:v>4529</c:v>
                </c:pt>
                <c:pt idx="24">
                  <c:v>4892</c:v>
                </c:pt>
                <c:pt idx="25">
                  <c:v>5160</c:v>
                </c:pt>
                <c:pt idx="26">
                  <c:v>4907</c:v>
                </c:pt>
                <c:pt idx="27">
                  <c:v>4526</c:v>
                </c:pt>
                <c:pt idx="28">
                  <c:v>4107</c:v>
                </c:pt>
                <c:pt idx="29">
                  <c:v>4307</c:v>
                </c:pt>
                <c:pt idx="30">
                  <c:v>4481</c:v>
                </c:pt>
                <c:pt idx="31">
                  <c:v>4512</c:v>
                </c:pt>
                <c:pt idx="32">
                  <c:v>4684</c:v>
                </c:pt>
                <c:pt idx="33">
                  <c:v>4720</c:v>
                </c:pt>
                <c:pt idx="34">
                  <c:v>4835</c:v>
                </c:pt>
                <c:pt idx="35">
                  <c:v>4768</c:v>
                </c:pt>
                <c:pt idx="36">
                  <c:v>4693</c:v>
                </c:pt>
                <c:pt idx="37">
                  <c:v>4578</c:v>
                </c:pt>
                <c:pt idx="38">
                  <c:v>4229</c:v>
                </c:pt>
                <c:pt idx="39">
                  <c:v>3901</c:v>
                </c:pt>
                <c:pt idx="40">
                  <c:v>3546</c:v>
                </c:pt>
                <c:pt idx="41">
                  <c:v>3321</c:v>
                </c:pt>
                <c:pt idx="42">
                  <c:v>3229</c:v>
                </c:pt>
                <c:pt idx="43">
                  <c:v>3111</c:v>
                </c:pt>
                <c:pt idx="44">
                  <c:v>2958</c:v>
                </c:pt>
                <c:pt idx="45">
                  <c:v>2644</c:v>
                </c:pt>
                <c:pt idx="46">
                  <c:v>2370</c:v>
                </c:pt>
                <c:pt idx="47">
                  <c:v>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F9-48A6-A9DB-1F26FE8B4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12008"/>
        <c:axId val="508912992"/>
      </c:areaChart>
      <c:catAx>
        <c:axId val="508912008"/>
        <c:scaling>
          <c:orientation val="minMax"/>
        </c:scaling>
        <c:delete val="0"/>
        <c:axPos val="b"/>
        <c:numFmt formatCode="h: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 panose="020B0400000000000000" pitchFamily="34" charset="-128"/>
                <a:ea typeface="Yu Gothic" panose="020B0400000000000000" pitchFamily="34" charset="-128"/>
                <a:cs typeface="+mn-cs"/>
              </a:defRPr>
            </a:pPr>
            <a:endParaRPr lang="en-US"/>
          </a:p>
        </c:txPr>
        <c:crossAx val="508912992"/>
        <c:crosses val="autoZero"/>
        <c:auto val="1"/>
        <c:lblAlgn val="ctr"/>
        <c:lblOffset val="100"/>
        <c:tickLblSkip val="8"/>
        <c:noMultiLvlLbl val="0"/>
      </c:catAx>
      <c:valAx>
        <c:axId val="508912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" panose="020B0400000000000000" pitchFamily="34" charset="-128"/>
                    <a:ea typeface="Yu Gothic" panose="020B0400000000000000" pitchFamily="34" charset="-128"/>
                    <a:cs typeface="+mn-cs"/>
                  </a:defRPr>
                </a:pPr>
                <a:r>
                  <a:rPr lang="en-GB"/>
                  <a:t>Electricity [GWe]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" panose="020B0400000000000000" pitchFamily="34" charset="-128"/>
                  <a:ea typeface="Yu Gothic" panose="020B0400000000000000" pitchFamily="34" charset="-128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 panose="020B0400000000000000" pitchFamily="34" charset="-128"/>
                <a:ea typeface="Yu Gothic" panose="020B0400000000000000" pitchFamily="34" charset="-128"/>
                <a:cs typeface="+mn-cs"/>
              </a:defRPr>
            </a:pPr>
            <a:endParaRPr lang="en-US"/>
          </a:p>
        </c:txPr>
        <c:crossAx val="5089120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" panose="020B0400000000000000" pitchFamily="34" charset="-128"/>
              <a:ea typeface="Yu Gothic" panose="020B0400000000000000" pitchFamily="34" charset="-128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Yu Gothic" panose="020B0400000000000000" pitchFamily="34" charset="-128"/>
          <a:ea typeface="Yu Gothic" panose="020B0400000000000000" pitchFamily="34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72114</xdr:colOff>
      <xdr:row>27</xdr:row>
      <xdr:rowOff>48077</xdr:rowOff>
    </xdr:from>
    <xdr:to>
      <xdr:col>22</xdr:col>
      <xdr:colOff>0</xdr:colOff>
      <xdr:row>50</xdr:row>
      <xdr:rowOff>123223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8A1AD-F8A6-4829-89F1-BA51BCD5C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48077</xdr:rowOff>
    </xdr:from>
    <xdr:to>
      <xdr:col>10</xdr:col>
      <xdr:colOff>166009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BE3930-073D-477B-BBD5-0E39B3D90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7"/>
  <sheetViews>
    <sheetView tabSelected="1" topLeftCell="A22" zoomScale="80" zoomScaleNormal="80" workbookViewId="0">
      <selection activeCell="H54" sqref="H54"/>
    </sheetView>
  </sheetViews>
  <sheetFormatPr defaultRowHeight="14.6" x14ac:dyDescent="0.4"/>
  <cols>
    <col min="1" max="3" width="14.23046875" style="2" bestFit="1" customWidth="1"/>
    <col min="4" max="4" width="7.921875" style="3" bestFit="1" customWidth="1"/>
    <col min="5" max="5" width="11.3046875" style="2" bestFit="1" customWidth="1"/>
    <col min="6" max="53" width="9.3046875" style="2" bestFit="1" customWidth="1"/>
    <col min="54" max="16384" width="9.23046875" style="2"/>
  </cols>
  <sheetData>
    <row r="1" spans="1:53" x14ac:dyDescent="0.4">
      <c r="A1" s="1" t="s">
        <v>10</v>
      </c>
    </row>
    <row r="2" spans="1:53" x14ac:dyDescent="0.4">
      <c r="B2" s="2" t="s">
        <v>1</v>
      </c>
      <c r="E2" s="3" t="s">
        <v>22</v>
      </c>
      <c r="F2" s="4">
        <v>0</v>
      </c>
      <c r="G2" s="4">
        <v>2.0833333333333332E-2</v>
      </c>
      <c r="H2" s="4">
        <v>4.1666666666666664E-2</v>
      </c>
      <c r="I2" s="4">
        <v>6.25E-2</v>
      </c>
      <c r="J2" s="4">
        <v>8.3333333333333329E-2</v>
      </c>
      <c r="K2" s="4">
        <v>0.10416666666666666</v>
      </c>
      <c r="L2" s="4">
        <v>0.12499999999999999</v>
      </c>
      <c r="M2" s="4">
        <v>0.14583333333333331</v>
      </c>
      <c r="N2" s="4">
        <v>0.16666666666666666</v>
      </c>
      <c r="O2" s="4">
        <v>0.1875</v>
      </c>
      <c r="P2" s="4">
        <v>0.20833333333333334</v>
      </c>
      <c r="Q2" s="4">
        <v>0.22916666666666669</v>
      </c>
      <c r="R2" s="4">
        <v>0.25</v>
      </c>
      <c r="S2" s="4">
        <v>0.27083333333333331</v>
      </c>
      <c r="T2" s="4">
        <v>0.29166666666666663</v>
      </c>
      <c r="U2" s="4">
        <v>0.31249999999999994</v>
      </c>
      <c r="V2" s="4">
        <v>0.33333333333333326</v>
      </c>
      <c r="W2" s="4">
        <v>0.35416666666666657</v>
      </c>
      <c r="X2" s="4">
        <v>0.37499999999999989</v>
      </c>
      <c r="Y2" s="4">
        <v>0.3958333333333332</v>
      </c>
      <c r="Z2" s="4">
        <v>0.41666666666666652</v>
      </c>
      <c r="AA2" s="4">
        <v>0.43749999999999983</v>
      </c>
      <c r="AB2" s="4">
        <v>0.45833333333333315</v>
      </c>
      <c r="AC2" s="4">
        <v>0.47916666666666646</v>
      </c>
      <c r="AD2" s="4">
        <v>0.49999999999999978</v>
      </c>
      <c r="AE2" s="4">
        <v>0.52083333333333315</v>
      </c>
      <c r="AF2" s="4">
        <v>0.54166666666666652</v>
      </c>
      <c r="AG2" s="4">
        <v>0.56249999999999989</v>
      </c>
      <c r="AH2" s="4">
        <v>0.58333333333333326</v>
      </c>
      <c r="AI2" s="4">
        <v>0.60416666666666663</v>
      </c>
      <c r="AJ2" s="4">
        <v>0.625</v>
      </c>
      <c r="AK2" s="4">
        <v>0.64583333333333337</v>
      </c>
      <c r="AL2" s="4">
        <v>0.66666666666666674</v>
      </c>
      <c r="AM2" s="4">
        <v>0.68750000000000011</v>
      </c>
      <c r="AN2" s="4">
        <v>0.70833333333333348</v>
      </c>
      <c r="AO2" s="4">
        <v>0.72916666666666685</v>
      </c>
      <c r="AP2" s="4">
        <v>0.75000000000000022</v>
      </c>
      <c r="AQ2" s="4">
        <v>0.77083333333333359</v>
      </c>
      <c r="AR2" s="4">
        <v>0.79166666666666696</v>
      </c>
      <c r="AS2" s="4">
        <v>0.81250000000000033</v>
      </c>
      <c r="AT2" s="4">
        <v>0.8333333333333337</v>
      </c>
      <c r="AU2" s="4">
        <v>0.85416666666666707</v>
      </c>
      <c r="AV2" s="4">
        <v>0.87500000000000044</v>
      </c>
      <c r="AW2" s="4">
        <v>0.89583333333333381</v>
      </c>
      <c r="AX2" s="4">
        <v>0.91666666666666718</v>
      </c>
      <c r="AY2" s="4">
        <v>0.93750000000000056</v>
      </c>
      <c r="AZ2" s="4">
        <v>0.95833333333333393</v>
      </c>
      <c r="BA2" s="4">
        <v>0.9791666666666673</v>
      </c>
    </row>
    <row r="3" spans="1:53" x14ac:dyDescent="0.4">
      <c r="B3" s="2" t="s">
        <v>0</v>
      </c>
    </row>
    <row r="4" spans="1:53" x14ac:dyDescent="0.4">
      <c r="A4" s="2" t="s">
        <v>18</v>
      </c>
      <c r="B4" s="5">
        <v>0</v>
      </c>
      <c r="C4" s="6" t="s">
        <v>2</v>
      </c>
      <c r="D4" s="3" t="s">
        <v>3</v>
      </c>
      <c r="E4" s="7">
        <f>SUM(F4:BA4)/2</f>
        <v>91256</v>
      </c>
      <c r="F4" s="7">
        <v>4675</v>
      </c>
      <c r="G4" s="7">
        <v>4334</v>
      </c>
      <c r="H4" s="7">
        <v>3994</v>
      </c>
      <c r="I4" s="7">
        <v>3615</v>
      </c>
      <c r="J4" s="7">
        <v>3031</v>
      </c>
      <c r="K4" s="7">
        <v>2585</v>
      </c>
      <c r="L4" s="7">
        <v>2361</v>
      </c>
      <c r="M4" s="7">
        <v>2210</v>
      </c>
      <c r="N4" s="7">
        <v>2067</v>
      </c>
      <c r="O4" s="7">
        <v>1967</v>
      </c>
      <c r="P4" s="7">
        <v>1852</v>
      </c>
      <c r="Q4" s="7">
        <v>1861</v>
      </c>
      <c r="R4" s="7">
        <v>2081</v>
      </c>
      <c r="S4" s="7">
        <v>2151</v>
      </c>
      <c r="T4" s="7">
        <v>2182</v>
      </c>
      <c r="U4" s="7">
        <v>2287</v>
      </c>
      <c r="V4" s="7">
        <v>2409</v>
      </c>
      <c r="W4" s="7">
        <v>2528</v>
      </c>
      <c r="X4" s="7">
        <v>2609</v>
      </c>
      <c r="Y4" s="7">
        <v>2830</v>
      </c>
      <c r="Z4" s="7">
        <v>2938</v>
      </c>
      <c r="AA4" s="7">
        <v>3157</v>
      </c>
      <c r="AB4" s="7">
        <v>3372</v>
      </c>
      <c r="AC4" s="7">
        <v>3574</v>
      </c>
      <c r="AD4" s="7">
        <v>3508</v>
      </c>
      <c r="AE4" s="7">
        <v>3621</v>
      </c>
      <c r="AF4" s="7">
        <v>3981</v>
      </c>
      <c r="AG4" s="7">
        <v>4333</v>
      </c>
      <c r="AH4" s="7">
        <v>4524</v>
      </c>
      <c r="AI4" s="7">
        <v>4700</v>
      </c>
      <c r="AJ4" s="7">
        <v>4866</v>
      </c>
      <c r="AK4" s="7">
        <v>5047</v>
      </c>
      <c r="AL4" s="7">
        <v>5259</v>
      </c>
      <c r="AM4" s="7">
        <v>5543</v>
      </c>
      <c r="AN4" s="7">
        <v>5585</v>
      </c>
      <c r="AO4" s="7">
        <v>5501</v>
      </c>
      <c r="AP4" s="7">
        <v>5468</v>
      </c>
      <c r="AQ4" s="7">
        <v>5356</v>
      </c>
      <c r="AR4" s="7">
        <v>5355</v>
      </c>
      <c r="AS4" s="7">
        <v>5168</v>
      </c>
      <c r="AT4" s="7">
        <v>5027</v>
      </c>
      <c r="AU4" s="7">
        <v>4915</v>
      </c>
      <c r="AV4" s="7">
        <v>4782</v>
      </c>
      <c r="AW4" s="7">
        <v>4877</v>
      </c>
      <c r="AX4" s="7">
        <v>4688</v>
      </c>
      <c r="AY4" s="7">
        <v>4580</v>
      </c>
      <c r="AZ4" s="7">
        <v>4577</v>
      </c>
      <c r="BA4" s="7">
        <v>4581</v>
      </c>
    </row>
    <row r="5" spans="1:53" x14ac:dyDescent="0.4">
      <c r="A5" s="2" t="s">
        <v>19</v>
      </c>
      <c r="B5" s="5">
        <v>0.91</v>
      </c>
      <c r="C5" s="6" t="s">
        <v>2</v>
      </c>
      <c r="D5" s="3" t="s">
        <v>3</v>
      </c>
      <c r="E5" s="7">
        <f t="shared" ref="E5:E7" si="0">SUM(F5:BA5)/2</f>
        <v>91571</v>
      </c>
      <c r="F5" s="7">
        <v>3434</v>
      </c>
      <c r="G5" s="7">
        <v>3583</v>
      </c>
      <c r="H5" s="7">
        <v>3865</v>
      </c>
      <c r="I5" s="7">
        <v>3772</v>
      </c>
      <c r="J5" s="7">
        <v>3555</v>
      </c>
      <c r="K5" s="7">
        <v>3323</v>
      </c>
      <c r="L5" s="7">
        <v>3099</v>
      </c>
      <c r="M5" s="7">
        <v>3229</v>
      </c>
      <c r="N5" s="7">
        <v>3302</v>
      </c>
      <c r="O5" s="7">
        <v>3328</v>
      </c>
      <c r="P5" s="7">
        <v>3217</v>
      </c>
      <c r="Q5" s="7">
        <v>3350</v>
      </c>
      <c r="R5" s="7">
        <v>3521</v>
      </c>
      <c r="S5" s="7">
        <v>3499</v>
      </c>
      <c r="T5" s="7">
        <v>3683</v>
      </c>
      <c r="U5" s="7">
        <v>3709</v>
      </c>
      <c r="V5" s="7">
        <v>3470</v>
      </c>
      <c r="W5" s="7">
        <v>3574</v>
      </c>
      <c r="X5" s="7">
        <v>3637</v>
      </c>
      <c r="Y5" s="7">
        <v>3676</v>
      </c>
      <c r="Z5" s="7">
        <v>3731</v>
      </c>
      <c r="AA5" s="7">
        <v>4032</v>
      </c>
      <c r="AB5" s="7">
        <v>4314</v>
      </c>
      <c r="AC5" s="7">
        <v>4529</v>
      </c>
      <c r="AD5" s="7">
        <v>4892</v>
      </c>
      <c r="AE5" s="7">
        <v>5160</v>
      </c>
      <c r="AF5" s="7">
        <v>4907</v>
      </c>
      <c r="AG5" s="7">
        <v>4526</v>
      </c>
      <c r="AH5" s="7">
        <v>4107</v>
      </c>
      <c r="AI5" s="7">
        <v>4307</v>
      </c>
      <c r="AJ5" s="7">
        <v>4481</v>
      </c>
      <c r="AK5" s="7">
        <v>4512</v>
      </c>
      <c r="AL5" s="7">
        <v>4684</v>
      </c>
      <c r="AM5" s="7">
        <v>4720</v>
      </c>
      <c r="AN5" s="7">
        <v>4835</v>
      </c>
      <c r="AO5" s="7">
        <v>4768</v>
      </c>
      <c r="AP5" s="7">
        <v>4693</v>
      </c>
      <c r="AQ5" s="7">
        <v>4578</v>
      </c>
      <c r="AR5" s="7">
        <v>4229</v>
      </c>
      <c r="AS5" s="7">
        <v>3901</v>
      </c>
      <c r="AT5" s="7">
        <v>3546</v>
      </c>
      <c r="AU5" s="7">
        <v>3321</v>
      </c>
      <c r="AV5" s="7">
        <v>3229</v>
      </c>
      <c r="AW5" s="7">
        <v>3111</v>
      </c>
      <c r="AX5" s="7">
        <v>2958</v>
      </c>
      <c r="AY5" s="7">
        <v>2644</v>
      </c>
      <c r="AZ5" s="7">
        <v>2370</v>
      </c>
      <c r="BA5" s="7">
        <v>2231</v>
      </c>
    </row>
    <row r="6" spans="1:53" x14ac:dyDescent="0.4">
      <c r="A6" s="2" t="s">
        <v>20</v>
      </c>
      <c r="C6" s="6" t="s">
        <v>2</v>
      </c>
      <c r="D6" s="3" t="s">
        <v>3</v>
      </c>
      <c r="E6" s="7">
        <f t="shared" si="0"/>
        <v>182827</v>
      </c>
      <c r="F6" s="7">
        <f t="shared" ref="F6:BA6" si="1">SUM(F4:F5)</f>
        <v>8109</v>
      </c>
      <c r="G6" s="7">
        <f t="shared" si="1"/>
        <v>7917</v>
      </c>
      <c r="H6" s="7">
        <f t="shared" si="1"/>
        <v>7859</v>
      </c>
      <c r="I6" s="7">
        <f t="shared" si="1"/>
        <v>7387</v>
      </c>
      <c r="J6" s="7">
        <f t="shared" si="1"/>
        <v>6586</v>
      </c>
      <c r="K6" s="7">
        <f t="shared" si="1"/>
        <v>5908</v>
      </c>
      <c r="L6" s="7">
        <f t="shared" si="1"/>
        <v>5460</v>
      </c>
      <c r="M6" s="7">
        <f t="shared" si="1"/>
        <v>5439</v>
      </c>
      <c r="N6" s="7">
        <f t="shared" si="1"/>
        <v>5369</v>
      </c>
      <c r="O6" s="7">
        <f t="shared" si="1"/>
        <v>5295</v>
      </c>
      <c r="P6" s="7">
        <f t="shared" si="1"/>
        <v>5069</v>
      </c>
      <c r="Q6" s="7">
        <f t="shared" si="1"/>
        <v>5211</v>
      </c>
      <c r="R6" s="7">
        <f t="shared" si="1"/>
        <v>5602</v>
      </c>
      <c r="S6" s="7">
        <f t="shared" si="1"/>
        <v>5650</v>
      </c>
      <c r="T6" s="7">
        <f t="shared" si="1"/>
        <v>5865</v>
      </c>
      <c r="U6" s="7">
        <f t="shared" si="1"/>
        <v>5996</v>
      </c>
      <c r="V6" s="7">
        <f t="shared" si="1"/>
        <v>5879</v>
      </c>
      <c r="W6" s="7">
        <f t="shared" si="1"/>
        <v>6102</v>
      </c>
      <c r="X6" s="7">
        <f t="shared" si="1"/>
        <v>6246</v>
      </c>
      <c r="Y6" s="7">
        <f t="shared" si="1"/>
        <v>6506</v>
      </c>
      <c r="Z6" s="7">
        <f t="shared" si="1"/>
        <v>6669</v>
      </c>
      <c r="AA6" s="7">
        <f t="shared" si="1"/>
        <v>7189</v>
      </c>
      <c r="AB6" s="7">
        <f t="shared" si="1"/>
        <v>7686</v>
      </c>
      <c r="AC6" s="7">
        <f t="shared" si="1"/>
        <v>8103</v>
      </c>
      <c r="AD6" s="7">
        <f t="shared" si="1"/>
        <v>8400</v>
      </c>
      <c r="AE6" s="7">
        <f t="shared" si="1"/>
        <v>8781</v>
      </c>
      <c r="AF6" s="7">
        <f t="shared" si="1"/>
        <v>8888</v>
      </c>
      <c r="AG6" s="7">
        <f t="shared" si="1"/>
        <v>8859</v>
      </c>
      <c r="AH6" s="7">
        <f t="shared" si="1"/>
        <v>8631</v>
      </c>
      <c r="AI6" s="7">
        <f t="shared" si="1"/>
        <v>9007</v>
      </c>
      <c r="AJ6" s="7">
        <f t="shared" si="1"/>
        <v>9347</v>
      </c>
      <c r="AK6" s="7">
        <f t="shared" si="1"/>
        <v>9559</v>
      </c>
      <c r="AL6" s="7">
        <f t="shared" si="1"/>
        <v>9943</v>
      </c>
      <c r="AM6" s="7">
        <f t="shared" si="1"/>
        <v>10263</v>
      </c>
      <c r="AN6" s="7">
        <f t="shared" si="1"/>
        <v>10420</v>
      </c>
      <c r="AO6" s="7">
        <f t="shared" si="1"/>
        <v>10269</v>
      </c>
      <c r="AP6" s="7">
        <f t="shared" si="1"/>
        <v>10161</v>
      </c>
      <c r="AQ6" s="7">
        <f t="shared" si="1"/>
        <v>9934</v>
      </c>
      <c r="AR6" s="7">
        <f t="shared" si="1"/>
        <v>9584</v>
      </c>
      <c r="AS6" s="7">
        <f t="shared" si="1"/>
        <v>9069</v>
      </c>
      <c r="AT6" s="7">
        <f t="shared" si="1"/>
        <v>8573</v>
      </c>
      <c r="AU6" s="7">
        <f t="shared" si="1"/>
        <v>8236</v>
      </c>
      <c r="AV6" s="7">
        <f t="shared" si="1"/>
        <v>8011</v>
      </c>
      <c r="AW6" s="7">
        <f t="shared" si="1"/>
        <v>7988</v>
      </c>
      <c r="AX6" s="7">
        <f t="shared" si="1"/>
        <v>7646</v>
      </c>
      <c r="AY6" s="7">
        <f t="shared" si="1"/>
        <v>7224</v>
      </c>
      <c r="AZ6" s="7">
        <f t="shared" si="1"/>
        <v>6947</v>
      </c>
      <c r="BA6" s="7">
        <f t="shared" si="1"/>
        <v>6812</v>
      </c>
    </row>
    <row r="7" spans="1:53" x14ac:dyDescent="0.4">
      <c r="C7" s="6" t="s">
        <v>5</v>
      </c>
      <c r="D7" s="3" t="s">
        <v>4</v>
      </c>
      <c r="E7" s="7">
        <f t="shared" si="0"/>
        <v>83329.61000000003</v>
      </c>
      <c r="F7" s="7">
        <f t="shared" ref="F7:BA7" si="2">SUMPRODUCT($B$4:$B$5,F4:F5)</f>
        <v>3124.94</v>
      </c>
      <c r="G7" s="7">
        <f t="shared" si="2"/>
        <v>3260.53</v>
      </c>
      <c r="H7" s="7">
        <f t="shared" si="2"/>
        <v>3517.15</v>
      </c>
      <c r="I7" s="7">
        <f t="shared" si="2"/>
        <v>3432.52</v>
      </c>
      <c r="J7" s="7">
        <f t="shared" si="2"/>
        <v>3235.05</v>
      </c>
      <c r="K7" s="7">
        <f t="shared" si="2"/>
        <v>3023.9300000000003</v>
      </c>
      <c r="L7" s="7">
        <f t="shared" si="2"/>
        <v>2820.09</v>
      </c>
      <c r="M7" s="7">
        <f t="shared" si="2"/>
        <v>2938.3900000000003</v>
      </c>
      <c r="N7" s="7">
        <f t="shared" si="2"/>
        <v>3004.82</v>
      </c>
      <c r="O7" s="7">
        <f t="shared" si="2"/>
        <v>3028.48</v>
      </c>
      <c r="P7" s="7">
        <f t="shared" si="2"/>
        <v>2927.4700000000003</v>
      </c>
      <c r="Q7" s="7">
        <f t="shared" si="2"/>
        <v>3048.5</v>
      </c>
      <c r="R7" s="7">
        <f t="shared" si="2"/>
        <v>3204.11</v>
      </c>
      <c r="S7" s="7">
        <f t="shared" si="2"/>
        <v>3184.09</v>
      </c>
      <c r="T7" s="7">
        <f t="shared" si="2"/>
        <v>3351.53</v>
      </c>
      <c r="U7" s="7">
        <f t="shared" si="2"/>
        <v>3375.19</v>
      </c>
      <c r="V7" s="7">
        <f t="shared" si="2"/>
        <v>3157.7000000000003</v>
      </c>
      <c r="W7" s="7">
        <f t="shared" si="2"/>
        <v>3252.34</v>
      </c>
      <c r="X7" s="7">
        <f t="shared" si="2"/>
        <v>3309.67</v>
      </c>
      <c r="Y7" s="7">
        <f t="shared" si="2"/>
        <v>3345.1600000000003</v>
      </c>
      <c r="Z7" s="7">
        <f t="shared" si="2"/>
        <v>3395.21</v>
      </c>
      <c r="AA7" s="7">
        <f t="shared" si="2"/>
        <v>3669.1200000000003</v>
      </c>
      <c r="AB7" s="7">
        <f t="shared" si="2"/>
        <v>3925.7400000000002</v>
      </c>
      <c r="AC7" s="7">
        <f t="shared" si="2"/>
        <v>4121.3900000000003</v>
      </c>
      <c r="AD7" s="7">
        <f t="shared" si="2"/>
        <v>4451.72</v>
      </c>
      <c r="AE7" s="7">
        <f t="shared" si="2"/>
        <v>4695.6000000000004</v>
      </c>
      <c r="AF7" s="7">
        <f t="shared" si="2"/>
        <v>4465.37</v>
      </c>
      <c r="AG7" s="7">
        <f t="shared" si="2"/>
        <v>4118.66</v>
      </c>
      <c r="AH7" s="7">
        <f t="shared" si="2"/>
        <v>3737.3700000000003</v>
      </c>
      <c r="AI7" s="7">
        <f t="shared" si="2"/>
        <v>3919.3700000000003</v>
      </c>
      <c r="AJ7" s="7">
        <f t="shared" si="2"/>
        <v>4077.71</v>
      </c>
      <c r="AK7" s="7">
        <f t="shared" si="2"/>
        <v>4105.92</v>
      </c>
      <c r="AL7" s="7">
        <f t="shared" si="2"/>
        <v>4262.4400000000005</v>
      </c>
      <c r="AM7" s="7">
        <f t="shared" si="2"/>
        <v>4295.2</v>
      </c>
      <c r="AN7" s="7">
        <f t="shared" si="2"/>
        <v>4399.8500000000004</v>
      </c>
      <c r="AO7" s="7">
        <f t="shared" si="2"/>
        <v>4338.88</v>
      </c>
      <c r="AP7" s="7">
        <f t="shared" si="2"/>
        <v>4270.63</v>
      </c>
      <c r="AQ7" s="7">
        <f t="shared" si="2"/>
        <v>4165.9800000000005</v>
      </c>
      <c r="AR7" s="7">
        <f t="shared" si="2"/>
        <v>3848.3900000000003</v>
      </c>
      <c r="AS7" s="7">
        <f t="shared" si="2"/>
        <v>3549.9100000000003</v>
      </c>
      <c r="AT7" s="7">
        <f t="shared" si="2"/>
        <v>3226.86</v>
      </c>
      <c r="AU7" s="7">
        <f t="shared" si="2"/>
        <v>3022.11</v>
      </c>
      <c r="AV7" s="7">
        <f t="shared" si="2"/>
        <v>2938.3900000000003</v>
      </c>
      <c r="AW7" s="7">
        <f t="shared" si="2"/>
        <v>2831.01</v>
      </c>
      <c r="AX7" s="7">
        <f t="shared" si="2"/>
        <v>2691.78</v>
      </c>
      <c r="AY7" s="7">
        <f t="shared" si="2"/>
        <v>2406.04</v>
      </c>
      <c r="AZ7" s="7">
        <f t="shared" si="2"/>
        <v>2156.7000000000003</v>
      </c>
      <c r="BA7" s="7">
        <f t="shared" si="2"/>
        <v>2030.21</v>
      </c>
    </row>
    <row r="8" spans="1:53" x14ac:dyDescent="0.4">
      <c r="C8" s="6" t="s">
        <v>6</v>
      </c>
      <c r="D8" s="3" t="s">
        <v>0</v>
      </c>
      <c r="E8" s="8">
        <f>E7/E6</f>
        <v>0.45578393782100035</v>
      </c>
      <c r="F8" s="8">
        <f>F7/F6</f>
        <v>0.38536687631027255</v>
      </c>
      <c r="G8" s="8">
        <f t="shared" ref="G8:BA8" si="3">G7/G6</f>
        <v>0.41183908045977013</v>
      </c>
      <c r="H8" s="8">
        <f t="shared" si="3"/>
        <v>0.44753149255630487</v>
      </c>
      <c r="I8" s="8">
        <f t="shared" si="3"/>
        <v>0.46467036686070123</v>
      </c>
      <c r="J8" s="8">
        <f t="shared" si="3"/>
        <v>0.49120103249316738</v>
      </c>
      <c r="K8" s="8">
        <f t="shared" si="3"/>
        <v>0.51183649289099531</v>
      </c>
      <c r="L8" s="8">
        <f t="shared" si="3"/>
        <v>0.51650000000000007</v>
      </c>
      <c r="M8" s="8">
        <f t="shared" si="3"/>
        <v>0.54024453024453034</v>
      </c>
      <c r="N8" s="8">
        <f t="shared" si="3"/>
        <v>0.5596610169491526</v>
      </c>
      <c r="O8" s="8">
        <f t="shared" si="3"/>
        <v>0.57195089707271007</v>
      </c>
      <c r="P8" s="8">
        <f t="shared" si="3"/>
        <v>0.57752416650226879</v>
      </c>
      <c r="Q8" s="8">
        <f t="shared" si="3"/>
        <v>0.58501247361350983</v>
      </c>
      <c r="R8" s="8">
        <f t="shared" si="3"/>
        <v>0.57195822920385575</v>
      </c>
      <c r="S8" s="8">
        <f t="shared" si="3"/>
        <v>0.5635557522123894</v>
      </c>
      <c r="T8" s="8">
        <f t="shared" si="3"/>
        <v>0.57144586530264285</v>
      </c>
      <c r="U8" s="8">
        <f t="shared" si="3"/>
        <v>0.56290693795863911</v>
      </c>
      <c r="V8" s="8">
        <f t="shared" si="3"/>
        <v>0.53711515563871415</v>
      </c>
      <c r="W8" s="8">
        <f t="shared" si="3"/>
        <v>0.53299573910193376</v>
      </c>
      <c r="X8" s="8">
        <f t="shared" si="3"/>
        <v>0.52988632724943963</v>
      </c>
      <c r="Y8" s="8">
        <f t="shared" si="3"/>
        <v>0.51416538579772519</v>
      </c>
      <c r="Z8" s="8">
        <f t="shared" si="3"/>
        <v>0.50910331384015595</v>
      </c>
      <c r="AA8" s="8">
        <f t="shared" si="3"/>
        <v>0.51037974683544307</v>
      </c>
      <c r="AB8" s="8">
        <f t="shared" si="3"/>
        <v>0.51076502732240436</v>
      </c>
      <c r="AC8" s="8">
        <f t="shared" si="3"/>
        <v>0.50862520054300875</v>
      </c>
      <c r="AD8" s="8">
        <f t="shared" si="3"/>
        <v>0.5299666666666667</v>
      </c>
      <c r="AE8" s="8">
        <f t="shared" si="3"/>
        <v>0.53474547318073118</v>
      </c>
      <c r="AF8" s="8">
        <f t="shared" si="3"/>
        <v>0.50240436543654365</v>
      </c>
      <c r="AG8" s="8">
        <f t="shared" si="3"/>
        <v>0.46491251834292807</v>
      </c>
      <c r="AH8" s="8">
        <f t="shared" si="3"/>
        <v>0.43301703163017036</v>
      </c>
      <c r="AI8" s="8">
        <f t="shared" si="3"/>
        <v>0.43514710780504057</v>
      </c>
      <c r="AJ8" s="8">
        <f t="shared" si="3"/>
        <v>0.43625869262865091</v>
      </c>
      <c r="AK8" s="8">
        <f t="shared" si="3"/>
        <v>0.42953447013285911</v>
      </c>
      <c r="AL8" s="8">
        <f t="shared" si="3"/>
        <v>0.42868751885748774</v>
      </c>
      <c r="AM8" s="8">
        <f t="shared" si="3"/>
        <v>0.41851310532982555</v>
      </c>
      <c r="AN8" s="8">
        <f t="shared" si="3"/>
        <v>0.42225047984644914</v>
      </c>
      <c r="AO8" s="8">
        <f t="shared" si="3"/>
        <v>0.42252215405589638</v>
      </c>
      <c r="AP8" s="8">
        <f t="shared" si="3"/>
        <v>0.42029623068595612</v>
      </c>
      <c r="AQ8" s="8">
        <f t="shared" si="3"/>
        <v>0.41936581437487419</v>
      </c>
      <c r="AR8" s="8">
        <f t="shared" si="3"/>
        <v>0.40154319699499169</v>
      </c>
      <c r="AS8" s="8">
        <f t="shared" si="3"/>
        <v>0.39143345462564783</v>
      </c>
      <c r="AT8" s="8">
        <f t="shared" si="3"/>
        <v>0.37639799370115479</v>
      </c>
      <c r="AU8" s="8">
        <f t="shared" si="3"/>
        <v>0.366939048081593</v>
      </c>
      <c r="AV8" s="8">
        <f t="shared" si="3"/>
        <v>0.36679440768942706</v>
      </c>
      <c r="AW8" s="8">
        <f t="shared" si="3"/>
        <v>0.35440786179268907</v>
      </c>
      <c r="AX8" s="8">
        <f t="shared" si="3"/>
        <v>0.35205074548783682</v>
      </c>
      <c r="AY8" s="8">
        <f t="shared" si="3"/>
        <v>0.33306201550387599</v>
      </c>
      <c r="AZ8" s="8">
        <f t="shared" si="3"/>
        <v>0.31045055419605588</v>
      </c>
      <c r="BA8" s="8">
        <f t="shared" si="3"/>
        <v>0.29803435114503818</v>
      </c>
    </row>
    <row r="9" spans="1:53" x14ac:dyDescent="0.4">
      <c r="A9" s="1"/>
      <c r="C9" s="6"/>
    </row>
    <row r="10" spans="1:53" x14ac:dyDescent="0.4">
      <c r="A10" s="1" t="s">
        <v>9</v>
      </c>
      <c r="C10" s="6"/>
    </row>
    <row r="11" spans="1:53" x14ac:dyDescent="0.4">
      <c r="A11" s="2" t="s">
        <v>21</v>
      </c>
      <c r="C11" s="6"/>
      <c r="D11" s="3" t="s">
        <v>3</v>
      </c>
      <c r="E11" s="7">
        <f>SUM(F11:BA11)/2</f>
        <v>24000</v>
      </c>
      <c r="F11" s="2">
        <v>1000</v>
      </c>
      <c r="G11" s="2">
        <f>F11</f>
        <v>1000</v>
      </c>
      <c r="H11" s="2">
        <f t="shared" ref="H11:BA11" si="4">G11</f>
        <v>1000</v>
      </c>
      <c r="I11" s="2">
        <f t="shared" si="4"/>
        <v>1000</v>
      </c>
      <c r="J11" s="2">
        <f t="shared" si="4"/>
        <v>1000</v>
      </c>
      <c r="K11" s="2">
        <f t="shared" si="4"/>
        <v>1000</v>
      </c>
      <c r="L11" s="2">
        <f t="shared" si="4"/>
        <v>1000</v>
      </c>
      <c r="M11" s="2">
        <f t="shared" si="4"/>
        <v>1000</v>
      </c>
      <c r="N11" s="2">
        <f t="shared" si="4"/>
        <v>1000</v>
      </c>
      <c r="O11" s="2">
        <f t="shared" si="4"/>
        <v>1000</v>
      </c>
      <c r="P11" s="2">
        <f t="shared" si="4"/>
        <v>1000</v>
      </c>
      <c r="Q11" s="2">
        <f t="shared" si="4"/>
        <v>1000</v>
      </c>
      <c r="R11" s="2">
        <f t="shared" si="4"/>
        <v>1000</v>
      </c>
      <c r="S11" s="2">
        <f t="shared" si="4"/>
        <v>1000</v>
      </c>
      <c r="T11" s="2">
        <f t="shared" si="4"/>
        <v>1000</v>
      </c>
      <c r="U11" s="2">
        <f t="shared" si="4"/>
        <v>1000</v>
      </c>
      <c r="V11" s="2">
        <f t="shared" si="4"/>
        <v>1000</v>
      </c>
      <c r="W11" s="2">
        <f t="shared" si="4"/>
        <v>1000</v>
      </c>
      <c r="X11" s="2">
        <f t="shared" si="4"/>
        <v>1000</v>
      </c>
      <c r="Y11" s="2">
        <f t="shared" si="4"/>
        <v>1000</v>
      </c>
      <c r="Z11" s="2">
        <f t="shared" si="4"/>
        <v>1000</v>
      </c>
      <c r="AA11" s="2">
        <f t="shared" si="4"/>
        <v>1000</v>
      </c>
      <c r="AB11" s="2">
        <f t="shared" si="4"/>
        <v>1000</v>
      </c>
      <c r="AC11" s="2">
        <f t="shared" si="4"/>
        <v>1000</v>
      </c>
      <c r="AD11" s="2">
        <f t="shared" si="4"/>
        <v>1000</v>
      </c>
      <c r="AE11" s="2">
        <f t="shared" si="4"/>
        <v>1000</v>
      </c>
      <c r="AF11" s="2">
        <f t="shared" si="4"/>
        <v>1000</v>
      </c>
      <c r="AG11" s="2">
        <f t="shared" si="4"/>
        <v>1000</v>
      </c>
      <c r="AH11" s="2">
        <f t="shared" si="4"/>
        <v>1000</v>
      </c>
      <c r="AI11" s="2">
        <f t="shared" si="4"/>
        <v>1000</v>
      </c>
      <c r="AJ11" s="2">
        <f t="shared" si="4"/>
        <v>1000</v>
      </c>
      <c r="AK11" s="2">
        <f t="shared" si="4"/>
        <v>1000</v>
      </c>
      <c r="AL11" s="2">
        <f t="shared" si="4"/>
        <v>1000</v>
      </c>
      <c r="AM11" s="2">
        <f t="shared" si="4"/>
        <v>1000</v>
      </c>
      <c r="AN11" s="2">
        <f t="shared" si="4"/>
        <v>1000</v>
      </c>
      <c r="AO11" s="2">
        <f t="shared" si="4"/>
        <v>1000</v>
      </c>
      <c r="AP11" s="2">
        <f t="shared" si="4"/>
        <v>1000</v>
      </c>
      <c r="AQ11" s="2">
        <f t="shared" si="4"/>
        <v>1000</v>
      </c>
      <c r="AR11" s="2">
        <f t="shared" si="4"/>
        <v>1000</v>
      </c>
      <c r="AS11" s="2">
        <f t="shared" si="4"/>
        <v>1000</v>
      </c>
      <c r="AT11" s="2">
        <f t="shared" si="4"/>
        <v>1000</v>
      </c>
      <c r="AU11" s="2">
        <f t="shared" si="4"/>
        <v>1000</v>
      </c>
      <c r="AV11" s="2">
        <f t="shared" si="4"/>
        <v>1000</v>
      </c>
      <c r="AW11" s="2">
        <f t="shared" si="4"/>
        <v>1000</v>
      </c>
      <c r="AX11" s="2">
        <f t="shared" si="4"/>
        <v>1000</v>
      </c>
      <c r="AY11" s="2">
        <f t="shared" si="4"/>
        <v>1000</v>
      </c>
      <c r="AZ11" s="2">
        <f t="shared" si="4"/>
        <v>1000</v>
      </c>
      <c r="BA11" s="2">
        <f t="shared" si="4"/>
        <v>1000</v>
      </c>
    </row>
    <row r="12" spans="1:53" x14ac:dyDescent="0.4">
      <c r="C12" s="6"/>
      <c r="E12" s="7"/>
    </row>
    <row r="13" spans="1:53" x14ac:dyDescent="0.4">
      <c r="A13" s="2" t="str">
        <f t="shared" ref="A13:D15" si="5">A4</f>
        <v>Wind</v>
      </c>
      <c r="B13" s="2">
        <f t="shared" si="5"/>
        <v>0</v>
      </c>
      <c r="C13" s="6" t="str">
        <f t="shared" si="5"/>
        <v>Load</v>
      </c>
      <c r="D13" s="3" t="str">
        <f t="shared" si="5"/>
        <v>MW</v>
      </c>
      <c r="E13" s="7">
        <f>SUM(F13:BA13)/2</f>
        <v>91256</v>
      </c>
      <c r="F13" s="7">
        <f t="shared" ref="F13:BA13" si="6">F4</f>
        <v>4675</v>
      </c>
      <c r="G13" s="7">
        <f t="shared" si="6"/>
        <v>4334</v>
      </c>
      <c r="H13" s="7">
        <f t="shared" si="6"/>
        <v>3994</v>
      </c>
      <c r="I13" s="7">
        <f t="shared" si="6"/>
        <v>3615</v>
      </c>
      <c r="J13" s="7">
        <f t="shared" si="6"/>
        <v>3031</v>
      </c>
      <c r="K13" s="7">
        <f t="shared" si="6"/>
        <v>2585</v>
      </c>
      <c r="L13" s="7">
        <f t="shared" si="6"/>
        <v>2361</v>
      </c>
      <c r="M13" s="7">
        <f t="shared" si="6"/>
        <v>2210</v>
      </c>
      <c r="N13" s="7">
        <f t="shared" si="6"/>
        <v>2067</v>
      </c>
      <c r="O13" s="7">
        <f t="shared" si="6"/>
        <v>1967</v>
      </c>
      <c r="P13" s="7">
        <f t="shared" si="6"/>
        <v>1852</v>
      </c>
      <c r="Q13" s="7">
        <f t="shared" si="6"/>
        <v>1861</v>
      </c>
      <c r="R13" s="7">
        <f t="shared" si="6"/>
        <v>2081</v>
      </c>
      <c r="S13" s="7">
        <f t="shared" si="6"/>
        <v>2151</v>
      </c>
      <c r="T13" s="7">
        <f t="shared" si="6"/>
        <v>2182</v>
      </c>
      <c r="U13" s="7">
        <f t="shared" si="6"/>
        <v>2287</v>
      </c>
      <c r="V13" s="7">
        <f t="shared" si="6"/>
        <v>2409</v>
      </c>
      <c r="W13" s="7">
        <f t="shared" si="6"/>
        <v>2528</v>
      </c>
      <c r="X13" s="7">
        <f t="shared" si="6"/>
        <v>2609</v>
      </c>
      <c r="Y13" s="7">
        <f t="shared" si="6"/>
        <v>2830</v>
      </c>
      <c r="Z13" s="7">
        <f t="shared" si="6"/>
        <v>2938</v>
      </c>
      <c r="AA13" s="7">
        <f t="shared" si="6"/>
        <v>3157</v>
      </c>
      <c r="AB13" s="7">
        <f t="shared" si="6"/>
        <v>3372</v>
      </c>
      <c r="AC13" s="7">
        <f t="shared" si="6"/>
        <v>3574</v>
      </c>
      <c r="AD13" s="7">
        <f t="shared" si="6"/>
        <v>3508</v>
      </c>
      <c r="AE13" s="7">
        <f t="shared" si="6"/>
        <v>3621</v>
      </c>
      <c r="AF13" s="7">
        <f t="shared" si="6"/>
        <v>3981</v>
      </c>
      <c r="AG13" s="7">
        <f t="shared" si="6"/>
        <v>4333</v>
      </c>
      <c r="AH13" s="7">
        <f t="shared" si="6"/>
        <v>4524</v>
      </c>
      <c r="AI13" s="7">
        <f t="shared" si="6"/>
        <v>4700</v>
      </c>
      <c r="AJ13" s="7">
        <f t="shared" si="6"/>
        <v>4866</v>
      </c>
      <c r="AK13" s="7">
        <f t="shared" si="6"/>
        <v>5047</v>
      </c>
      <c r="AL13" s="7">
        <f t="shared" si="6"/>
        <v>5259</v>
      </c>
      <c r="AM13" s="7">
        <f t="shared" si="6"/>
        <v>5543</v>
      </c>
      <c r="AN13" s="7">
        <f t="shared" si="6"/>
        <v>5585</v>
      </c>
      <c r="AO13" s="7">
        <f t="shared" si="6"/>
        <v>5501</v>
      </c>
      <c r="AP13" s="7">
        <f t="shared" si="6"/>
        <v>5468</v>
      </c>
      <c r="AQ13" s="7">
        <f t="shared" si="6"/>
        <v>5356</v>
      </c>
      <c r="AR13" s="7">
        <f t="shared" si="6"/>
        <v>5355</v>
      </c>
      <c r="AS13" s="7">
        <f t="shared" si="6"/>
        <v>5168</v>
      </c>
      <c r="AT13" s="7">
        <f t="shared" si="6"/>
        <v>5027</v>
      </c>
      <c r="AU13" s="7">
        <f t="shared" si="6"/>
        <v>4915</v>
      </c>
      <c r="AV13" s="7">
        <f t="shared" si="6"/>
        <v>4782</v>
      </c>
      <c r="AW13" s="7">
        <f t="shared" si="6"/>
        <v>4877</v>
      </c>
      <c r="AX13" s="7">
        <f t="shared" si="6"/>
        <v>4688</v>
      </c>
      <c r="AY13" s="7">
        <f t="shared" si="6"/>
        <v>4580</v>
      </c>
      <c r="AZ13" s="7">
        <f t="shared" si="6"/>
        <v>4577</v>
      </c>
      <c r="BA13" s="7">
        <f t="shared" si="6"/>
        <v>4581</v>
      </c>
    </row>
    <row r="14" spans="1:53" x14ac:dyDescent="0.4">
      <c r="A14" s="2" t="str">
        <f t="shared" si="5"/>
        <v>Coal</v>
      </c>
      <c r="B14" s="2">
        <f t="shared" si="5"/>
        <v>0.91</v>
      </c>
      <c r="C14" s="6" t="str">
        <f t="shared" si="5"/>
        <v>Load</v>
      </c>
      <c r="D14" s="3" t="str">
        <f t="shared" si="5"/>
        <v>MW</v>
      </c>
      <c r="E14" s="7">
        <f t="shared" ref="E14:E16" si="7">SUM(F14:BA14)/2</f>
        <v>67571</v>
      </c>
      <c r="F14" s="7">
        <f t="shared" ref="F14:BA14" si="8">F5-F11</f>
        <v>2434</v>
      </c>
      <c r="G14" s="7">
        <f t="shared" si="8"/>
        <v>2583</v>
      </c>
      <c r="H14" s="7">
        <f t="shared" si="8"/>
        <v>2865</v>
      </c>
      <c r="I14" s="7">
        <f t="shared" si="8"/>
        <v>2772</v>
      </c>
      <c r="J14" s="7">
        <f t="shared" si="8"/>
        <v>2555</v>
      </c>
      <c r="K14" s="7">
        <f t="shared" si="8"/>
        <v>2323</v>
      </c>
      <c r="L14" s="7">
        <f t="shared" si="8"/>
        <v>2099</v>
      </c>
      <c r="M14" s="7">
        <f t="shared" si="8"/>
        <v>2229</v>
      </c>
      <c r="N14" s="7">
        <f t="shared" si="8"/>
        <v>2302</v>
      </c>
      <c r="O14" s="7">
        <f t="shared" si="8"/>
        <v>2328</v>
      </c>
      <c r="P14" s="7">
        <f t="shared" si="8"/>
        <v>2217</v>
      </c>
      <c r="Q14" s="7">
        <f t="shared" si="8"/>
        <v>2350</v>
      </c>
      <c r="R14" s="7">
        <f t="shared" si="8"/>
        <v>2521</v>
      </c>
      <c r="S14" s="7">
        <f t="shared" si="8"/>
        <v>2499</v>
      </c>
      <c r="T14" s="7">
        <f t="shared" si="8"/>
        <v>2683</v>
      </c>
      <c r="U14" s="7">
        <f t="shared" si="8"/>
        <v>2709</v>
      </c>
      <c r="V14" s="7">
        <f t="shared" si="8"/>
        <v>2470</v>
      </c>
      <c r="W14" s="7">
        <f t="shared" si="8"/>
        <v>2574</v>
      </c>
      <c r="X14" s="7">
        <f t="shared" si="8"/>
        <v>2637</v>
      </c>
      <c r="Y14" s="7">
        <f t="shared" si="8"/>
        <v>2676</v>
      </c>
      <c r="Z14" s="7">
        <f t="shared" si="8"/>
        <v>2731</v>
      </c>
      <c r="AA14" s="7">
        <f t="shared" si="8"/>
        <v>3032</v>
      </c>
      <c r="AB14" s="7">
        <f t="shared" si="8"/>
        <v>3314</v>
      </c>
      <c r="AC14" s="7">
        <f t="shared" si="8"/>
        <v>3529</v>
      </c>
      <c r="AD14" s="7">
        <f t="shared" si="8"/>
        <v>3892</v>
      </c>
      <c r="AE14" s="7">
        <f t="shared" si="8"/>
        <v>4160</v>
      </c>
      <c r="AF14" s="7">
        <f t="shared" si="8"/>
        <v>3907</v>
      </c>
      <c r="AG14" s="7">
        <f t="shared" si="8"/>
        <v>3526</v>
      </c>
      <c r="AH14" s="7">
        <f t="shared" si="8"/>
        <v>3107</v>
      </c>
      <c r="AI14" s="7">
        <f t="shared" si="8"/>
        <v>3307</v>
      </c>
      <c r="AJ14" s="7">
        <f t="shared" si="8"/>
        <v>3481</v>
      </c>
      <c r="AK14" s="7">
        <f t="shared" si="8"/>
        <v>3512</v>
      </c>
      <c r="AL14" s="7">
        <f t="shared" si="8"/>
        <v>3684</v>
      </c>
      <c r="AM14" s="7">
        <f t="shared" si="8"/>
        <v>3720</v>
      </c>
      <c r="AN14" s="7">
        <f t="shared" si="8"/>
        <v>3835</v>
      </c>
      <c r="AO14" s="7">
        <f t="shared" si="8"/>
        <v>3768</v>
      </c>
      <c r="AP14" s="7">
        <f t="shared" si="8"/>
        <v>3693</v>
      </c>
      <c r="AQ14" s="7">
        <f t="shared" si="8"/>
        <v>3578</v>
      </c>
      <c r="AR14" s="7">
        <f t="shared" si="8"/>
        <v>3229</v>
      </c>
      <c r="AS14" s="7">
        <f t="shared" si="8"/>
        <v>2901</v>
      </c>
      <c r="AT14" s="7">
        <f t="shared" si="8"/>
        <v>2546</v>
      </c>
      <c r="AU14" s="7">
        <f t="shared" si="8"/>
        <v>2321</v>
      </c>
      <c r="AV14" s="7">
        <f t="shared" si="8"/>
        <v>2229</v>
      </c>
      <c r="AW14" s="7">
        <f t="shared" si="8"/>
        <v>2111</v>
      </c>
      <c r="AX14" s="7">
        <f t="shared" si="8"/>
        <v>1958</v>
      </c>
      <c r="AY14" s="7">
        <f t="shared" si="8"/>
        <v>1644</v>
      </c>
      <c r="AZ14" s="7">
        <f t="shared" si="8"/>
        <v>1370</v>
      </c>
      <c r="BA14" s="7">
        <f t="shared" si="8"/>
        <v>1231</v>
      </c>
    </row>
    <row r="15" spans="1:53" x14ac:dyDescent="0.4">
      <c r="A15" s="2" t="str">
        <f t="shared" si="5"/>
        <v>Total</v>
      </c>
      <c r="B15" s="2">
        <f t="shared" si="5"/>
        <v>0</v>
      </c>
      <c r="C15" s="6" t="str">
        <f t="shared" si="5"/>
        <v>Load</v>
      </c>
      <c r="D15" s="3" t="str">
        <f t="shared" si="5"/>
        <v>MW</v>
      </c>
      <c r="E15" s="7">
        <f t="shared" si="7"/>
        <v>158827</v>
      </c>
      <c r="F15" s="7">
        <f t="shared" ref="F15:BA15" si="9">SUM(F13:F14)</f>
        <v>7109</v>
      </c>
      <c r="G15" s="7">
        <f t="shared" si="9"/>
        <v>6917</v>
      </c>
      <c r="H15" s="7">
        <f t="shared" si="9"/>
        <v>6859</v>
      </c>
      <c r="I15" s="7">
        <f t="shared" si="9"/>
        <v>6387</v>
      </c>
      <c r="J15" s="7">
        <f t="shared" si="9"/>
        <v>5586</v>
      </c>
      <c r="K15" s="7">
        <f t="shared" si="9"/>
        <v>4908</v>
      </c>
      <c r="L15" s="7">
        <f t="shared" si="9"/>
        <v>4460</v>
      </c>
      <c r="M15" s="7">
        <f t="shared" si="9"/>
        <v>4439</v>
      </c>
      <c r="N15" s="7">
        <f t="shared" si="9"/>
        <v>4369</v>
      </c>
      <c r="O15" s="7">
        <f t="shared" si="9"/>
        <v>4295</v>
      </c>
      <c r="P15" s="7">
        <f t="shared" si="9"/>
        <v>4069</v>
      </c>
      <c r="Q15" s="7">
        <f t="shared" si="9"/>
        <v>4211</v>
      </c>
      <c r="R15" s="7">
        <f t="shared" si="9"/>
        <v>4602</v>
      </c>
      <c r="S15" s="7">
        <f t="shared" si="9"/>
        <v>4650</v>
      </c>
      <c r="T15" s="7">
        <f t="shared" si="9"/>
        <v>4865</v>
      </c>
      <c r="U15" s="7">
        <f t="shared" si="9"/>
        <v>4996</v>
      </c>
      <c r="V15" s="7">
        <f t="shared" si="9"/>
        <v>4879</v>
      </c>
      <c r="W15" s="7">
        <f t="shared" si="9"/>
        <v>5102</v>
      </c>
      <c r="X15" s="7">
        <f t="shared" si="9"/>
        <v>5246</v>
      </c>
      <c r="Y15" s="7">
        <f t="shared" si="9"/>
        <v>5506</v>
      </c>
      <c r="Z15" s="7">
        <f t="shared" si="9"/>
        <v>5669</v>
      </c>
      <c r="AA15" s="7">
        <f t="shared" si="9"/>
        <v>6189</v>
      </c>
      <c r="AB15" s="7">
        <f t="shared" si="9"/>
        <v>6686</v>
      </c>
      <c r="AC15" s="7">
        <f t="shared" si="9"/>
        <v>7103</v>
      </c>
      <c r="AD15" s="7">
        <f t="shared" si="9"/>
        <v>7400</v>
      </c>
      <c r="AE15" s="7">
        <f t="shared" si="9"/>
        <v>7781</v>
      </c>
      <c r="AF15" s="7">
        <f t="shared" si="9"/>
        <v>7888</v>
      </c>
      <c r="AG15" s="7">
        <f t="shared" si="9"/>
        <v>7859</v>
      </c>
      <c r="AH15" s="7">
        <f t="shared" si="9"/>
        <v>7631</v>
      </c>
      <c r="AI15" s="7">
        <f t="shared" si="9"/>
        <v>8007</v>
      </c>
      <c r="AJ15" s="7">
        <f t="shared" si="9"/>
        <v>8347</v>
      </c>
      <c r="AK15" s="7">
        <f t="shared" si="9"/>
        <v>8559</v>
      </c>
      <c r="AL15" s="7">
        <f t="shared" si="9"/>
        <v>8943</v>
      </c>
      <c r="AM15" s="7">
        <f t="shared" si="9"/>
        <v>9263</v>
      </c>
      <c r="AN15" s="7">
        <f t="shared" si="9"/>
        <v>9420</v>
      </c>
      <c r="AO15" s="7">
        <f t="shared" si="9"/>
        <v>9269</v>
      </c>
      <c r="AP15" s="7">
        <f t="shared" si="9"/>
        <v>9161</v>
      </c>
      <c r="AQ15" s="7">
        <f t="shared" si="9"/>
        <v>8934</v>
      </c>
      <c r="AR15" s="7">
        <f t="shared" si="9"/>
        <v>8584</v>
      </c>
      <c r="AS15" s="7">
        <f t="shared" si="9"/>
        <v>8069</v>
      </c>
      <c r="AT15" s="7">
        <f t="shared" si="9"/>
        <v>7573</v>
      </c>
      <c r="AU15" s="7">
        <f t="shared" si="9"/>
        <v>7236</v>
      </c>
      <c r="AV15" s="7">
        <f t="shared" si="9"/>
        <v>7011</v>
      </c>
      <c r="AW15" s="7">
        <f t="shared" si="9"/>
        <v>6988</v>
      </c>
      <c r="AX15" s="7">
        <f t="shared" si="9"/>
        <v>6646</v>
      </c>
      <c r="AY15" s="7">
        <f t="shared" si="9"/>
        <v>6224</v>
      </c>
      <c r="AZ15" s="7">
        <f t="shared" si="9"/>
        <v>5947</v>
      </c>
      <c r="BA15" s="7">
        <f t="shared" si="9"/>
        <v>5812</v>
      </c>
    </row>
    <row r="16" spans="1:53" x14ac:dyDescent="0.4">
      <c r="C16" s="6" t="str">
        <f>C7</f>
        <v>Global carbon</v>
      </c>
      <c r="D16" s="3" t="str">
        <f>D7</f>
        <v>tC/h</v>
      </c>
      <c r="E16" s="7">
        <f t="shared" si="7"/>
        <v>61489.61</v>
      </c>
      <c r="F16" s="7">
        <f t="shared" ref="F16:BA16" si="10">SUMPRODUCT($B$13:$B$14,F13:F14)</f>
        <v>2214.94</v>
      </c>
      <c r="G16" s="7">
        <f t="shared" si="10"/>
        <v>2350.5300000000002</v>
      </c>
      <c r="H16" s="7">
        <f t="shared" si="10"/>
        <v>2607.15</v>
      </c>
      <c r="I16" s="7">
        <f t="shared" si="10"/>
        <v>2522.52</v>
      </c>
      <c r="J16" s="7">
        <f t="shared" si="10"/>
        <v>2325.0500000000002</v>
      </c>
      <c r="K16" s="7">
        <f t="shared" si="10"/>
        <v>2113.9300000000003</v>
      </c>
      <c r="L16" s="7">
        <f t="shared" si="10"/>
        <v>1910.0900000000001</v>
      </c>
      <c r="M16" s="7">
        <f t="shared" si="10"/>
        <v>2028.39</v>
      </c>
      <c r="N16" s="7">
        <f t="shared" si="10"/>
        <v>2094.8200000000002</v>
      </c>
      <c r="O16" s="7">
        <f t="shared" si="10"/>
        <v>2118.48</v>
      </c>
      <c r="P16" s="7">
        <f t="shared" si="10"/>
        <v>2017.47</v>
      </c>
      <c r="Q16" s="7">
        <f t="shared" si="10"/>
        <v>2138.5</v>
      </c>
      <c r="R16" s="7">
        <f t="shared" si="10"/>
        <v>2294.11</v>
      </c>
      <c r="S16" s="7">
        <f t="shared" si="10"/>
        <v>2274.09</v>
      </c>
      <c r="T16" s="7">
        <f t="shared" si="10"/>
        <v>2441.5300000000002</v>
      </c>
      <c r="U16" s="7">
        <f t="shared" si="10"/>
        <v>2465.19</v>
      </c>
      <c r="V16" s="7">
        <f t="shared" si="10"/>
        <v>2247.7000000000003</v>
      </c>
      <c r="W16" s="7">
        <f t="shared" si="10"/>
        <v>2342.34</v>
      </c>
      <c r="X16" s="7">
        <f t="shared" si="10"/>
        <v>2399.67</v>
      </c>
      <c r="Y16" s="7">
        <f t="shared" si="10"/>
        <v>2435.1600000000003</v>
      </c>
      <c r="Z16" s="7">
        <f t="shared" si="10"/>
        <v>2485.21</v>
      </c>
      <c r="AA16" s="7">
        <f t="shared" si="10"/>
        <v>2759.12</v>
      </c>
      <c r="AB16" s="7">
        <f t="shared" si="10"/>
        <v>3015.7400000000002</v>
      </c>
      <c r="AC16" s="7">
        <f t="shared" si="10"/>
        <v>3211.3900000000003</v>
      </c>
      <c r="AD16" s="7">
        <f t="shared" si="10"/>
        <v>3541.7200000000003</v>
      </c>
      <c r="AE16" s="7">
        <f t="shared" si="10"/>
        <v>3785.6</v>
      </c>
      <c r="AF16" s="7">
        <f t="shared" si="10"/>
        <v>3555.3700000000003</v>
      </c>
      <c r="AG16" s="7">
        <f t="shared" si="10"/>
        <v>3208.6600000000003</v>
      </c>
      <c r="AH16" s="7">
        <f t="shared" si="10"/>
        <v>2827.37</v>
      </c>
      <c r="AI16" s="7">
        <f t="shared" si="10"/>
        <v>3009.37</v>
      </c>
      <c r="AJ16" s="7">
        <f t="shared" si="10"/>
        <v>3167.71</v>
      </c>
      <c r="AK16" s="7">
        <f t="shared" si="10"/>
        <v>3195.92</v>
      </c>
      <c r="AL16" s="7">
        <f t="shared" si="10"/>
        <v>3352.44</v>
      </c>
      <c r="AM16" s="7">
        <f t="shared" si="10"/>
        <v>3385.2000000000003</v>
      </c>
      <c r="AN16" s="7">
        <f t="shared" si="10"/>
        <v>3489.85</v>
      </c>
      <c r="AO16" s="7">
        <f t="shared" si="10"/>
        <v>3428.88</v>
      </c>
      <c r="AP16" s="7">
        <f t="shared" si="10"/>
        <v>3360.63</v>
      </c>
      <c r="AQ16" s="7">
        <f t="shared" si="10"/>
        <v>3255.98</v>
      </c>
      <c r="AR16" s="7">
        <f t="shared" si="10"/>
        <v>2938.3900000000003</v>
      </c>
      <c r="AS16" s="7">
        <f t="shared" si="10"/>
        <v>2639.9100000000003</v>
      </c>
      <c r="AT16" s="7">
        <f t="shared" si="10"/>
        <v>2316.86</v>
      </c>
      <c r="AU16" s="7">
        <f t="shared" si="10"/>
        <v>2112.11</v>
      </c>
      <c r="AV16" s="7">
        <f t="shared" si="10"/>
        <v>2028.39</v>
      </c>
      <c r="AW16" s="7">
        <f t="shared" si="10"/>
        <v>1921.01</v>
      </c>
      <c r="AX16" s="7">
        <f t="shared" si="10"/>
        <v>1781.78</v>
      </c>
      <c r="AY16" s="7">
        <f t="shared" si="10"/>
        <v>1496.04</v>
      </c>
      <c r="AZ16" s="7">
        <f t="shared" si="10"/>
        <v>1246.7</v>
      </c>
      <c r="BA16" s="7">
        <f t="shared" si="10"/>
        <v>1120.21</v>
      </c>
    </row>
    <row r="17" spans="1:53" x14ac:dyDescent="0.4">
      <c r="C17" s="6" t="str">
        <f>C8</f>
        <v>Intensity</v>
      </c>
      <c r="D17" s="3" t="str">
        <f>D8</f>
        <v>tC/MWh</v>
      </c>
      <c r="E17" s="8">
        <f>E16/E15</f>
        <v>0.38714834379545038</v>
      </c>
      <c r="F17" s="8">
        <f>F16/F15</f>
        <v>0.31156843437895626</v>
      </c>
      <c r="G17" s="8">
        <f t="shared" ref="G17" si="11">G16/G15</f>
        <v>0.339819285817551</v>
      </c>
      <c r="H17" s="8">
        <f t="shared" ref="H17" si="12">H16/H15</f>
        <v>0.38010642950867474</v>
      </c>
      <c r="I17" s="8">
        <f t="shared" ref="I17" si="13">I16/I15</f>
        <v>0.39494598403006104</v>
      </c>
      <c r="J17" s="8">
        <f t="shared" ref="J17" si="14">J16/J15</f>
        <v>0.41622807017543861</v>
      </c>
      <c r="K17" s="8">
        <f t="shared" ref="K17" si="15">K16/K15</f>
        <v>0.43071108394458035</v>
      </c>
      <c r="L17" s="8">
        <f t="shared" ref="L17" si="16">L16/L15</f>
        <v>0.42827130044843054</v>
      </c>
      <c r="M17" s="8">
        <f t="shared" ref="M17" si="17">M16/M15</f>
        <v>0.45694751070060829</v>
      </c>
      <c r="N17" s="8">
        <f t="shared" ref="N17" si="18">N16/N15</f>
        <v>0.47947356374456401</v>
      </c>
      <c r="O17" s="8">
        <f t="shared" ref="O17" si="19">O16/O15</f>
        <v>0.49324330616996509</v>
      </c>
      <c r="P17" s="8">
        <f t="shared" ref="P17" si="20">P16/P15</f>
        <v>0.49581469648562299</v>
      </c>
      <c r="Q17" s="8">
        <f t="shared" ref="Q17" si="21">Q16/Q15</f>
        <v>0.50783661838043215</v>
      </c>
      <c r="R17" s="8">
        <f t="shared" ref="R17" si="22">R16/R15</f>
        <v>0.49850282485875708</v>
      </c>
      <c r="S17" s="8">
        <f t="shared" ref="S17" si="23">S16/S15</f>
        <v>0.48905161290322585</v>
      </c>
      <c r="T17" s="8">
        <f t="shared" ref="T17" si="24">T16/T15</f>
        <v>0.50185611510791373</v>
      </c>
      <c r="U17" s="8">
        <f t="shared" ref="U17" si="25">U16/U15</f>
        <v>0.49343274619695759</v>
      </c>
      <c r="V17" s="8">
        <f t="shared" ref="V17" si="26">V16/V15</f>
        <v>0.46068866571018657</v>
      </c>
      <c r="W17" s="8">
        <f t="shared" ref="W17" si="27">W16/W15</f>
        <v>0.45910231281850256</v>
      </c>
      <c r="X17" s="8">
        <f t="shared" ref="X17" si="28">X16/X15</f>
        <v>0.4574285169653069</v>
      </c>
      <c r="Y17" s="8">
        <f t="shared" ref="Y17" si="29">Y16/Y15</f>
        <v>0.4422738830366873</v>
      </c>
      <c r="Z17" s="8">
        <f t="shared" ref="Z17" si="30">Z16/Z15</f>
        <v>0.43838595872287883</v>
      </c>
      <c r="AA17" s="8">
        <f t="shared" ref="AA17" si="31">AA16/AA15</f>
        <v>0.44581030861205362</v>
      </c>
      <c r="AB17" s="8">
        <f t="shared" ref="AB17" si="32">AB16/AB15</f>
        <v>0.45105294645527971</v>
      </c>
      <c r="AC17" s="8">
        <f t="shared" ref="AC17" si="33">AC16/AC15</f>
        <v>0.45211741517668597</v>
      </c>
      <c r="AD17" s="8">
        <f t="shared" ref="AD17" si="34">AD16/AD15</f>
        <v>0.47861081081081086</v>
      </c>
      <c r="AE17" s="8">
        <f t="shared" ref="AE17" si="35">AE16/AE15</f>
        <v>0.48651844235959385</v>
      </c>
      <c r="AF17" s="8">
        <f t="shared" ref="AF17" si="36">AF16/AF15</f>
        <v>0.45073149087221098</v>
      </c>
      <c r="AG17" s="8">
        <f t="shared" ref="AG17" si="37">AG16/AG15</f>
        <v>0.40827840692200029</v>
      </c>
      <c r="AH17" s="8">
        <f t="shared" ref="AH17" si="38">AH16/AH15</f>
        <v>0.37051107325383303</v>
      </c>
      <c r="AI17" s="8">
        <f t="shared" ref="AI17" si="39">AI16/AI15</f>
        <v>0.37584238791057822</v>
      </c>
      <c r="AJ17" s="8">
        <f t="shared" ref="AJ17" si="40">AJ16/AJ15</f>
        <v>0.37950281538277225</v>
      </c>
      <c r="AK17" s="8">
        <f t="shared" ref="AK17" si="41">AK16/AK15</f>
        <v>0.3733987615375628</v>
      </c>
      <c r="AL17" s="8">
        <f t="shared" ref="AL17" si="42">AL16/AL15</f>
        <v>0.37486749412948678</v>
      </c>
      <c r="AM17" s="8">
        <f t="shared" ref="AM17" si="43">AM16/AM15</f>
        <v>0.36545395660153301</v>
      </c>
      <c r="AN17" s="8">
        <f t="shared" ref="AN17" si="44">AN16/AN15</f>
        <v>0.37047239915074309</v>
      </c>
      <c r="AO17" s="8">
        <f t="shared" ref="AO17" si="45">AO16/AO15</f>
        <v>0.36992987377279102</v>
      </c>
      <c r="AP17" s="8">
        <f t="shared" ref="AP17" si="46">AP16/AP15</f>
        <v>0.36684095622748608</v>
      </c>
      <c r="AQ17" s="8">
        <f t="shared" ref="AQ17" si="47">AQ16/AQ15</f>
        <v>0.36444817550929037</v>
      </c>
      <c r="AR17" s="8">
        <f t="shared" ref="AR17" si="48">AR16/AR15</f>
        <v>0.34231011183597393</v>
      </c>
      <c r="AS17" s="8">
        <f t="shared" ref="AS17" si="49">AS16/AS15</f>
        <v>0.32716693518403772</v>
      </c>
      <c r="AT17" s="8">
        <f t="shared" ref="AT17" si="50">AT16/AT15</f>
        <v>0.30593688102469302</v>
      </c>
      <c r="AU17" s="8">
        <f t="shared" ref="AU17" si="51">AU16/AU15</f>
        <v>0.29188916528468767</v>
      </c>
      <c r="AV17" s="8">
        <f t="shared" ref="AV17" si="52">AV16/AV15</f>
        <v>0.28931536157466842</v>
      </c>
      <c r="AW17" s="8">
        <f t="shared" ref="AW17" si="53">AW16/AW15</f>
        <v>0.27490125930165998</v>
      </c>
      <c r="AX17" s="8">
        <f t="shared" ref="AX17" si="54">AX16/AX15</f>
        <v>0.26809810412278062</v>
      </c>
      <c r="AY17" s="8">
        <f t="shared" ref="AY17" si="55">AY16/AY15</f>
        <v>0.24036632390745502</v>
      </c>
      <c r="AZ17" s="8">
        <f t="shared" ref="AZ17" si="56">AZ16/AZ15</f>
        <v>0.20963511013956618</v>
      </c>
      <c r="BA17" s="8">
        <f t="shared" ref="BA17" si="57">BA16/BA15</f>
        <v>0.19274088093599451</v>
      </c>
    </row>
    <row r="19" spans="1:53" x14ac:dyDescent="0.4">
      <c r="A19" s="2" t="s">
        <v>12</v>
      </c>
      <c r="B19" s="2" t="s">
        <v>13</v>
      </c>
      <c r="C19" s="7">
        <f>E11</f>
        <v>24000</v>
      </c>
    </row>
    <row r="20" spans="1:53" x14ac:dyDescent="0.4">
      <c r="A20" s="2" t="s">
        <v>7</v>
      </c>
      <c r="B20" s="2" t="s">
        <v>8</v>
      </c>
      <c r="C20" s="7">
        <f>E7-E16</f>
        <v>21840.000000000029</v>
      </c>
    </row>
    <row r="21" spans="1:53" x14ac:dyDescent="0.4">
      <c r="A21" s="2" t="s">
        <v>15</v>
      </c>
      <c r="B21" s="2" t="s">
        <v>0</v>
      </c>
      <c r="C21" s="9">
        <f>C20/C19</f>
        <v>0.91000000000000125</v>
      </c>
      <c r="E21" s="2" t="s">
        <v>16</v>
      </c>
    </row>
    <row r="23" spans="1:53" x14ac:dyDescent="0.4">
      <c r="A23" s="1" t="s">
        <v>11</v>
      </c>
    </row>
    <row r="24" spans="1:53" x14ac:dyDescent="0.4">
      <c r="A24" s="2" t="s">
        <v>12</v>
      </c>
      <c r="B24" s="2" t="s">
        <v>13</v>
      </c>
      <c r="C24" s="7">
        <f>F11*24</f>
        <v>24000</v>
      </c>
    </row>
    <row r="25" spans="1:53" x14ac:dyDescent="0.4">
      <c r="A25" s="2" t="s">
        <v>14</v>
      </c>
      <c r="B25" s="2" t="str">
        <f>D8</f>
        <v>tC/MWh</v>
      </c>
      <c r="C25" s="9">
        <f>E8</f>
        <v>0.45578393782100035</v>
      </c>
      <c r="E25" s="2" t="s">
        <v>17</v>
      </c>
    </row>
    <row r="26" spans="1:53" x14ac:dyDescent="0.4">
      <c r="A26" s="2" t="s">
        <v>7</v>
      </c>
      <c r="B26" s="2" t="s">
        <v>8</v>
      </c>
      <c r="C26" s="7">
        <f>C24*C25</f>
        <v>10938.814507704008</v>
      </c>
    </row>
    <row r="53" spans="1:5" x14ac:dyDescent="0.4">
      <c r="B53" s="3"/>
      <c r="C53" s="10" t="s">
        <v>10</v>
      </c>
      <c r="D53" s="10" t="s">
        <v>26</v>
      </c>
      <c r="E53" s="10" t="s">
        <v>21</v>
      </c>
    </row>
    <row r="54" spans="1:5" x14ac:dyDescent="0.4">
      <c r="A54" s="2" t="str">
        <f>A4</f>
        <v>Wind</v>
      </c>
      <c r="B54" s="3" t="s">
        <v>23</v>
      </c>
      <c r="C54" s="7">
        <f>E4</f>
        <v>91256</v>
      </c>
      <c r="D54" s="7">
        <f>E13</f>
        <v>91256</v>
      </c>
      <c r="E54" s="7">
        <f>C54-D54</f>
        <v>0</v>
      </c>
    </row>
    <row r="55" spans="1:5" x14ac:dyDescent="0.4">
      <c r="A55" s="2" t="str">
        <f>A5</f>
        <v>Coal</v>
      </c>
      <c r="B55" s="3" t="s">
        <v>23</v>
      </c>
      <c r="C55" s="7">
        <f>E5</f>
        <v>91571</v>
      </c>
      <c r="D55" s="7">
        <f>E14</f>
        <v>67571</v>
      </c>
      <c r="E55" s="7">
        <f t="shared" ref="E55:E57" si="58">C55-D55</f>
        <v>24000</v>
      </c>
    </row>
    <row r="56" spans="1:5" x14ac:dyDescent="0.4">
      <c r="A56" s="2" t="str">
        <f>A6</f>
        <v>Total</v>
      </c>
      <c r="B56" s="3" t="s">
        <v>23</v>
      </c>
      <c r="C56" s="7">
        <f>E6</f>
        <v>182827</v>
      </c>
      <c r="D56" s="7">
        <f>E15</f>
        <v>158827</v>
      </c>
      <c r="E56" s="7">
        <f t="shared" si="58"/>
        <v>24000</v>
      </c>
    </row>
    <row r="57" spans="1:5" x14ac:dyDescent="0.4">
      <c r="A57" s="2" t="s">
        <v>24</v>
      </c>
      <c r="B57" s="3" t="s">
        <v>25</v>
      </c>
      <c r="C57" s="7">
        <f>E7</f>
        <v>83329.61000000003</v>
      </c>
      <c r="D57" s="7">
        <f>E16</f>
        <v>61489.61</v>
      </c>
      <c r="E57" s="7">
        <f t="shared" si="58"/>
        <v>21840.000000000029</v>
      </c>
    </row>
    <row r="58" spans="1:5" x14ac:dyDescent="0.4">
      <c r="A58" s="2" t="s">
        <v>14</v>
      </c>
      <c r="B58" s="3" t="s">
        <v>0</v>
      </c>
      <c r="C58" s="5">
        <f>C57/C56</f>
        <v>0.45578393782100035</v>
      </c>
      <c r="D58" s="5">
        <f>D57/D56</f>
        <v>0.38714834379545038</v>
      </c>
      <c r="E58" s="5">
        <f>E57/E56</f>
        <v>0.91000000000000125</v>
      </c>
    </row>
    <row r="61" spans="1:5" x14ac:dyDescent="0.4">
      <c r="E61" s="7"/>
    </row>
    <row r="62" spans="1:5" x14ac:dyDescent="0.4">
      <c r="E62" s="7"/>
    </row>
    <row r="63" spans="1:5" x14ac:dyDescent="0.4">
      <c r="E63" s="9"/>
    </row>
    <row r="67" spans="5:5" x14ac:dyDescent="0.4">
      <c r="E67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Green</dc:creator>
  <cp:lastModifiedBy>Adam Green</cp:lastModifiedBy>
  <dcterms:created xsi:type="dcterms:W3CDTF">2017-02-01T10:19:52Z</dcterms:created>
  <dcterms:modified xsi:type="dcterms:W3CDTF">2017-02-01T17:24:55Z</dcterms:modified>
</cp:coreProperties>
</file>