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ohiodas-my.sharepoint.com/personal/10036878_id_ohio_gov/Documents/Desktop/"/>
    </mc:Choice>
  </mc:AlternateContent>
  <xr:revisionPtr revIDLastSave="94" documentId="8_{1A738771-B13E-4F92-AC3C-4447F2173C8C}" xr6:coauthVersionLast="47" xr6:coauthVersionMax="47" xr10:uidLastSave="{7B28533C-D153-4FBA-9AAB-77BF2A1AC477}"/>
  <bookViews>
    <workbookView xWindow="-120" yWindow="-120" windowWidth="29040" windowHeight="15840" xr2:uid="{00000000-000D-0000-FFFF-FFFF00000000}"/>
  </bookViews>
  <sheets>
    <sheet name="District Profile Report" sheetId="4" r:id="rId1"/>
    <sheet name="District Data" sheetId="1" r:id="rId2"/>
    <sheet name="Similar District Data" sheetId="2" r:id="rId3"/>
    <sheet name="Statewide Data" sheetId="3" r:id="rId4"/>
    <sheet name="Names" sheetId="5" state="hidden" r:id="rId5"/>
  </sheets>
  <definedNames>
    <definedName name="_xlnm._FilterDatabase" localSheetId="2" hidden="1">'Similar District Data'!$A$1:$BJ$607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10" i="4" s="1"/>
  <c r="I5" i="4"/>
  <c r="I10" i="4" s="1"/>
  <c r="H5" i="4"/>
  <c r="H10" i="4" s="1"/>
  <c r="E5" i="4"/>
  <c r="F11" i="4" s="1"/>
  <c r="G10" i="4"/>
  <c r="J12" i="4" l="1"/>
  <c r="J30" i="4"/>
  <c r="J47" i="4"/>
  <c r="J56" i="4"/>
  <c r="J13" i="4"/>
  <c r="J31" i="4"/>
  <c r="J48" i="4"/>
  <c r="J66" i="4"/>
  <c r="J23" i="4"/>
  <c r="J40" i="4"/>
  <c r="J59" i="4"/>
  <c r="J15" i="4"/>
  <c r="J33" i="4"/>
  <c r="J50" i="4"/>
  <c r="J69" i="4"/>
  <c r="J25" i="4"/>
  <c r="J52" i="4"/>
  <c r="J70" i="4"/>
  <c r="J17" i="4"/>
  <c r="J26" i="4"/>
  <c r="J35" i="4"/>
  <c r="J44" i="4"/>
  <c r="J53" i="4"/>
  <c r="J62" i="4"/>
  <c r="J71" i="4"/>
  <c r="J20" i="4"/>
  <c r="J38" i="4"/>
  <c r="J65" i="4"/>
  <c r="J22" i="4"/>
  <c r="J39" i="4"/>
  <c r="J57" i="4"/>
  <c r="J14" i="4"/>
  <c r="J32" i="4"/>
  <c r="J49" i="4"/>
  <c r="J67" i="4"/>
  <c r="J24" i="4"/>
  <c r="J41" i="4"/>
  <c r="J60" i="4"/>
  <c r="J16" i="4"/>
  <c r="J34" i="4"/>
  <c r="J43" i="4"/>
  <c r="J61" i="4"/>
  <c r="J18" i="4"/>
  <c r="J27" i="4"/>
  <c r="J36" i="4"/>
  <c r="J45" i="4"/>
  <c r="J54" i="4"/>
  <c r="J63" i="4"/>
  <c r="J72" i="4"/>
  <c r="J19" i="4"/>
  <c r="J28" i="4"/>
  <c r="J37" i="4"/>
  <c r="J46" i="4"/>
  <c r="J55" i="4"/>
  <c r="J64" i="4"/>
  <c r="J73" i="4"/>
  <c r="I25" i="4"/>
  <c r="I43" i="4"/>
  <c r="I56" i="4"/>
  <c r="I70" i="4"/>
  <c r="I13" i="4"/>
  <c r="I22" i="4"/>
  <c r="I31" i="4"/>
  <c r="I39" i="4"/>
  <c r="I53" i="4"/>
  <c r="I62" i="4"/>
  <c r="I66" i="4"/>
  <c r="I12" i="4"/>
  <c r="I30" i="4"/>
  <c r="I47" i="4"/>
  <c r="I65" i="4"/>
  <c r="I17" i="4"/>
  <c r="I26" i="4"/>
  <c r="I35" i="4"/>
  <c r="I44" i="4"/>
  <c r="I48" i="4"/>
  <c r="I57" i="4"/>
  <c r="I71" i="4"/>
  <c r="I20" i="4"/>
  <c r="I34" i="4"/>
  <c r="I52" i="4"/>
  <c r="I14" i="4"/>
  <c r="I23" i="4"/>
  <c r="I32" i="4"/>
  <c r="I40" i="4"/>
  <c r="I45" i="4"/>
  <c r="I49" i="4"/>
  <c r="I54" i="4"/>
  <c r="I59" i="4"/>
  <c r="I63" i="4"/>
  <c r="I67" i="4"/>
  <c r="I72" i="4"/>
  <c r="I24" i="4"/>
  <c r="I33" i="4"/>
  <c r="I41" i="4"/>
  <c r="I50" i="4"/>
  <c r="I60" i="4"/>
  <c r="I64" i="4"/>
  <c r="I73" i="4"/>
  <c r="I16" i="4"/>
  <c r="I38" i="4"/>
  <c r="I61" i="4"/>
  <c r="I18" i="4"/>
  <c r="I27" i="4"/>
  <c r="I36" i="4"/>
  <c r="I15" i="4"/>
  <c r="I19" i="4"/>
  <c r="I28" i="4"/>
  <c r="I37" i="4"/>
  <c r="I46" i="4"/>
  <c r="I55" i="4"/>
  <c r="I69" i="4"/>
  <c r="H30" i="4"/>
  <c r="H56" i="4"/>
  <c r="H24" i="4"/>
  <c r="H69" i="4"/>
  <c r="H45" i="4"/>
  <c r="H54" i="4"/>
  <c r="H63" i="4"/>
  <c r="H72" i="4"/>
  <c r="H20" i="4"/>
  <c r="H33" i="4"/>
  <c r="H60" i="4"/>
  <c r="H48" i="4"/>
  <c r="H57" i="4"/>
  <c r="H66" i="4"/>
  <c r="H19" i="4"/>
  <c r="H28" i="4"/>
  <c r="H37" i="4"/>
  <c r="H46" i="4"/>
  <c r="H55" i="4"/>
  <c r="H64" i="4"/>
  <c r="H73" i="4"/>
  <c r="H12" i="4"/>
  <c r="H47" i="4"/>
  <c r="H15" i="4"/>
  <c r="H41" i="4"/>
  <c r="H27" i="4"/>
  <c r="H13" i="4"/>
  <c r="H39" i="4"/>
  <c r="H16" i="4"/>
  <c r="H34" i="4"/>
  <c r="H52" i="4"/>
  <c r="H61" i="4"/>
  <c r="H14" i="4"/>
  <c r="H23" i="4"/>
  <c r="H32" i="4"/>
  <c r="H40" i="4"/>
  <c r="H49" i="4"/>
  <c r="H59" i="4"/>
  <c r="H67" i="4"/>
  <c r="H38" i="4"/>
  <c r="H65" i="4"/>
  <c r="H50" i="4"/>
  <c r="H18" i="4"/>
  <c r="H36" i="4"/>
  <c r="H22" i="4"/>
  <c r="H31" i="4"/>
  <c r="H25" i="4"/>
  <c r="H43" i="4"/>
  <c r="H70" i="4"/>
  <c r="H17" i="4"/>
  <c r="H26" i="4"/>
  <c r="H35" i="4"/>
  <c r="H44" i="4"/>
  <c r="H53" i="4"/>
  <c r="H62" i="4"/>
  <c r="H71" i="4"/>
  <c r="E12" i="4"/>
  <c r="F15" i="4"/>
  <c r="E30" i="4"/>
  <c r="E38" i="4"/>
  <c r="E47" i="4"/>
  <c r="E56" i="4"/>
  <c r="E65" i="4"/>
  <c r="E17" i="4"/>
  <c r="E35" i="4"/>
  <c r="E44" i="4"/>
  <c r="F47" i="4"/>
  <c r="E62" i="4"/>
  <c r="E71" i="4"/>
  <c r="F17" i="4"/>
  <c r="F26" i="4"/>
  <c r="F35" i="4"/>
  <c r="F44" i="4"/>
  <c r="F49" i="4"/>
  <c r="F53" i="4"/>
  <c r="E59" i="4"/>
  <c r="F62" i="4"/>
  <c r="E67" i="4"/>
  <c r="F71" i="4"/>
  <c r="E20" i="4"/>
  <c r="F24" i="4"/>
  <c r="F33" i="4"/>
  <c r="F41" i="4"/>
  <c r="F50" i="4"/>
  <c r="F60" i="4"/>
  <c r="F69" i="4"/>
  <c r="F12" i="4"/>
  <c r="F20" i="4"/>
  <c r="E26" i="4"/>
  <c r="F30" i="4"/>
  <c r="F38" i="4"/>
  <c r="E53" i="4"/>
  <c r="F56" i="4"/>
  <c r="F65" i="4"/>
  <c r="E14" i="4"/>
  <c r="E23" i="4"/>
  <c r="E32" i="4"/>
  <c r="E40" i="4"/>
  <c r="F14" i="4"/>
  <c r="E19" i="4"/>
  <c r="F23" i="4"/>
  <c r="E28" i="4"/>
  <c r="F32" i="4"/>
  <c r="E37" i="4"/>
  <c r="F40" i="4"/>
  <c r="E46" i="4"/>
  <c r="E55" i="4"/>
  <c r="F59" i="4"/>
  <c r="E64" i="4"/>
  <c r="F67" i="4"/>
  <c r="E73" i="4"/>
  <c r="E16" i="4"/>
  <c r="E25" i="4"/>
  <c r="F28" i="4"/>
  <c r="E34" i="4"/>
  <c r="F46" i="4"/>
  <c r="F55" i="4"/>
  <c r="F64" i="4"/>
  <c r="F73" i="4"/>
  <c r="E13" i="4"/>
  <c r="F25" i="4"/>
  <c r="E39" i="4"/>
  <c r="F43" i="4"/>
  <c r="F52" i="4"/>
  <c r="F61" i="4"/>
  <c r="F70" i="4"/>
  <c r="F13" i="4"/>
  <c r="E18" i="4"/>
  <c r="F22" i="4"/>
  <c r="E27" i="4"/>
  <c r="F31" i="4"/>
  <c r="E36" i="4"/>
  <c r="F39" i="4"/>
  <c r="E45" i="4"/>
  <c r="F48" i="4"/>
  <c r="E49" i="4"/>
  <c r="E54" i="4"/>
  <c r="F57" i="4"/>
  <c r="E63" i="4"/>
  <c r="F66" i="4"/>
  <c r="E72" i="4"/>
  <c r="F19" i="4"/>
  <c r="F37" i="4"/>
  <c r="E43" i="4"/>
  <c r="E52" i="4"/>
  <c r="E61" i="4"/>
  <c r="E70" i="4"/>
  <c r="F16" i="4"/>
  <c r="E22" i="4"/>
  <c r="E31" i="4"/>
  <c r="F34" i="4"/>
  <c r="E48" i="4"/>
  <c r="E57" i="4"/>
  <c r="E66" i="4"/>
  <c r="E15" i="4"/>
  <c r="F18" i="4"/>
  <c r="E24" i="4"/>
  <c r="F27" i="4"/>
  <c r="E33" i="4"/>
  <c r="F36" i="4"/>
  <c r="E41" i="4"/>
  <c r="F45" i="4"/>
  <c r="E50" i="4"/>
  <c r="F54" i="4"/>
  <c r="E60" i="4"/>
  <c r="F63" i="4"/>
  <c r="E69" i="4"/>
  <c r="F72" i="4"/>
  <c r="J11" i="4"/>
  <c r="I11" i="4"/>
  <c r="H11" i="4"/>
  <c r="E11" i="4"/>
  <c r="G73" i="4"/>
  <c r="G72" i="4"/>
  <c r="G71" i="4"/>
  <c r="G70" i="4"/>
  <c r="G69" i="4"/>
  <c r="G67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2" i="4"/>
  <c r="G50" i="4"/>
  <c r="G49" i="4"/>
  <c r="G48" i="4"/>
  <c r="G47" i="4"/>
  <c r="G46" i="4"/>
  <c r="J9" i="4" l="1"/>
  <c r="J8" i="4"/>
  <c r="I8" i="4"/>
  <c r="I9" i="4"/>
  <c r="H9" i="4"/>
  <c r="H8" i="4"/>
  <c r="G45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4" i="4"/>
  <c r="G25" i="4"/>
  <c r="G23" i="4"/>
  <c r="G28" i="4"/>
  <c r="G27" i="4"/>
  <c r="G26" i="4"/>
  <c r="G22" i="4"/>
  <c r="G20" i="4"/>
  <c r="G19" i="4"/>
  <c r="G18" i="4"/>
  <c r="G17" i="4"/>
  <c r="G16" i="4"/>
  <c r="G15" i="4"/>
  <c r="G14" i="4"/>
  <c r="G13" i="4"/>
  <c r="G12" i="4"/>
  <c r="G11" i="4"/>
  <c r="G9" i="4"/>
  <c r="G8" i="4"/>
  <c r="F10" i="4"/>
  <c r="E10" i="4" l="1"/>
  <c r="E8" i="4"/>
  <c r="E9" i="4"/>
  <c r="F9" i="4"/>
  <c r="F8" i="4"/>
  <c r="E6" i="4" l="1"/>
</calcChain>
</file>

<file path=xl/sharedStrings.xml><?xml version="1.0" encoding="utf-8"?>
<sst xmlns="http://schemas.openxmlformats.org/spreadsheetml/2006/main" count="4593" uniqueCount="1416">
  <si>
    <t>District</t>
  </si>
  <si>
    <t>IRN</t>
  </si>
  <si>
    <t>Ada Ex Vill SD, Hardin</t>
  </si>
  <si>
    <t>NA</t>
  </si>
  <si>
    <t>Adena Local SD, Ross</t>
  </si>
  <si>
    <t>Akron City SD, Summit</t>
  </si>
  <si>
    <t>Alexander Local SD, Athens</t>
  </si>
  <si>
    <t>Allen East Local SD, Allen</t>
  </si>
  <si>
    <t>Alliance City SD, Stark</t>
  </si>
  <si>
    <t>Amanda-Clearcreek Local SD, Fairfield</t>
  </si>
  <si>
    <t>Amherst Ex Vill SD, Lorain</t>
  </si>
  <si>
    <t>Anna Local SD, Shelby</t>
  </si>
  <si>
    <t>Ansonia Local SD, Darke</t>
  </si>
  <si>
    <t>Anthony Wayne Local SD, Lucas</t>
  </si>
  <si>
    <t>Antwerp Local SD, Paulding</t>
  </si>
  <si>
    <t>Arcadia Local SD, Hancock</t>
  </si>
  <si>
    <t>Arcanum Butler Local SD, Darke</t>
  </si>
  <si>
    <t>Archbold-Area Local SD, Fulton</t>
  </si>
  <si>
    <t>Arlington Local SD, Hancock</t>
  </si>
  <si>
    <t>Ashland City SD, Ashland</t>
  </si>
  <si>
    <t>Ashtabula Area City SD, Ashtabula</t>
  </si>
  <si>
    <t>Athens City SD, Athens</t>
  </si>
  <si>
    <t>Aurora City SD, Portage</t>
  </si>
  <si>
    <t>Austintown Local SD, Mahoning</t>
  </si>
  <si>
    <t>Avon Lake City SD, Lorain</t>
  </si>
  <si>
    <t>Avon Local SD, Lorain</t>
  </si>
  <si>
    <t>Ayersville Local SD, Defiance</t>
  </si>
  <si>
    <t>Barberton City SD, Summit</t>
  </si>
  <si>
    <t>Barnesville Ex Vill SD, Belmont</t>
  </si>
  <si>
    <t>Batavia Local SD, Clermont</t>
  </si>
  <si>
    <t>Bath Local SD, Allen</t>
  </si>
  <si>
    <t>Bay Village City SD, Cuyahoga</t>
  </si>
  <si>
    <t>Beachwood City SD, Cuyahoga</t>
  </si>
  <si>
    <t>Beaver Local SD, Columbiana</t>
  </si>
  <si>
    <t>Beavercreek City SD, Greene</t>
  </si>
  <si>
    <t>Bedford City SD, Cuyahoga</t>
  </si>
  <si>
    <t>Bellaire Local SD, Belmont</t>
  </si>
  <si>
    <t>Bellefontaine City SD, Logan</t>
  </si>
  <si>
    <t>Bellevue City SD, Huron</t>
  </si>
  <si>
    <t>Belpre City SD, Washington</t>
  </si>
  <si>
    <t>Benjamin Logan Local SD, Logan</t>
  </si>
  <si>
    <t>Benton Carroll Salem Local S, Ottawa</t>
  </si>
  <si>
    <t>Berea City SD, Cuyahoga</t>
  </si>
  <si>
    <t>Berkshire Local SD, Geauga</t>
  </si>
  <si>
    <t>Berne Union Local SD, Fairfield</t>
  </si>
  <si>
    <t>Bethel Local SD, Miami</t>
  </si>
  <si>
    <t>Bethel-Tate Local SD, Clermont</t>
  </si>
  <si>
    <t>Bexley City SD, Franklin</t>
  </si>
  <si>
    <t>Big Walnut Local SD, Delaware</t>
  </si>
  <si>
    <t>Black River Local SD, Medina</t>
  </si>
  <si>
    <t>Blanchester Local SD, Clinton</t>
  </si>
  <si>
    <t>Bloom Carroll Local SD, Fairfield</t>
  </si>
  <si>
    <t>Bloom-Vernon Local SD, Scioto</t>
  </si>
  <si>
    <t>Bloomfield-Mespo Local SD, Trumbull</t>
  </si>
  <si>
    <t>Bluffton Ex Vill SD, Allen</t>
  </si>
  <si>
    <t>Boardman Local SD, Mahoning</t>
  </si>
  <si>
    <t>Botkins Local SD, Shelby</t>
  </si>
  <si>
    <t>Bowling Green City SD, Wood</t>
  </si>
  <si>
    <t>Bradford Ex Vill SD, Miami</t>
  </si>
  <si>
    <t>Brecksville-Broadview Height, Cuyahoga</t>
  </si>
  <si>
    <t>Bridgeport Ex Vill SD, Belmont</t>
  </si>
  <si>
    <t>Bright Local SD, Highland</t>
  </si>
  <si>
    <t>Bristol Local SD, Trumbull</t>
  </si>
  <si>
    <t>Brookfield Local SD, Trumbull</t>
  </si>
  <si>
    <t>Brooklyn City SD, Cuyahoga</t>
  </si>
  <si>
    <t>Brookville Local SD, Montgomery</t>
  </si>
  <si>
    <t>Brown Local SD, Carroll</t>
  </si>
  <si>
    <t>Brunswick City SD, Medina</t>
  </si>
  <si>
    <t>Bryan City SD, Williams</t>
  </si>
  <si>
    <t>Buckeye Central Local SD, Crawford</t>
  </si>
  <si>
    <t>Buckeye Local SD, Ashtabula</t>
  </si>
  <si>
    <t>Buckeye Local SD, Jefferson</t>
  </si>
  <si>
    <t>Buckeye Local SD, Medina</t>
  </si>
  <si>
    <t>Buckeye Valley Local SD, Delaware</t>
  </si>
  <si>
    <t>Bucyrus City SD, Crawford</t>
  </si>
  <si>
    <t>Caldwell Ex Vill SD, Noble</t>
  </si>
  <si>
    <t>Cambridge City SD, Guernsey</t>
  </si>
  <si>
    <t>Campbell City SD, Mahoning</t>
  </si>
  <si>
    <t>Canal Winchester Local SD, Franklin</t>
  </si>
  <si>
    <t>Canfield Local SD, Mahoning</t>
  </si>
  <si>
    <t>Canton City SD, Stark</t>
  </si>
  <si>
    <t>Canton Local SD, Stark</t>
  </si>
  <si>
    <t>Cardinal Local SD, Geauga</t>
  </si>
  <si>
    <t>Cardington-Lincoln Local SD, Morrow</t>
  </si>
  <si>
    <t>Carey Ex Vill SD, Wyandot</t>
  </si>
  <si>
    <t>Carlisle Local SD, Warren</t>
  </si>
  <si>
    <t>Carrollton Ex Vill SD, Carroll</t>
  </si>
  <si>
    <t>Cedar Cliff Local SD, Greene</t>
  </si>
  <si>
    <t>Celina City SD, Mercer</t>
  </si>
  <si>
    <t>Centerburg Local SD, Knox</t>
  </si>
  <si>
    <t>Centerville City SD, Montgomery</t>
  </si>
  <si>
    <t>Central Local SD, Defiance</t>
  </si>
  <si>
    <t>Chagrin Falls Ex Vill SD, Cuyahoga</t>
  </si>
  <si>
    <t>Champion Local SD, Trumbull</t>
  </si>
  <si>
    <t>Chardon Local SD, Geauga</t>
  </si>
  <si>
    <t>Chesapeake Union Ex Vill SD, Lawrence</t>
  </si>
  <si>
    <t>Chillicothe City SD, Ross</t>
  </si>
  <si>
    <t>Chippewa Local SD, Wayne</t>
  </si>
  <si>
    <t>Cincinnati City SD, Hamilton</t>
  </si>
  <si>
    <t>Circleville City SD, Pickaway</t>
  </si>
  <si>
    <t>Clark-Shawnee Local SD, Clark</t>
  </si>
  <si>
    <t>Clay Local SD, Scioto</t>
  </si>
  <si>
    <t>Claymont City SD, Tuscarawas</t>
  </si>
  <si>
    <t>Clear Fork Valley Local SD, Richland</t>
  </si>
  <si>
    <t>Clearview Local SD, Lorain</t>
  </si>
  <si>
    <t>Clermont-Northeastern Local, Clermont</t>
  </si>
  <si>
    <t>Cleveland Hts-Univ Hts City, Cuyahoga</t>
  </si>
  <si>
    <t>Cleveland Municipal SD, Cuyahoga</t>
  </si>
  <si>
    <t>Clinton-Massie Local SD, Clinton</t>
  </si>
  <si>
    <t>Cloverleaf Local SD, Medina</t>
  </si>
  <si>
    <t>Clyde-Green Springs Ex Vill, Sandusky</t>
  </si>
  <si>
    <t>Coldwater Ex Vill SD, Mercer</t>
  </si>
  <si>
    <t>Colonel Crawford Local SD, Crawford</t>
  </si>
  <si>
    <t>Columbia Local SD, Lorain</t>
  </si>
  <si>
    <t>Columbiana Ex Vill SD, Columbiana</t>
  </si>
  <si>
    <t>Columbus City SD, Franklin</t>
  </si>
  <si>
    <t>Columbus Grove Local SD, Putnam</t>
  </si>
  <si>
    <t>Conneaut Area City SD, Ashtabula</t>
  </si>
  <si>
    <t>Conotton Valley Union Local, Harrison</t>
  </si>
  <si>
    <t>Continental Local SD, Putnam</t>
  </si>
  <si>
    <t>Copley-Fairlawn City SD, Summit</t>
  </si>
  <si>
    <t>Cory-Rawson Local SD, Hancock</t>
  </si>
  <si>
    <t>Coshocton City SD, Coshocton</t>
  </si>
  <si>
    <t>Coventry Local SD, Summit</t>
  </si>
  <si>
    <t>Covington Ex Vill SD, Miami</t>
  </si>
  <si>
    <t>Crestline Ex Vill SD, Crawford</t>
  </si>
  <si>
    <t>Crestview Local SD, Columbiana</t>
  </si>
  <si>
    <t>Crestview Local SD, Richland</t>
  </si>
  <si>
    <t>Crestview Local SD, Van Wert</t>
  </si>
  <si>
    <t>Crestwood Local SD, Portage</t>
  </si>
  <si>
    <t>Crooksville Ex Vill SD, Perry</t>
  </si>
  <si>
    <t>Cuyahoga Falls City SD, Summit</t>
  </si>
  <si>
    <t>Cuyahoga Heights Local SD, Cuyahoga</t>
  </si>
  <si>
    <t>Dalton Local SD, Wayne</t>
  </si>
  <si>
    <t>Danbury Local SD, Ottawa</t>
  </si>
  <si>
    <t>Danville Local SD, Knox</t>
  </si>
  <si>
    <t>Dawson-Bryant Local SD, Lawrence</t>
  </si>
  <si>
    <t>Dayton City SD, Montgomery</t>
  </si>
  <si>
    <t>Deer Park Community City SD, Hamilton</t>
  </si>
  <si>
    <t>Defiance City SD, Defiance</t>
  </si>
  <si>
    <t>Delaware City SD, Delaware</t>
  </si>
  <si>
    <t>Delphos City SD, Allen</t>
  </si>
  <si>
    <t>Dover City SD, Tuscarawas</t>
  </si>
  <si>
    <t>Dublin City SD, Franklin</t>
  </si>
  <si>
    <t>East Cleveland City SD, Cuyahoga</t>
  </si>
  <si>
    <t>East Clinton Local SD, Clinton</t>
  </si>
  <si>
    <t>East Guernsey Local SD, Guernsey</t>
  </si>
  <si>
    <t>East Holmes Local SD, Holmes</t>
  </si>
  <si>
    <t>East Knox Local SD, Knox</t>
  </si>
  <si>
    <t>East Liverpool City SD, Columbiana</t>
  </si>
  <si>
    <t>East Muskingum Local SD, Muskingum</t>
  </si>
  <si>
    <t>East Palestine City SD, Columbiana</t>
  </si>
  <si>
    <t>Eastern Local SD, Brown</t>
  </si>
  <si>
    <t>Eastern Local SD, Meigs</t>
  </si>
  <si>
    <t>Eastern Local SD, Pike</t>
  </si>
  <si>
    <t>Eastwood Local SD, Wood</t>
  </si>
  <si>
    <t>Eaton Community Schools City, Preble</t>
  </si>
  <si>
    <t>Edgerton Local SD, Williams</t>
  </si>
  <si>
    <t>Edgewood City SD, Butler</t>
  </si>
  <si>
    <t>Edison Local SD, Erie</t>
  </si>
  <si>
    <t>Edison Local SD, Jefferson</t>
  </si>
  <si>
    <t>Edon-Northwest Local SD, Williams</t>
  </si>
  <si>
    <t>Elgin Local SD, Marion</t>
  </si>
  <si>
    <t>Elida Local SD, Allen</t>
  </si>
  <si>
    <t>Elmwood Local SD, Wood</t>
  </si>
  <si>
    <t>Elyria City SD, Lorain</t>
  </si>
  <si>
    <t>Euclid City SD, Cuyahoga</t>
  </si>
  <si>
    <t>Evergreen Local SD, Fulton</t>
  </si>
  <si>
    <t>Fairbanks Local SD, Union</t>
  </si>
  <si>
    <t>Fairborn City SD, Greene</t>
  </si>
  <si>
    <t>Fairfield City SD, Butler</t>
  </si>
  <si>
    <t>Fairfield Local SD, Highland</t>
  </si>
  <si>
    <t>Fairfield Union Local SD, Fairfield</t>
  </si>
  <si>
    <t>Fairland Local SD, Lawrence</t>
  </si>
  <si>
    <t>Fairlawn Local SD, Shelby</t>
  </si>
  <si>
    <t>Fairless Local SD, Stark</t>
  </si>
  <si>
    <t>Fairport Harbor Ex Vill SD, Lake</t>
  </si>
  <si>
    <t>Fairview Park City SD, Cuyahoga</t>
  </si>
  <si>
    <t>Fayette Local SD, Fulton</t>
  </si>
  <si>
    <t>Fayetteville-Perry Local SD, Brown</t>
  </si>
  <si>
    <t>Federal Hocking Local SD, Athens</t>
  </si>
  <si>
    <t>Felicity-Franklin Local SD, Clermont</t>
  </si>
  <si>
    <t>Field Local SD, Portage</t>
  </si>
  <si>
    <t>Findlay City SD, Hancock</t>
  </si>
  <si>
    <t>Finneytown Local SD, Hamilton</t>
  </si>
  <si>
    <t>Firelands Local SD, Lorain</t>
  </si>
  <si>
    <t>Forest Hills Local SD, Hamilton</t>
  </si>
  <si>
    <t>Fort Frye Local SD, Washington</t>
  </si>
  <si>
    <t>Fort Loramie Local SD, Shelby</t>
  </si>
  <si>
    <t>Fort Recovery Local SD, Mercer</t>
  </si>
  <si>
    <t>Fostoria City SD, Seneca</t>
  </si>
  <si>
    <t>Franklin City SD, Warren</t>
  </si>
  <si>
    <t>Franklin Local SD, Muskingum</t>
  </si>
  <si>
    <t>Franklin-Monroe Local SD, Darke</t>
  </si>
  <si>
    <t>Fredericktown Local SD, Knox</t>
  </si>
  <si>
    <t>Fremont City SD, Sandusky</t>
  </si>
  <si>
    <t>Frontier Local SD, Washington</t>
  </si>
  <si>
    <t>Gahanna-Jefferson City SD, Franklin</t>
  </si>
  <si>
    <t>Galion City SD, Crawford</t>
  </si>
  <si>
    <t>Gallia County Local SD, Gallia</t>
  </si>
  <si>
    <t>Gallipolis City SD, Gallia</t>
  </si>
  <si>
    <t>Garaway Local SD, Tuscarawas</t>
  </si>
  <si>
    <t>Garfield Heights City SD, Cuyahoga</t>
  </si>
  <si>
    <t>Geneva Area City SD, Ashtabula</t>
  </si>
  <si>
    <t>Genoa Area Local SD, Ottawa</t>
  </si>
  <si>
    <t>Georgetown Ex Vill SD, Brown</t>
  </si>
  <si>
    <t>Gibsonburg Ex Vill SD, Sandusky</t>
  </si>
  <si>
    <t>Girard City SD, Trumbull</t>
  </si>
  <si>
    <t>Goshen Local SD, Clermont</t>
  </si>
  <si>
    <t>Graham Local SD, Champaign</t>
  </si>
  <si>
    <t>Grand Valley Local SD, Ashtabula</t>
  </si>
  <si>
    <t>Grandview Heights City SD, Franklin</t>
  </si>
  <si>
    <t>Granville Ex Vill SD, Licking</t>
  </si>
  <si>
    <t>Green Local SD, Scioto</t>
  </si>
  <si>
    <t>Green Local SD, Summit</t>
  </si>
  <si>
    <t>Green Local SD, Wayne</t>
  </si>
  <si>
    <t>Greeneview Local SD, Greene</t>
  </si>
  <si>
    <t>Greenfield Ex Vill SD, Highland</t>
  </si>
  <si>
    <t>Greenon Local SD, Clark</t>
  </si>
  <si>
    <t>Greenville City SD, Darke</t>
  </si>
  <si>
    <t>Groveport Madison Local SD, Franklin</t>
  </si>
  <si>
    <t>Hamilton City SD, Butler</t>
  </si>
  <si>
    <t>Hamilton Local SD, Franklin</t>
  </si>
  <si>
    <t>Hardin Northern Local SD, Hardin</t>
  </si>
  <si>
    <t>Hardin-Houston Local SD, Shelby</t>
  </si>
  <si>
    <t>Harrison Hills City SD, Harrison</t>
  </si>
  <si>
    <t>Heath City SD, Licking</t>
  </si>
  <si>
    <t>Hicksville Ex Vill SD, Defiance</t>
  </si>
  <si>
    <t>Highland Local SD, Medina</t>
  </si>
  <si>
    <t>Highland Local SD, Morrow</t>
  </si>
  <si>
    <t>Hilliard City SD, Franklin</t>
  </si>
  <si>
    <t>Hillsboro City SD, Highland</t>
  </si>
  <si>
    <t>Hillsdale Local SD, Ashland</t>
  </si>
  <si>
    <t>Holgate Local SD, Henry</t>
  </si>
  <si>
    <t>Hopewell-Loudon Local SD, Seneca</t>
  </si>
  <si>
    <t>Howland Local SD, Trumbull</t>
  </si>
  <si>
    <t>Hubbard Ex Vill SD, Trumbull</t>
  </si>
  <si>
    <t>Huber Heights City SD, Montgomery</t>
  </si>
  <si>
    <t>Hudson City SD, Summit</t>
  </si>
  <si>
    <t>Huntington Local SD, Ross</t>
  </si>
  <si>
    <t>Huron City SD, Erie</t>
  </si>
  <si>
    <t>Independence Local SD, Cuyahoga</t>
  </si>
  <si>
    <t>Indian Creek Local SD, Jefferson</t>
  </si>
  <si>
    <t>Indian Hill Ex Vill SD, Hamilton</t>
  </si>
  <si>
    <t>Indian Lake Local SD, Logan</t>
  </si>
  <si>
    <t>Indian Valley Local SD, Tuscarawas</t>
  </si>
  <si>
    <t>Ironton City SD, Lawrence</t>
  </si>
  <si>
    <t>Jackson Center Local SD, Shelby</t>
  </si>
  <si>
    <t>Jackson City SD, Jackson</t>
  </si>
  <si>
    <t>Jackson Local SD, Stark</t>
  </si>
  <si>
    <t>Jackson-Milton Local SD, Mahoning</t>
  </si>
  <si>
    <t>James A Garfield Local SD, Portage</t>
  </si>
  <si>
    <t>Jefferson Area Local SD, Ashtabula</t>
  </si>
  <si>
    <t>Jefferson Local SD, Madison</t>
  </si>
  <si>
    <t>Jefferson Township Local SD, Montgomery</t>
  </si>
  <si>
    <t>Jennings Local SD, Putnam</t>
  </si>
  <si>
    <t>Johnstown-Monroe Local SD, Licking</t>
  </si>
  <si>
    <t>Jonathan Alder Local SD, Madison</t>
  </si>
  <si>
    <t>Joseph Badger Local SD, Trumbull</t>
  </si>
  <si>
    <t>Kalida Local SD, Putnam</t>
  </si>
  <si>
    <t>Kenston Local SD, Geauga</t>
  </si>
  <si>
    <t>Kent City SD, Portage</t>
  </si>
  <si>
    <t>Kenton City SD, Hardin</t>
  </si>
  <si>
    <t>Kettering City SD, Montgomery</t>
  </si>
  <si>
    <t>Keystone Local SD, Lorain</t>
  </si>
  <si>
    <t>Kings Local SD, Warren</t>
  </si>
  <si>
    <t>Kirtland Local SD, Lake</t>
  </si>
  <si>
    <t>La Brae Local SD, Trumbull</t>
  </si>
  <si>
    <t>Lake Local SD, Stark</t>
  </si>
  <si>
    <t>Lake Local SD, Wood</t>
  </si>
  <si>
    <t>Lakeview Local SD, Trumbull</t>
  </si>
  <si>
    <t>Lakewood City SD, Cuyahoga</t>
  </si>
  <si>
    <t>Lakewood Local SD, Licking</t>
  </si>
  <si>
    <t>Lakota Local SD, Butler</t>
  </si>
  <si>
    <t>Lakota Local SD, Sandusky</t>
  </si>
  <si>
    <t>Lancaster City SD, Fairfield</t>
  </si>
  <si>
    <t>Lebanon City SD, Warren</t>
  </si>
  <si>
    <t>Leetonia Ex Vill SD, Columbiana</t>
  </si>
  <si>
    <t>Leipsic Local SD, Putnam</t>
  </si>
  <si>
    <t>Lexington Local SD, Richland</t>
  </si>
  <si>
    <t>Liberty Benton Local SD, Hancock</t>
  </si>
  <si>
    <t>Liberty Center Local SD, Henry</t>
  </si>
  <si>
    <t>Liberty Local SD, Trumbull</t>
  </si>
  <si>
    <t>Liberty Union-Thurston Local, Fairfield</t>
  </si>
  <si>
    <t>Licking Heights Local SD, Licking</t>
  </si>
  <si>
    <t>Licking Valley Local SD, Licking</t>
  </si>
  <si>
    <t>Lima City SD, Allen</t>
  </si>
  <si>
    <t>Lincolnview Local SD, Van Wert</t>
  </si>
  <si>
    <t>Lisbon Ex Vill SD, Columbiana</t>
  </si>
  <si>
    <t>Little Miami Local SD, Warren</t>
  </si>
  <si>
    <t>Lockland City SD, Hamilton</t>
  </si>
  <si>
    <t>Logan Elm Local SD, Pickaway</t>
  </si>
  <si>
    <t>Logan-Hocking Local SD, Hocking</t>
  </si>
  <si>
    <t>London City SD, Madison</t>
  </si>
  <si>
    <t>Lorain City SD, Lorain</t>
  </si>
  <si>
    <t>Lordstown Local SD, Trumbull</t>
  </si>
  <si>
    <t>Loudonville-Perrysville Ex V, Ashland</t>
  </si>
  <si>
    <t>Louisville City SD, Stark</t>
  </si>
  <si>
    <t>Loveland City SD, Hamilton</t>
  </si>
  <si>
    <t>Lowellville Local SD, Mahoning</t>
  </si>
  <si>
    <t>Lucas Local SD, Richland</t>
  </si>
  <si>
    <t>Lynchburg-Clay Local SD, Highland</t>
  </si>
  <si>
    <t>Mad River Local SD, Montgomery</t>
  </si>
  <si>
    <t>Madeira City SD, Hamilton</t>
  </si>
  <si>
    <t>Madison Local SD, Butler</t>
  </si>
  <si>
    <t>Madison Local SD, Lake</t>
  </si>
  <si>
    <t>Madison Local SD, Richland</t>
  </si>
  <si>
    <t>Madison-Plains Local SD, Madison</t>
  </si>
  <si>
    <t>Manchester Local SD, Adams</t>
  </si>
  <si>
    <t>Manchester Local SD, Summit</t>
  </si>
  <si>
    <t>Mansfield City SD, Richland</t>
  </si>
  <si>
    <t>Maple Heights City SD, Cuyahoga</t>
  </si>
  <si>
    <t>Mapleton Local SD, Ashland</t>
  </si>
  <si>
    <t>Maplewood Local SD, Trumbull</t>
  </si>
  <si>
    <t>Margaretta Local SD, Erie</t>
  </si>
  <si>
    <t>Mariemont City SD, Hamilton</t>
  </si>
  <si>
    <t>Marietta City SD, Washington</t>
  </si>
  <si>
    <t>Marion City SD, Marion</t>
  </si>
  <si>
    <t>Marion Local SD, Mercer</t>
  </si>
  <si>
    <t>Marlington Local SD, Stark</t>
  </si>
  <si>
    <t>Martins Ferry City SD, Belmont</t>
  </si>
  <si>
    <t>Marysville Ex Vill SD, Union</t>
  </si>
  <si>
    <t>Mason City SD, Warren</t>
  </si>
  <si>
    <t>Massillon City SD, Stark</t>
  </si>
  <si>
    <t>Mathews Local SD, Trumbull</t>
  </si>
  <si>
    <t>Maumee City SD, Lucas</t>
  </si>
  <si>
    <t>Mayfield City SD, Cuyahoga</t>
  </si>
  <si>
    <t>Maysville Local SD, Muskingum</t>
  </si>
  <si>
    <t>McComb Local SD, Hancock</t>
  </si>
  <si>
    <t>McDonald Local SD, Trumbull</t>
  </si>
  <si>
    <t>Mechanicsburg Ex Vill SD, Champaign</t>
  </si>
  <si>
    <t>Medina City SD, Medina</t>
  </si>
  <si>
    <t>Meigs Local SD, Meigs</t>
  </si>
  <si>
    <t>Mentor Ex Vill SD, Lake</t>
  </si>
  <si>
    <t>Miami East Local SD, Miami</t>
  </si>
  <si>
    <t>Miami Trace Local SD, Fayette</t>
  </si>
  <si>
    <t>Miamisburg City SD, Montgomery</t>
  </si>
  <si>
    <t>Middletown City SD, Butler</t>
  </si>
  <si>
    <t>Midview Local SD, Lorain</t>
  </si>
  <si>
    <t>Milford Ex Vill SD, Clermont</t>
  </si>
  <si>
    <t>Millcreek-West Unity Local S, Williams</t>
  </si>
  <si>
    <t>Miller City-New Cleveland Lo, Putnam</t>
  </si>
  <si>
    <t>Milton-Union Ex Vill SD, Miami</t>
  </si>
  <si>
    <t>Minerva Local SD, Stark</t>
  </si>
  <si>
    <t>Minford Local SD, Scioto</t>
  </si>
  <si>
    <t>Minster Local SD, Auglaize</t>
  </si>
  <si>
    <t>Mississinawa Valley Local SD, Darke</t>
  </si>
  <si>
    <t>Mogadore Local SD, Summit</t>
  </si>
  <si>
    <t>Mohawk Local SD, Wyandot</t>
  </si>
  <si>
    <t>Monroe Local SD, Butler</t>
  </si>
  <si>
    <t>Monroeville Local SD, Huron</t>
  </si>
  <si>
    <t>Montpelier Ex Vill SD, Williams</t>
  </si>
  <si>
    <t>Morgan Local SD, Morgan</t>
  </si>
  <si>
    <t>Mount Gilead Ex Vill SD, Morrow</t>
  </si>
  <si>
    <t>Mount Healthy City SD, Hamilton</t>
  </si>
  <si>
    <t>Mount Vernon City SD, Knox</t>
  </si>
  <si>
    <t>Napoleon City SD, Henry</t>
  </si>
  <si>
    <t>National Trail Local SD, Preble</t>
  </si>
  <si>
    <t>Nelsonville-York City SD, Athens</t>
  </si>
  <si>
    <t>New Albany-Plain Local SD, Franklin</t>
  </si>
  <si>
    <t>New Boston Local SD, Scioto</t>
  </si>
  <si>
    <t>New Bremen Local SD, Auglaize</t>
  </si>
  <si>
    <t>New Knoxville Local SD, Auglaize</t>
  </si>
  <si>
    <t>New Lebanon Local SD, Montgomery</t>
  </si>
  <si>
    <t>New Lexington City SD, Perry</t>
  </si>
  <si>
    <t>New London Local SD, Huron</t>
  </si>
  <si>
    <t>New Miami Local SD, Butler</t>
  </si>
  <si>
    <t>New Philadelphia City SD, Tuscarawas</t>
  </si>
  <si>
    <t>New Richmond Ex Vill SD, Clermont</t>
  </si>
  <si>
    <t>New Riegel Local SD, Seneca</t>
  </si>
  <si>
    <t>Newark City SD, Licking</t>
  </si>
  <si>
    <t>Newbury Local SD, Geauga</t>
  </si>
  <si>
    <t>Newcomerstown Ex Vill SD, Tuscarawas</t>
  </si>
  <si>
    <t>Newton Falls Ex Vill SD, Trumbull</t>
  </si>
  <si>
    <t>Newton Local SD, Miami</t>
  </si>
  <si>
    <t>Niles City SD, Trumbull</t>
  </si>
  <si>
    <t>Noble Local SD, Noble</t>
  </si>
  <si>
    <t>Nordonia Hills City SD, Summit</t>
  </si>
  <si>
    <t>North Baltimore Local SD, Wood</t>
  </si>
  <si>
    <t>North Canton City SD, Stark</t>
  </si>
  <si>
    <t>North Central Local SD, Williams</t>
  </si>
  <si>
    <t>North College Hill City SD, Hamilton</t>
  </si>
  <si>
    <t>North Fork Local SD, Licking</t>
  </si>
  <si>
    <t>North Olmsted City SD, Cuyahoga</t>
  </si>
  <si>
    <t>North Ridgeville City SD, Lorain</t>
  </si>
  <si>
    <t>North Royalton City SD, Cuyahoga</t>
  </si>
  <si>
    <t>North Union Local SD, Union</t>
  </si>
  <si>
    <t>Northeastern Local SD, Clark</t>
  </si>
  <si>
    <t>Northeastern Local SD, Defiance</t>
  </si>
  <si>
    <t>Northern Local SD, Perry</t>
  </si>
  <si>
    <t>Northmont City SD, Montgomery</t>
  </si>
  <si>
    <t>Northmor Local SD, Morrow</t>
  </si>
  <si>
    <t>Northridge Local SD, Licking</t>
  </si>
  <si>
    <t>Northridge Local SD, Montgomery</t>
  </si>
  <si>
    <t>Northwest Local SD, Hamilton</t>
  </si>
  <si>
    <t>Northwest Local SD, Scioto</t>
  </si>
  <si>
    <t>Northwest Local SD, Stark</t>
  </si>
  <si>
    <t>Northwestern Local SD, Clark</t>
  </si>
  <si>
    <t>Northwestern Local SD, Wayne</t>
  </si>
  <si>
    <t>Northwood Local SD, Wood</t>
  </si>
  <si>
    <t>Norton City SD, Summit</t>
  </si>
  <si>
    <t>Norwalk City SD, Huron</t>
  </si>
  <si>
    <t>Norwayne Local SD, Wayne</t>
  </si>
  <si>
    <t>Norwood City SD, Hamilton</t>
  </si>
  <si>
    <t>Oak Hill Union Local SD, Jackson</t>
  </si>
  <si>
    <t>Oak Hills Local SD, Hamilton</t>
  </si>
  <si>
    <t>Oakwood City SD, Montgomery</t>
  </si>
  <si>
    <t>Oberlin City SD, Lorain</t>
  </si>
  <si>
    <t>Ohio Valley Local SD, Adams</t>
  </si>
  <si>
    <t>Old Fort Local SD, Seneca</t>
  </si>
  <si>
    <t>Olentangy Local SD, Delaware</t>
  </si>
  <si>
    <t>Olmsted Falls City SD, Cuyahoga</t>
  </si>
  <si>
    <t>Ontario Local SD, Richland</t>
  </si>
  <si>
    <t>Orange City SD, Cuyahoga</t>
  </si>
  <si>
    <t>Oregon City SD, Lucas</t>
  </si>
  <si>
    <t>Orrville City SD, Wayne</t>
  </si>
  <si>
    <t>Osnaburg Local SD, Stark</t>
  </si>
  <si>
    <t>Otsego Local SD, Wood</t>
  </si>
  <si>
    <t>Ottawa Hills Local SD, Lucas</t>
  </si>
  <si>
    <t>Ottawa-Glandorf Local SD, Putnam</t>
  </si>
  <si>
    <t>Ottoville Local SD, Putnam</t>
  </si>
  <si>
    <t>Painsville City Local SD, Lake</t>
  </si>
  <si>
    <t>Paint Valley Local SD, Ross</t>
  </si>
  <si>
    <t>Pandora-Gilboa Local SD, Putnam</t>
  </si>
  <si>
    <t>Parkway Local SD, Mercer</t>
  </si>
  <si>
    <t>Parma City SD, Cuyahoga</t>
  </si>
  <si>
    <t>Patrick Henry Local SD, Henry</t>
  </si>
  <si>
    <t>Paulding Ex Vill SD, Paulding</t>
  </si>
  <si>
    <t>Perkins Local SD, Erie</t>
  </si>
  <si>
    <t>Perry Local SD, Allen</t>
  </si>
  <si>
    <t>Perry Local SD, Lake</t>
  </si>
  <si>
    <t>Perry Local SD, Stark</t>
  </si>
  <si>
    <t>Perrysburg Ex Vill SD, Wood</t>
  </si>
  <si>
    <t>Pettisville Local SD, Fulton</t>
  </si>
  <si>
    <t>Pickerington Local SD, Fairfield</t>
  </si>
  <si>
    <t>Pike-Delta-York Local SD, Fulton</t>
  </si>
  <si>
    <t>Piqua City SD, Miami</t>
  </si>
  <si>
    <t>Plain Local SD, Stark</t>
  </si>
  <si>
    <t>Pleasant Local SD, Marion</t>
  </si>
  <si>
    <t>Plymouth-Shiloh Local SD, Richland</t>
  </si>
  <si>
    <t>Poland Local SD, Mahoning</t>
  </si>
  <si>
    <t>Port Clinton City SD, Ottawa</t>
  </si>
  <si>
    <t>Portsmouth City SD, Scioto</t>
  </si>
  <si>
    <t>Preble-Shawnee Local SD, Preble</t>
  </si>
  <si>
    <t>Princeton City SD, Hamilton</t>
  </si>
  <si>
    <t>Pymatuning Valley Local SD, Ashtabula</t>
  </si>
  <si>
    <t>Ravenna City SD, Portage</t>
  </si>
  <si>
    <t>Reading Community City SD, Hamilton</t>
  </si>
  <si>
    <t>Revere Local SD, Summit</t>
  </si>
  <si>
    <t>Reynoldsburg City SD, Franklin</t>
  </si>
  <si>
    <t>Richmond Heights Local SD, Cuyahoga</t>
  </si>
  <si>
    <t>Ridgedale Local SD, Marion</t>
  </si>
  <si>
    <t>Ridgemont Local SD, Hardin</t>
  </si>
  <si>
    <t>Ridgewood Local SD, Coshocton</t>
  </si>
  <si>
    <t>Ripley-Union-Lewis Local SD, Brown</t>
  </si>
  <si>
    <t>Rittman Ex Vill SD, Wayne</t>
  </si>
  <si>
    <t>River Valley Local SD, Marion</t>
  </si>
  <si>
    <t>River View Local SD, Coshocton</t>
  </si>
  <si>
    <t>Riverdale Local SD, Hancock</t>
  </si>
  <si>
    <t>Riverside Local SD, Lake</t>
  </si>
  <si>
    <t>Riverside Local SD, Logan</t>
  </si>
  <si>
    <t>Rock Hill Local SD, Lawrence</t>
  </si>
  <si>
    <t>Rocky River City SD, Cuyahoga</t>
  </si>
  <si>
    <t>Rolling Hills Local SD, Guernsey</t>
  </si>
  <si>
    <t>Rootstown Local SD, Portage</t>
  </si>
  <si>
    <t>Ross Local SD, Butler</t>
  </si>
  <si>
    <t>Rossford Ex Vill SD, Wood</t>
  </si>
  <si>
    <t>Russia Local SD, Shelby</t>
  </si>
  <si>
    <t>Salem City SD, Columbiana</t>
  </si>
  <si>
    <t>Sandusky City SD, Erie</t>
  </si>
  <si>
    <t>Sandy Valley Local SD, Stark</t>
  </si>
  <si>
    <t>Scioto Valley Local SD, Pike</t>
  </si>
  <si>
    <t>Sebring Local SD, Mahoning</t>
  </si>
  <si>
    <t>Seneca East Local SD, Seneca</t>
  </si>
  <si>
    <t>Shadyside Local SD, Belmont</t>
  </si>
  <si>
    <t>Shaker Heights City SD, Cuyahoga</t>
  </si>
  <si>
    <t>Shawnee Local SD, Allen</t>
  </si>
  <si>
    <t>Sheffield-Sheffield Lake Cit, Lorain</t>
  </si>
  <si>
    <t>Shelby City SD, Richland</t>
  </si>
  <si>
    <t>Sidney City SD, Shelby</t>
  </si>
  <si>
    <t>Solon City SD, Cuyahoga</t>
  </si>
  <si>
    <t>South Central Local SD, Huron</t>
  </si>
  <si>
    <t>South Euclid-Lyndhurst City, Cuyahoga</t>
  </si>
  <si>
    <t>South Point Local SD, Lawrence</t>
  </si>
  <si>
    <t>South Range Local SD, Mahoning</t>
  </si>
  <si>
    <t>South-Western City SD, Franklin</t>
  </si>
  <si>
    <t>Southeast Local SD, Portage</t>
  </si>
  <si>
    <t>Southeast Local SD, Wayne</t>
  </si>
  <si>
    <t>Southeastern Local SD, Clark</t>
  </si>
  <si>
    <t>Southeastern Local SD, Ross</t>
  </si>
  <si>
    <t>Southern Local SD, Columbiana</t>
  </si>
  <si>
    <t>Southern Local SD, Meigs</t>
  </si>
  <si>
    <t>Southern Local SD, Perry</t>
  </si>
  <si>
    <t>Southington Local SD, Trumbull</t>
  </si>
  <si>
    <t>Southwest Licking Local SD, Licking</t>
  </si>
  <si>
    <t>Southwest Local SD, Hamilton</t>
  </si>
  <si>
    <t>Spencerville Local SD, Allen</t>
  </si>
  <si>
    <t>Springboro Community City SD, Warren</t>
  </si>
  <si>
    <t>Springfield City SD, Clark</t>
  </si>
  <si>
    <t>Springfield Local SD, Lucas</t>
  </si>
  <si>
    <t>Springfield Local SD, Mahoning</t>
  </si>
  <si>
    <t>Springfield Local SD, Summit</t>
  </si>
  <si>
    <t>St Bernard-Elmwood Place Cit, Hamilton</t>
  </si>
  <si>
    <t>St Clairsville-Richland City, Belmont</t>
  </si>
  <si>
    <t>St Henry Consolidated Local, Mercer</t>
  </si>
  <si>
    <t>St Marys City SD, Auglaize</t>
  </si>
  <si>
    <t>Steubenville City SD, Jefferson</t>
  </si>
  <si>
    <t>Stow-Munroe Falls City SD, Summit</t>
  </si>
  <si>
    <t>Strasburg-Franklin Local SD, Tuscarawas</t>
  </si>
  <si>
    <t>Streetsboro City SD, Portage</t>
  </si>
  <si>
    <t>Strongsville City SD, Cuyahoga</t>
  </si>
  <si>
    <t>Struthers City SD, Mahoning</t>
  </si>
  <si>
    <t>Stryker Local SD, Williams</t>
  </si>
  <si>
    <t>Sugarcreek Local SD, Greene</t>
  </si>
  <si>
    <t>Swanton Local SD, Fulton</t>
  </si>
  <si>
    <t>Switzerland Of Ohio Local SD, Monroe</t>
  </si>
  <si>
    <t>Sycamore Community City SD, Hamilton</t>
  </si>
  <si>
    <t>Sylvania City SD, Lucas</t>
  </si>
  <si>
    <t>Symmes Valley Local SD, Lawrence</t>
  </si>
  <si>
    <t>Talawanda City SD, Butler</t>
  </si>
  <si>
    <t>Tallmadge City SD, Summit</t>
  </si>
  <si>
    <t>Teays Valley Local SD, Pickaway</t>
  </si>
  <si>
    <t>Tecumseh Local SD, Clark</t>
  </si>
  <si>
    <t>Three Rivers Local SD, Hamilton</t>
  </si>
  <si>
    <t>Tiffin City SD, Seneca</t>
  </si>
  <si>
    <t>Tipp City Ex Vill SD, Miami</t>
  </si>
  <si>
    <t>Toledo City SD, Lucas</t>
  </si>
  <si>
    <t>Toronto City SD, Jefferson</t>
  </si>
  <si>
    <t>Tri-County North Local SD, Preble</t>
  </si>
  <si>
    <t>Tri-Valley Local SD, Muskingum</t>
  </si>
  <si>
    <t>Tri-Village Local SD, Darke</t>
  </si>
  <si>
    <t>Triad Local SD, Champaign</t>
  </si>
  <si>
    <t>Trimble Local SD, Athens</t>
  </si>
  <si>
    <t>Triway Local SD, Wayne</t>
  </si>
  <si>
    <t>Trotwood-Madison City SD, Montgomery</t>
  </si>
  <si>
    <t>Troy City SD, Miami</t>
  </si>
  <si>
    <t>Tuscarawas Valley Local SD, Tuscarawas</t>
  </si>
  <si>
    <t>Tuslaw Local SD, Stark</t>
  </si>
  <si>
    <t>Twin Valley Community Local, Preble</t>
  </si>
  <si>
    <t>Twinsburg City SD, Summit</t>
  </si>
  <si>
    <t>Union Local SD, Belmont</t>
  </si>
  <si>
    <t>Union Scioto Local SD, Ross</t>
  </si>
  <si>
    <t>United Local SD, Columbiana</t>
  </si>
  <si>
    <t>Upper Arlington City SD, Franklin</t>
  </si>
  <si>
    <t>Upper Sandusky Ex Vill SD, Wyandot</t>
  </si>
  <si>
    <t>Upper Scioto Valley Local SD, Hardin</t>
  </si>
  <si>
    <t>Urbana City SD, Champaign</t>
  </si>
  <si>
    <t>Valley Local SD, Scioto</t>
  </si>
  <si>
    <t>Valley View Local SD, Montgomery</t>
  </si>
  <si>
    <t>Van Buren Local SD, Hancock</t>
  </si>
  <si>
    <t>Van Wert City SD, Van Wert</t>
  </si>
  <si>
    <t>Vandalia-Butler City SD, Montgomery</t>
  </si>
  <si>
    <t>Vanlue Local SD, Hancock</t>
  </si>
  <si>
    <t>Vermilion Local SD, Erie</t>
  </si>
  <si>
    <t>Versailles Ex Vill SD, Darke</t>
  </si>
  <si>
    <t>Vinton County Local SD, Vinton</t>
  </si>
  <si>
    <t>Wadsworth City SD, Medina</t>
  </si>
  <si>
    <t>Walnut Township Local SD, Fairfield</t>
  </si>
  <si>
    <t>Wapakoneta City SD, Auglaize</t>
  </si>
  <si>
    <t>Warren City SD, Trumbull</t>
  </si>
  <si>
    <t>Warren Local SD, Washington</t>
  </si>
  <si>
    <t>Warrensville Heights City SD, Cuyahoga</t>
  </si>
  <si>
    <t>Washington Court House City, Fayette</t>
  </si>
  <si>
    <t>Washington Local SD, Lucas</t>
  </si>
  <si>
    <t>Washington-Nile Local SD, Scioto</t>
  </si>
  <si>
    <t>Waterloo Local SD, Portage</t>
  </si>
  <si>
    <t>Wauseon Ex Vill SD, Fulton</t>
  </si>
  <si>
    <t>Waverly City SD, Pike</t>
  </si>
  <si>
    <t>Wayne Local SD, Warren</t>
  </si>
  <si>
    <t>Wayne Trace Local SD, Paulding</t>
  </si>
  <si>
    <t>Waynesfield-Goshen Local SD, Auglaize</t>
  </si>
  <si>
    <t>Weathersfield Local SD, Trumbull</t>
  </si>
  <si>
    <t>Wellington Ex Vill SD, Lorain</t>
  </si>
  <si>
    <t>Wellston City SD, Jackson</t>
  </si>
  <si>
    <t>Wellsville Local SD, Columbiana</t>
  </si>
  <si>
    <t>West Branch Local SD, Mahoning</t>
  </si>
  <si>
    <t>West Carrollton City SD, Montgomery</t>
  </si>
  <si>
    <t>West Clermont Local SD, Clermont</t>
  </si>
  <si>
    <t>West Geauga Local SD, Geauga</t>
  </si>
  <si>
    <t>West Holmes Local SD, Holmes</t>
  </si>
  <si>
    <t>West Liberty-Salem Local SD, Champaign</t>
  </si>
  <si>
    <t>West Muskingum Local SD, Muskingum</t>
  </si>
  <si>
    <t>Western Brown Local SD, Brown</t>
  </si>
  <si>
    <t>Western Local SD, Pike</t>
  </si>
  <si>
    <t>Western Reserve Local SD, Huron</t>
  </si>
  <si>
    <t>Western Reserve Local SD, Mahoning</t>
  </si>
  <si>
    <t>Westerville City SD, Franklin</t>
  </si>
  <si>
    <t>Westfall Local SD, Pickaway</t>
  </si>
  <si>
    <t>Westlake City SD, Cuyahoga</t>
  </si>
  <si>
    <t>Wheelersburg Local SD, Scioto</t>
  </si>
  <si>
    <t>Whitehall City SD, Franklin</t>
  </si>
  <si>
    <t>Wickliffe City SD, Lake</t>
  </si>
  <si>
    <t>Willard City SD, Huron</t>
  </si>
  <si>
    <t>Williamsburg Local SD, Clermont</t>
  </si>
  <si>
    <t>Willoughby-Eastlake City SD, Lake</t>
  </si>
  <si>
    <t>Wilmington City SD, Clinton</t>
  </si>
  <si>
    <t>Windham Ex Vill SD, Portage</t>
  </si>
  <si>
    <t>Winton Woods City SD, Hamilton</t>
  </si>
  <si>
    <t>Wolf Creek Local SD, Washington</t>
  </si>
  <si>
    <t>Woodmore Local SD, Sandusky</t>
  </si>
  <si>
    <t>Woodridge Local SD, Summit</t>
  </si>
  <si>
    <t>Wooster City SD, Wayne</t>
  </si>
  <si>
    <t>Worthington City SD, Franklin</t>
  </si>
  <si>
    <t>Wynford Local SD, Crawford</t>
  </si>
  <si>
    <t>Wyoming City SD, Hamilton</t>
  </si>
  <si>
    <t>Xenia Community City SD, Greene</t>
  </si>
  <si>
    <t>Yellow Springs Ex Vill SD, Greene</t>
  </si>
  <si>
    <t>Youngstown City SD, Mahoning</t>
  </si>
  <si>
    <t>Zane Trace Local SD, Ross</t>
  </si>
  <si>
    <t>Zanesville City SD, Muskingum</t>
  </si>
  <si>
    <t xml:space="preserve">Ohio Department Of Education     </t>
  </si>
  <si>
    <t>Comparison District 1</t>
  </si>
  <si>
    <t>Comparison District 2</t>
  </si>
  <si>
    <t>Comparison District 3</t>
  </si>
  <si>
    <t/>
  </si>
  <si>
    <t xml:space="preserve"> </t>
  </si>
  <si>
    <t>NAME</t>
  </si>
  <si>
    <t>Office of Budget and School Funding</t>
  </si>
  <si>
    <t>.</t>
  </si>
  <si>
    <t>District Area Square Mileage FY22</t>
  </si>
  <si>
    <t>District Pupil Density FY22</t>
  </si>
  <si>
    <t>Asian Students as % of Total FY22</t>
  </si>
  <si>
    <t>Pacific Islanders Students as % of Total FY22</t>
  </si>
  <si>
    <t>Black Students as % of Total FY22</t>
  </si>
  <si>
    <t>American Indian/Alaskan Native Students as % of Total FY22</t>
  </si>
  <si>
    <t>Hispanic Students as % of Total FY22</t>
  </si>
  <si>
    <t>White Students as % of Total FY22</t>
  </si>
  <si>
    <t>Multiracial Students as % of Total FY22</t>
  </si>
  <si>
    <t>% of Economically Disadvantaged Students FY22</t>
  </si>
  <si>
    <t>% of English Learner Students FY22</t>
  </si>
  <si>
    <t>% of Students with Disabilities FY22</t>
  </si>
  <si>
    <t>Classroom Teachers' Average Salary FY22</t>
  </si>
  <si>
    <t>% Teachers with 0-4 Years Experience FY22</t>
  </si>
  <si>
    <t>% Teachers with 4-10 Years Experience FY22</t>
  </si>
  <si>
    <t>% Teachers with 10+ Years Experience FY22</t>
  </si>
  <si>
    <t>FTE Number of Administrators FY22</t>
  </si>
  <si>
    <t xml:space="preserve">Administrators' Average Salary FY22 </t>
  </si>
  <si>
    <t>Pupil Administrator Ratio FY22</t>
  </si>
  <si>
    <t>Assessed Property Valauation Per Pupil TY21 [FY23]</t>
  </si>
  <si>
    <t>Res &amp; Agr Real Property Valuation as % of Total TY21 [FY23]</t>
  </si>
  <si>
    <t>All Other Real Property Valuation as % of Total TY21 [FY23]</t>
  </si>
  <si>
    <t>Public Utility Tangible Value as % of Total TY21 [FY23]</t>
  </si>
  <si>
    <t>Business Valuation as % of Total TY21 [FY23]</t>
  </si>
  <si>
    <t>Per Pupil Revenue Raised by One Mill Property Tax TY21 [FY23]</t>
  </si>
  <si>
    <t>Rollback &amp; Homestead Per Pupil FY22</t>
  </si>
  <si>
    <t>OFCC 3-Year Adjusted Valuation Per Pupil FY23</t>
  </si>
  <si>
    <t>District Ranking of OFCC Valuation Per Pupil FY23</t>
  </si>
  <si>
    <t>Ohio Median Income TY20</t>
  </si>
  <si>
    <t>Federal Average Income TY20</t>
  </si>
  <si>
    <t>Current Operating Millage Excluding JVS TY21 [FY23]</t>
  </si>
  <si>
    <t>Effective Class 1 Millgae Excluding JVS TY21 [FY23]</t>
  </si>
  <si>
    <t>Effective Class 2 Millage Excluding JVS TY21 [FY23]</t>
  </si>
  <si>
    <t>Total Permenant Improvement Millage TY21 [FY23]</t>
  </si>
  <si>
    <t>Class 1 Permanent Improvement Millage TY21 [FY23]</t>
  </si>
  <si>
    <t>Class 2 Permanent Improvement Millage TY21 [FY23]</t>
  </si>
  <si>
    <t>School District Income Tax Per Pupil FY22</t>
  </si>
  <si>
    <t>Local Tax Effort Index FY22</t>
  </si>
  <si>
    <t>Administrator Expenditure Per Pupil FY22</t>
  </si>
  <si>
    <t>Building Operation Expenditure Per Pupil FY22</t>
  </si>
  <si>
    <t>Instructional Expenditure Per Pupil FY22</t>
  </si>
  <si>
    <t>Pupil Support Expenditure Per Pupil FY22</t>
  </si>
  <si>
    <t>Staff Support Expenditure Per Pupil FY22</t>
  </si>
  <si>
    <t>Total Operating Expenditure Per Pupil FY22</t>
  </si>
  <si>
    <t>State Revenue Per Pupil FY22</t>
  </si>
  <si>
    <t>State Revenue as % of Total FY22</t>
  </si>
  <si>
    <t>Local Revenue Per Pupil FY22</t>
  </si>
  <si>
    <t>Local Revenue as % of Total FY22</t>
  </si>
  <si>
    <t>Other Non-Tax Revenue Per Pupil FY22</t>
  </si>
  <si>
    <t>Other Non-Tax Revenue as % of Total FY22</t>
  </si>
  <si>
    <t>Federal Revenue Per Pupil FY22</t>
  </si>
  <si>
    <t>Federal Revenue as % of Total FY22</t>
  </si>
  <si>
    <t>Total Revenue Per Pupil FY22</t>
  </si>
  <si>
    <t>Salaries as % of Operating Expenditures FY22</t>
  </si>
  <si>
    <t>Fringe Benefits as % of Operating Expenditures FY22</t>
  </si>
  <si>
    <t>Purchased Services as % of Operating Expenditures FY22</t>
  </si>
  <si>
    <t>Supplies &amp; Materials as % of Operating Expenditures FY22</t>
  </si>
  <si>
    <t>Other Expenses as % of Operating Expenditures FY22</t>
  </si>
  <si>
    <t>SCHOOL DISTRICT AREA SQUARE MILEAGE (FY22)</t>
  </si>
  <si>
    <t>DISTRICT PUPIL DENSITY (FY22)</t>
  </si>
  <si>
    <t>ASIAN STUDENTS AS % OF TOTAL (FY22)</t>
  </si>
  <si>
    <t>PACIFIC ISLANDER STUDENTS AS % OF TOTAL (FY22)</t>
  </si>
  <si>
    <t>BLACK STUDENTS AS % OF TOTAL (FY22)</t>
  </si>
  <si>
    <t>AMERICAN INDIAN/ALASKAN NATIVE STUDENTS AS % OF TOTAL (FY22)</t>
  </si>
  <si>
    <t>HISPANIC STUDENTS AS % OF TOTAL (FY22)</t>
  </si>
  <si>
    <t>WHITE STUDENTS AS % OF TOTAL (FY22)</t>
  </si>
  <si>
    <t>MULTIRACIAL STUDENTS AS % OF TOTAL (FY22)</t>
  </si>
  <si>
    <t>CLASSROOM TEACHERS' AVERAGE SALARY (FY22)</t>
  </si>
  <si>
    <t>FTE NUMBER OF ADMINISTRATORS (FY22)</t>
  </si>
  <si>
    <t>ADMINISTRATORS' AVERAGE SALARY (FY22)</t>
  </si>
  <si>
    <t>PUPIL ADMINISTRATOR RATIO (FY22)</t>
  </si>
  <si>
    <t>ROLLBACK &amp; HOMESTEAD PER PUPIL (FY22)</t>
  </si>
  <si>
    <t>RES &amp; AGR REAL PROPERTY VALUATION AS % OF TOTAL (TY21 [FY23])</t>
  </si>
  <si>
    <t>ASSESSED PROPERTY VALUATION PER PUPIL (TY21 [FY23])</t>
  </si>
  <si>
    <t>ALL OTHER REAL PROPERTY VALUATION AS % OF TOTAL (TY21 [FY23])</t>
  </si>
  <si>
    <t>PUBLIC UTILITY TANGIBLE VALUE AS % OF TOTAL (TY21 [FY23])</t>
  </si>
  <si>
    <t>BUSINESS VALUATION AS % OF TOTAL (TY21 [FY23])</t>
  </si>
  <si>
    <t>PER PUPIL REVENUE RAISED BY ONE MILL PROPERTY TAX (TY21 [FY23])</t>
  </si>
  <si>
    <t>TOTAL PROPERTY TAX PER PUPIL (TY21 [FY23])</t>
  </si>
  <si>
    <t>OSFC 3-YEAR ADJUSTED VALUATION PER PUPIL (FY23)</t>
  </si>
  <si>
    <t>DISTRICT RANKING OF OSFC VALUATION PER PUPIL (FY23)</t>
  </si>
  <si>
    <t>OHIO MEDIAN INCOME (TY20)</t>
  </si>
  <si>
    <t>FEDERAL AVERAGE INCOME (TY20)</t>
  </si>
  <si>
    <t>CURRENT OPERATING MILLAGE EXCLUDING JVS MILLS (TY21 [FY23])</t>
  </si>
  <si>
    <t>EFFECTIVE CLASS 1 MILLAGE EXCLUDING JVS MILLS (TY21 [FY23])</t>
  </si>
  <si>
    <t>EFFECTIVE CLASS 2 MILLAGE EXCLUDING JVS MILLS (TY21 [FY23])</t>
  </si>
  <si>
    <t>SCHOOL DISTRICT INCOME TAX PER PUPIL (FY22)</t>
  </si>
  <si>
    <t>LOCAL TAX EFFORT INDEX (FY22)</t>
  </si>
  <si>
    <t>ADMINISTRATION EXPENDITURE PER PUPIL (FY22)</t>
  </si>
  <si>
    <t>BUILDING OPERATION EXPENDITURE PER PUPIL (FY22)</t>
  </si>
  <si>
    <t>INSTRUCTIONAL EXPENDITURE PER PUPIL (FY22)</t>
  </si>
  <si>
    <t>PUPIL SUPPORT EXPENDITURE PER PUPIL (FY22)</t>
  </si>
  <si>
    <t>STAFF SUPPORT EXPENDITURE PER PUPIL (FY22)</t>
  </si>
  <si>
    <t>TOTAL OPERATING EXPENDITURE PER PUPIL (FY22)</t>
  </si>
  <si>
    <t>STATE REVENUE PER PUPIL (FY22)</t>
  </si>
  <si>
    <t>STATE REVENUE AS % OF TOTAL (FY22)</t>
  </si>
  <si>
    <t>LOCAL REVENUE PER PUPIL (FY22)</t>
  </si>
  <si>
    <t>LOCAL REVENUE AS % OF TOTAL (FY22)</t>
  </si>
  <si>
    <t>OTHER NON-TAX REVENUE PER PUPIL (FY22)</t>
  </si>
  <si>
    <t>OTHER NON-TAX REVENUE AS % OF TOTAL (FY22)</t>
  </si>
  <si>
    <t>FEDERAL REVENUE PER PUPIL (FY22)</t>
  </si>
  <si>
    <t>FEDERAL REVENUE AS % OF TOTAL (FY22)</t>
  </si>
  <si>
    <t>TOTAL REVENUE PER PUPIL (FY22)</t>
  </si>
  <si>
    <t>SALARIES AS % OF OPERATING EXPENDITURES (FY22)</t>
  </si>
  <si>
    <t>FRINGE BENEFITS AS % OF OPERATING EXPENDITURES (FY22)</t>
  </si>
  <si>
    <t>PURCHASED SERVICES AS % OF OPERATING EXPENDITURES (FY22)</t>
  </si>
  <si>
    <t>SUPPLIES &amp; MATERIALS AS % OF OPERATING EXPENDITURES (FY22)</t>
  </si>
  <si>
    <t>OTHER EXPENSES AS % OF OPERATING EXPENDITURES (FY22)</t>
  </si>
  <si>
    <t>% OF ECONOMICALLY DISADVANTAGED STUDENTS (FY22)</t>
  </si>
  <si>
    <t>% OF ENGLISH LEARNER STUDENTS (FY22)</t>
  </si>
  <si>
    <t>% OF STUDENTS WITH DISABILITIES (FY22)</t>
  </si>
  <si>
    <t>TEACHERS WITH 0-4 YEARS EXPERIENCE (FY22)</t>
  </si>
  <si>
    <t>TEACHERS WITH 4-10 YEARS EXPERIENCE (FY22)</t>
  </si>
  <si>
    <t>TEACHERS WITH 10+ YEARS EXPERIENCE (FY22)</t>
  </si>
  <si>
    <t>TOTAL PERMANENT IMPROVEMENT MILLAGE (TY21 [FY23])</t>
  </si>
  <si>
    <t>CLASS 1 PERMANENT IMPROVEMENT MILLAGE (TY21 [FY23])</t>
  </si>
  <si>
    <t>CLASS 2 PERMANENT IMPROVEMENT MILLAGE (TY21 [FY23])</t>
  </si>
  <si>
    <t>Enrolled ADM FY22</t>
  </si>
  <si>
    <t>Enrolled ADM (FY22)</t>
  </si>
  <si>
    <t>School District Area Square Mileage</t>
  </si>
  <si>
    <t>District Pupil Density</t>
  </si>
  <si>
    <t>Enrolled ADM</t>
  </si>
  <si>
    <t>Classroom Teachers' Average Salary</t>
  </si>
  <si>
    <t>% Teachers With 0-4 Years Experience</t>
  </si>
  <si>
    <t>% Teachers With 4-10 Years Experience</t>
  </si>
  <si>
    <t>% Teachers With 10+ Years Experience</t>
  </si>
  <si>
    <t>Administrators' Average Salary</t>
  </si>
  <si>
    <t>Pupil Administrator Ratio</t>
  </si>
  <si>
    <t>Ohio Median Income (TY20)</t>
  </si>
  <si>
    <t>Federal Average Income (TY20)</t>
  </si>
  <si>
    <t>Current Operating Millage Excluding JVSD Mills (TY21)</t>
  </si>
  <si>
    <t>Effective Class 1 Millage Excluding JVSD Mills (TY21)</t>
  </si>
  <si>
    <t>Effective Class 2 Millage Excluding JVSD Mills (TY21)</t>
  </si>
  <si>
    <t>Total Permanent Improvement Millage (TY21)</t>
  </si>
  <si>
    <t>Class 1 Permanent Improvement Millage (TY21)</t>
  </si>
  <si>
    <t>Local Tax Effort Index (FY22)</t>
  </si>
  <si>
    <t>Statewide Average of All Districts</t>
  </si>
  <si>
    <t>Similar Districts Average</t>
  </si>
  <si>
    <t>045187</t>
  </si>
  <si>
    <t>049494</t>
  </si>
  <si>
    <t>043489</t>
  </si>
  <si>
    <t>045906</t>
  </si>
  <si>
    <t>045757</t>
  </si>
  <si>
    <t>043497</t>
  </si>
  <si>
    <t>046847</t>
  </si>
  <si>
    <t>045195</t>
  </si>
  <si>
    <t>049759</t>
  </si>
  <si>
    <t>046623</t>
  </si>
  <si>
    <t>048207</t>
  </si>
  <si>
    <t>048991</t>
  </si>
  <si>
    <t>047415</t>
  </si>
  <si>
    <t>046631</t>
  </si>
  <si>
    <t>047043</t>
  </si>
  <si>
    <t>047423</t>
  </si>
  <si>
    <t>043505</t>
  </si>
  <si>
    <t>043513</t>
  </si>
  <si>
    <t>043521</t>
  </si>
  <si>
    <t>049171</t>
  </si>
  <si>
    <t>048298</t>
  </si>
  <si>
    <t>048124</t>
  </si>
  <si>
    <t>048116</t>
  </si>
  <si>
    <t>046706</t>
  </si>
  <si>
    <t>043539</t>
  </si>
  <si>
    <t>045203</t>
  </si>
  <si>
    <t>046300</t>
  </si>
  <si>
    <t>045765</t>
  </si>
  <si>
    <t>043547</t>
  </si>
  <si>
    <t>043554</t>
  </si>
  <si>
    <t>046425</t>
  </si>
  <si>
    <t>047241</t>
  </si>
  <si>
    <t>043562</t>
  </si>
  <si>
    <t>043570</t>
  </si>
  <si>
    <t>043588</t>
  </si>
  <si>
    <t>043596</t>
  </si>
  <si>
    <t>043604</t>
  </si>
  <si>
    <t>048074</t>
  </si>
  <si>
    <t>048926</t>
  </si>
  <si>
    <t>043612</t>
  </si>
  <si>
    <t>047167</t>
  </si>
  <si>
    <t>046854</t>
  </si>
  <si>
    <t>048611</t>
  </si>
  <si>
    <t>046318</t>
  </si>
  <si>
    <t>043620</t>
  </si>
  <si>
    <t>046748</t>
  </si>
  <si>
    <t>048462</t>
  </si>
  <si>
    <t>046383</t>
  </si>
  <si>
    <t>046862</t>
  </si>
  <si>
    <t>049593</t>
  </si>
  <si>
    <t>050096</t>
  </si>
  <si>
    <t>045211</t>
  </si>
  <si>
    <t>048306</t>
  </si>
  <si>
    <t>049767</t>
  </si>
  <si>
    <t>043638</t>
  </si>
  <si>
    <t>045229</t>
  </si>
  <si>
    <t>043646</t>
  </si>
  <si>
    <t>045237</t>
  </si>
  <si>
    <t>047613</t>
  </si>
  <si>
    <t>050112</t>
  </si>
  <si>
    <t>050120</t>
  </si>
  <si>
    <t>043653</t>
  </si>
  <si>
    <t>048678</t>
  </si>
  <si>
    <t>046177</t>
  </si>
  <si>
    <t>043661</t>
  </si>
  <si>
    <t>043679</t>
  </si>
  <si>
    <t>046508</t>
  </si>
  <si>
    <t>045856</t>
  </si>
  <si>
    <t>047787</t>
  </si>
  <si>
    <t>048470</t>
  </si>
  <si>
    <t>046755</t>
  </si>
  <si>
    <t>043687</t>
  </si>
  <si>
    <t>045252</t>
  </si>
  <si>
    <t>043695</t>
  </si>
  <si>
    <t>043703</t>
  </si>
  <si>
    <t>046946</t>
  </si>
  <si>
    <t>048314</t>
  </si>
  <si>
    <t>043711</t>
  </si>
  <si>
    <t>049833</t>
  </si>
  <si>
    <t>047175</t>
  </si>
  <si>
    <t>048793</t>
  </si>
  <si>
    <t>045260</t>
  </si>
  <si>
    <t>050419</t>
  </si>
  <si>
    <t>045278</t>
  </si>
  <si>
    <t>047258</t>
  </si>
  <si>
    <t>043729</t>
  </si>
  <si>
    <t>047829</t>
  </si>
  <si>
    <t>043737</t>
  </si>
  <si>
    <t>046714</t>
  </si>
  <si>
    <t>045286</t>
  </si>
  <si>
    <t>050138</t>
  </si>
  <si>
    <t>047183</t>
  </si>
  <si>
    <t>045294</t>
  </si>
  <si>
    <t>043745</t>
  </si>
  <si>
    <t>050534</t>
  </si>
  <si>
    <t>043752</t>
  </si>
  <si>
    <t>043760</t>
  </si>
  <si>
    <t>046284</t>
  </si>
  <si>
    <t>049601</t>
  </si>
  <si>
    <t>043778</t>
  </si>
  <si>
    <t>049411</t>
  </si>
  <si>
    <t>048132</t>
  </si>
  <si>
    <t>046326</t>
  </si>
  <si>
    <t>043794</t>
  </si>
  <si>
    <t>043786</t>
  </si>
  <si>
    <t>046391</t>
  </si>
  <si>
    <t>048488</t>
  </si>
  <si>
    <t>045302</t>
  </si>
  <si>
    <t>045310</t>
  </si>
  <si>
    <t>046516</t>
  </si>
  <si>
    <t>048140</t>
  </si>
  <si>
    <t>045328</t>
  </si>
  <si>
    <t>043802</t>
  </si>
  <si>
    <t>049312</t>
  </si>
  <si>
    <t>043810</t>
  </si>
  <si>
    <t>047548</t>
  </si>
  <si>
    <t>049320</t>
  </si>
  <si>
    <t>049981</t>
  </si>
  <si>
    <t>047431</t>
  </si>
  <si>
    <t>043828</t>
  </si>
  <si>
    <t>049999</t>
  </si>
  <si>
    <t>045336</t>
  </si>
  <si>
    <t>045344</t>
  </si>
  <si>
    <t>046433</t>
  </si>
  <si>
    <t>049429</t>
  </si>
  <si>
    <t>050351</t>
  </si>
  <si>
    <t>049189</t>
  </si>
  <si>
    <t>045351</t>
  </si>
  <si>
    <t>043836</t>
  </si>
  <si>
    <t>046557</t>
  </si>
  <si>
    <t>050542</t>
  </si>
  <si>
    <t>048934</t>
  </si>
  <si>
    <t>047837</t>
  </si>
  <si>
    <t>047928</t>
  </si>
  <si>
    <t>043844</t>
  </si>
  <si>
    <t>043851</t>
  </si>
  <si>
    <t>043869</t>
  </si>
  <si>
    <t>043877</t>
  </si>
  <si>
    <t>043885</t>
  </si>
  <si>
    <t>043893</t>
  </si>
  <si>
    <t>047027</t>
  </si>
  <si>
    <t>043901</t>
  </si>
  <si>
    <t>046409</t>
  </si>
  <si>
    <t>069682</t>
  </si>
  <si>
    <t>047688</t>
  </si>
  <si>
    <t>047845</t>
  </si>
  <si>
    <t>043919</t>
  </si>
  <si>
    <t>048835</t>
  </si>
  <si>
    <t>043927</t>
  </si>
  <si>
    <t>046037</t>
  </si>
  <si>
    <t>048512</t>
  </si>
  <si>
    <t>049122</t>
  </si>
  <si>
    <t>050674</t>
  </si>
  <si>
    <t>043935</t>
  </si>
  <si>
    <t>050617</t>
  </si>
  <si>
    <t>046094</t>
  </si>
  <si>
    <t>046789</t>
  </si>
  <si>
    <t>047795</t>
  </si>
  <si>
    <t>050625</t>
  </si>
  <si>
    <t>048413</t>
  </si>
  <si>
    <t>045773</t>
  </si>
  <si>
    <t>050682</t>
  </si>
  <si>
    <t>043943</t>
  </si>
  <si>
    <t>043950</t>
  </si>
  <si>
    <t>047050</t>
  </si>
  <si>
    <t>050328</t>
  </si>
  <si>
    <t>043968</t>
  </si>
  <si>
    <t>046102</t>
  </si>
  <si>
    <t>047621</t>
  </si>
  <si>
    <t>046870</t>
  </si>
  <si>
    <t>047936</t>
  </si>
  <si>
    <t>049775</t>
  </si>
  <si>
    <t>049841</t>
  </si>
  <si>
    <t>045369</t>
  </si>
  <si>
    <t>043976</t>
  </si>
  <si>
    <t>047068</t>
  </si>
  <si>
    <t>046045</t>
  </si>
  <si>
    <t>045914</t>
  </si>
  <si>
    <t>046334</t>
  </si>
  <si>
    <t>049197</t>
  </si>
  <si>
    <t>043984</t>
  </si>
  <si>
    <t>047332</t>
  </si>
  <si>
    <t>048157</t>
  </si>
  <si>
    <t>047340</t>
  </si>
  <si>
    <t>050484</t>
  </si>
  <si>
    <t>049783</t>
  </si>
  <si>
    <t>048595</t>
  </si>
  <si>
    <t>043992</t>
  </si>
  <si>
    <t>044008</t>
  </si>
  <si>
    <t>048843</t>
  </si>
  <si>
    <t>046649</t>
  </si>
  <si>
    <t>047852</t>
  </si>
  <si>
    <t>044016</t>
  </si>
  <si>
    <t>050492</t>
  </si>
  <si>
    <t>046961</t>
  </si>
  <si>
    <t>044024</t>
  </si>
  <si>
    <t>065680</t>
  </si>
  <si>
    <t>044032</t>
  </si>
  <si>
    <t>050278</t>
  </si>
  <si>
    <t>044040</t>
  </si>
  <si>
    <t>044057</t>
  </si>
  <si>
    <t>048942</t>
  </si>
  <si>
    <t>045377</t>
  </si>
  <si>
    <t>045385</t>
  </si>
  <si>
    <t>044065</t>
  </si>
  <si>
    <t>046342</t>
  </si>
  <si>
    <t>046193</t>
  </si>
  <si>
    <t>045864</t>
  </si>
  <si>
    <t>044073</t>
  </si>
  <si>
    <t>045393</t>
  </si>
  <si>
    <t>049619</t>
  </si>
  <si>
    <t>050013</t>
  </si>
  <si>
    <t>050559</t>
  </si>
  <si>
    <t>047266</t>
  </si>
  <si>
    <t>045401</t>
  </si>
  <si>
    <t>046235</t>
  </si>
  <si>
    <t>044099</t>
  </si>
  <si>
    <t>046979</t>
  </si>
  <si>
    <t>044107</t>
  </si>
  <si>
    <t>046953</t>
  </si>
  <si>
    <t>047498</t>
  </si>
  <si>
    <t>049791</t>
  </si>
  <si>
    <t>045245</t>
  </si>
  <si>
    <t>044115</t>
  </si>
  <si>
    <t>045419</t>
  </si>
  <si>
    <t>048496</t>
  </si>
  <si>
    <t>048801</t>
  </si>
  <si>
    <t>047019</t>
  </si>
  <si>
    <t>044123</t>
  </si>
  <si>
    <t>045823</t>
  </si>
  <si>
    <t>047571</t>
  </si>
  <si>
    <t>049700</t>
  </si>
  <si>
    <t>050161</t>
  </si>
  <si>
    <t>045427</t>
  </si>
  <si>
    <t>048751</t>
  </si>
  <si>
    <t>050021</t>
  </si>
  <si>
    <t>049502</t>
  </si>
  <si>
    <t>044131</t>
  </si>
  <si>
    <t>046565</t>
  </si>
  <si>
    <t>047803</t>
  </si>
  <si>
    <t>045435</t>
  </si>
  <si>
    <t>048082</t>
  </si>
  <si>
    <t>050286</t>
  </si>
  <si>
    <t>044149</t>
  </si>
  <si>
    <t>049809</t>
  </si>
  <si>
    <t>044156</t>
  </si>
  <si>
    <t>049858</t>
  </si>
  <si>
    <t>048322</t>
  </si>
  <si>
    <t>049205</t>
  </si>
  <si>
    <t>045872</t>
  </si>
  <si>
    <t>048256</t>
  </si>
  <si>
    <t>048686</t>
  </si>
  <si>
    <t>049338</t>
  </si>
  <si>
    <t>047985</t>
  </si>
  <si>
    <t>048264</t>
  </si>
  <si>
    <t>050179</t>
  </si>
  <si>
    <t>049346</t>
  </si>
  <si>
    <t>047191</t>
  </si>
  <si>
    <t>044164</t>
  </si>
  <si>
    <t>044172</t>
  </si>
  <si>
    <t>044180</t>
  </si>
  <si>
    <t>048165</t>
  </si>
  <si>
    <t>050435</t>
  </si>
  <si>
    <t>047878</t>
  </si>
  <si>
    <t>050245</t>
  </si>
  <si>
    <t>049866</t>
  </si>
  <si>
    <t>050690</t>
  </si>
  <si>
    <t>050187</t>
  </si>
  <si>
    <t>044198</t>
  </si>
  <si>
    <t>047993</t>
  </si>
  <si>
    <t>046110</t>
  </si>
  <si>
    <t>049569</t>
  </si>
  <si>
    <t>044206</t>
  </si>
  <si>
    <t>044214</t>
  </si>
  <si>
    <t>045443</t>
  </si>
  <si>
    <t>049353</t>
  </si>
  <si>
    <t>049437</t>
  </si>
  <si>
    <t>047449</t>
  </si>
  <si>
    <t>047589</t>
  </si>
  <si>
    <t>050195</t>
  </si>
  <si>
    <t>046888</t>
  </si>
  <si>
    <t>048009</t>
  </si>
  <si>
    <t>048017</t>
  </si>
  <si>
    <t>044222</t>
  </si>
  <si>
    <t>050369</t>
  </si>
  <si>
    <t>045450</t>
  </si>
  <si>
    <t>050443</t>
  </si>
  <si>
    <t>044230</t>
  </si>
  <si>
    <t>049080</t>
  </si>
  <si>
    <t>044248</t>
  </si>
  <si>
    <t>044255</t>
  </si>
  <si>
    <t>044263</t>
  </si>
  <si>
    <t>050203</t>
  </si>
  <si>
    <t>045468</t>
  </si>
  <si>
    <t>049874</t>
  </si>
  <si>
    <t>044271</t>
  </si>
  <si>
    <t>048330</t>
  </si>
  <si>
    <t>049445</t>
  </si>
  <si>
    <t>047639</t>
  </si>
  <si>
    <t>048702</t>
  </si>
  <si>
    <t>044289</t>
  </si>
  <si>
    <t>046128</t>
  </si>
  <si>
    <t>047886</t>
  </si>
  <si>
    <t>049452</t>
  </si>
  <si>
    <t>048272</t>
  </si>
  <si>
    <t>000442</t>
  </si>
  <si>
    <t>050005</t>
  </si>
  <si>
    <t>044297</t>
  </si>
  <si>
    <t>044305</t>
  </si>
  <si>
    <t>045831</t>
  </si>
  <si>
    <t>050211</t>
  </si>
  <si>
    <t>046805</t>
  </si>
  <si>
    <t>044313</t>
  </si>
  <si>
    <t>044321</t>
  </si>
  <si>
    <t>044339</t>
  </si>
  <si>
    <t>048553</t>
  </si>
  <si>
    <t>049882</t>
  </si>
  <si>
    <t>044347</t>
  </si>
  <si>
    <t>045476</t>
  </si>
  <si>
    <t>050450</t>
  </si>
  <si>
    <t>044354</t>
  </si>
  <si>
    <t>050153</t>
  </si>
  <si>
    <t>044362</t>
  </si>
  <si>
    <t>044370</t>
  </si>
  <si>
    <t>048850</t>
  </si>
  <si>
    <t>047456</t>
  </si>
  <si>
    <t>050229</t>
  </si>
  <si>
    <t>045484</t>
  </si>
  <si>
    <t>044388</t>
  </si>
  <si>
    <t>048520</t>
  </si>
  <si>
    <t>045492</t>
  </si>
  <si>
    <t>048629</t>
  </si>
  <si>
    <t>046920</t>
  </si>
  <si>
    <t>044396</t>
  </si>
  <si>
    <t>044404</t>
  </si>
  <si>
    <t>048173</t>
  </si>
  <si>
    <t>045500</t>
  </si>
  <si>
    <t>050633</t>
  </si>
  <si>
    <t>049361</t>
  </si>
  <si>
    <t>045518</t>
  </si>
  <si>
    <t>049890</t>
  </si>
  <si>
    <t>049627</t>
  </si>
  <si>
    <t>045948</t>
  </si>
  <si>
    <t>046672</t>
  </si>
  <si>
    <t>050039</t>
  </si>
  <si>
    <t>050740</t>
  </si>
  <si>
    <t>139303</t>
  </si>
  <si>
    <t>047712</t>
  </si>
  <si>
    <t>045526</t>
  </si>
  <si>
    <t>048777</t>
  </si>
  <si>
    <t>045534</t>
  </si>
  <si>
    <t>044412</t>
  </si>
  <si>
    <t>044420</t>
  </si>
  <si>
    <t>044438</t>
  </si>
  <si>
    <t>049270</t>
  </si>
  <si>
    <t>044446</t>
  </si>
  <si>
    <t>046995</t>
  </si>
  <si>
    <t>044461</t>
  </si>
  <si>
    <t>045955</t>
  </si>
  <si>
    <t>045963</t>
  </si>
  <si>
    <t>048710</t>
  </si>
  <si>
    <t>044479</t>
  </si>
  <si>
    <t>047720</t>
  </si>
  <si>
    <t>046136</t>
  </si>
  <si>
    <t>044487</t>
  </si>
  <si>
    <t>045559</t>
  </si>
  <si>
    <t>049718</t>
  </si>
  <si>
    <t>044453</t>
  </si>
  <si>
    <t>045542</t>
  </si>
  <si>
    <t>045567</t>
  </si>
  <si>
    <t>048637</t>
  </si>
  <si>
    <t>044495</t>
  </si>
  <si>
    <t>048900</t>
  </si>
  <si>
    <t>050047</t>
  </si>
  <si>
    <t>050708</t>
  </si>
  <si>
    <t>044503</t>
  </si>
  <si>
    <t>050641</t>
  </si>
  <si>
    <t>044511</t>
  </si>
  <si>
    <t>048025</t>
  </si>
  <si>
    <t>044529</t>
  </si>
  <si>
    <t>044537</t>
  </si>
  <si>
    <t>044545</t>
  </si>
  <si>
    <t>050336</t>
  </si>
  <si>
    <t>046250</t>
  </si>
  <si>
    <t>046722</t>
  </si>
  <si>
    <t>049056</t>
  </si>
  <si>
    <t>048728</t>
  </si>
  <si>
    <t>048819</t>
  </si>
  <si>
    <t>048033</t>
  </si>
  <si>
    <t>048736</t>
  </si>
  <si>
    <t>047365</t>
  </si>
  <si>
    <t>049635</t>
  </si>
  <si>
    <t>049908</t>
  </si>
  <si>
    <t>046268</t>
  </si>
  <si>
    <t>050575</t>
  </si>
  <si>
    <t>050716</t>
  </si>
  <si>
    <t>044552</t>
  </si>
  <si>
    <t>044560</t>
  </si>
  <si>
    <t>050567</t>
  </si>
  <si>
    <t>044578</t>
  </si>
  <si>
    <t>047761</t>
  </si>
  <si>
    <t>047373</t>
  </si>
  <si>
    <t>044586</t>
  </si>
  <si>
    <t>044594</t>
  </si>
  <si>
    <t>061903</t>
  </si>
  <si>
    <t>049726</t>
  </si>
  <si>
    <t>046763</t>
  </si>
  <si>
    <t>046573</t>
  </si>
  <si>
    <t>049478</t>
  </si>
  <si>
    <t>046581</t>
  </si>
  <si>
    <t>044602</t>
  </si>
  <si>
    <t>044610</t>
  </si>
  <si>
    <t>049916</t>
  </si>
  <si>
    <t>050724</t>
  </si>
  <si>
    <t>048215</t>
  </si>
  <si>
    <t>049379</t>
  </si>
  <si>
    <t>049387</t>
  </si>
  <si>
    <t>044628</t>
  </si>
  <si>
    <t>049510</t>
  </si>
  <si>
    <t>049395</t>
  </si>
  <si>
    <t>048579</t>
  </si>
  <si>
    <t>044636</t>
  </si>
  <si>
    <t>047597</t>
  </si>
  <si>
    <t>045575</t>
  </si>
  <si>
    <t>046813</t>
  </si>
  <si>
    <t>045781</t>
  </si>
  <si>
    <t>047902</t>
  </si>
  <si>
    <t>049924</t>
  </si>
  <si>
    <t>045583</t>
  </si>
  <si>
    <t>047076</t>
  </si>
  <si>
    <t>046896</t>
  </si>
  <si>
    <t>047084</t>
  </si>
  <si>
    <t>044644</t>
  </si>
  <si>
    <t>049932</t>
  </si>
  <si>
    <t>048421</t>
  </si>
  <si>
    <t>049460</t>
  </si>
  <si>
    <t>048348</t>
  </si>
  <si>
    <t>044651</t>
  </si>
  <si>
    <t>044669</t>
  </si>
  <si>
    <t>049288</t>
  </si>
  <si>
    <t>044677</t>
  </si>
  <si>
    <t>045880</t>
  </si>
  <si>
    <t>044685</t>
  </si>
  <si>
    <t>044693</t>
  </si>
  <si>
    <t>050054</t>
  </si>
  <si>
    <t>047001</t>
  </si>
  <si>
    <t>046599</t>
  </si>
  <si>
    <t>048439</t>
  </si>
  <si>
    <t>047506</t>
  </si>
  <si>
    <t>046474</t>
  </si>
  <si>
    <t>046078</t>
  </si>
  <si>
    <t>045591</t>
  </si>
  <si>
    <t>048447</t>
  </si>
  <si>
    <t>046482</t>
  </si>
  <si>
    <t>047514</t>
  </si>
  <si>
    <t>047894</t>
  </si>
  <si>
    <t>048090</t>
  </si>
  <si>
    <t>047944</t>
  </si>
  <si>
    <t>044701</t>
  </si>
  <si>
    <t>047308</t>
  </si>
  <si>
    <t>049213</t>
  </si>
  <si>
    <t>046144</t>
  </si>
  <si>
    <t>045609</t>
  </si>
  <si>
    <t>049817</t>
  </si>
  <si>
    <t>044735</t>
  </si>
  <si>
    <t>044743</t>
  </si>
  <si>
    <t>049940</t>
  </si>
  <si>
    <t>049130</t>
  </si>
  <si>
    <t>048355</t>
  </si>
  <si>
    <t>049684</t>
  </si>
  <si>
    <t>046003</t>
  </si>
  <si>
    <t>044750</t>
  </si>
  <si>
    <t>045799</t>
  </si>
  <si>
    <t>044768</t>
  </si>
  <si>
    <t>044776</t>
  </si>
  <si>
    <t>044784</t>
  </si>
  <si>
    <t>046607</t>
  </si>
  <si>
    <t>047738</t>
  </si>
  <si>
    <t>044792</t>
  </si>
  <si>
    <t>047951</t>
  </si>
  <si>
    <t>048363</t>
  </si>
  <si>
    <t>044800</t>
  </si>
  <si>
    <t>049221</t>
  </si>
  <si>
    <t>050583</t>
  </si>
  <si>
    <t>046276</t>
  </si>
  <si>
    <t>049528</t>
  </si>
  <si>
    <t>046441</t>
  </si>
  <si>
    <t>048538</t>
  </si>
  <si>
    <t>049064</t>
  </si>
  <si>
    <t>050237</t>
  </si>
  <si>
    <t>048041</t>
  </si>
  <si>
    <t>047381</t>
  </si>
  <si>
    <t>045807</t>
  </si>
  <si>
    <t>050427</t>
  </si>
  <si>
    <t>044818</t>
  </si>
  <si>
    <t>048223</t>
  </si>
  <si>
    <t>048371</t>
  </si>
  <si>
    <t>050062</t>
  </si>
  <si>
    <t>044719</t>
  </si>
  <si>
    <t>045997</t>
  </si>
  <si>
    <t>048587</t>
  </si>
  <si>
    <t>044727</t>
  </si>
  <si>
    <t>044826</t>
  </si>
  <si>
    <t>044834</t>
  </si>
  <si>
    <t>050294</t>
  </si>
  <si>
    <t>049239</t>
  </si>
  <si>
    <t>044842</t>
  </si>
  <si>
    <t>044859</t>
  </si>
  <si>
    <t>050658</t>
  </si>
  <si>
    <t>047274</t>
  </si>
  <si>
    <t>047092</t>
  </si>
  <si>
    <t>048652</t>
  </si>
  <si>
    <t>044867</t>
  </si>
  <si>
    <t>044875</t>
  </si>
  <si>
    <t>047969</t>
  </si>
  <si>
    <t>046151</t>
  </si>
  <si>
    <t>044883</t>
  </si>
  <si>
    <t>049098</t>
  </si>
  <si>
    <t>046243</t>
  </si>
  <si>
    <t>047399</t>
  </si>
  <si>
    <t>044891</t>
  </si>
  <si>
    <t>045617</t>
  </si>
  <si>
    <t>044909</t>
  </si>
  <si>
    <t>044917</t>
  </si>
  <si>
    <t>091397</t>
  </si>
  <si>
    <t>048876</t>
  </si>
  <si>
    <t>046680</t>
  </si>
  <si>
    <t>046201</t>
  </si>
  <si>
    <t>045922</t>
  </si>
  <si>
    <t>050591</t>
  </si>
  <si>
    <t>048694</t>
  </si>
  <si>
    <t>044925</t>
  </si>
  <si>
    <t>050302</t>
  </si>
  <si>
    <t>049957</t>
  </si>
  <si>
    <t>049296</t>
  </si>
  <si>
    <t>050070</t>
  </si>
  <si>
    <t>046011</t>
  </si>
  <si>
    <t>049536</t>
  </si>
  <si>
    <t>046458</t>
  </si>
  <si>
    <t>044933</t>
  </si>
  <si>
    <t>045625</t>
  </si>
  <si>
    <t>047522</t>
  </si>
  <si>
    <t>044941</t>
  </si>
  <si>
    <t>049643</t>
  </si>
  <si>
    <t>048744</t>
  </si>
  <si>
    <t>047464</t>
  </si>
  <si>
    <t>044966</t>
  </si>
  <si>
    <t>044958</t>
  </si>
  <si>
    <t>047472</t>
  </si>
  <si>
    <t>046821</t>
  </si>
  <si>
    <t>045633</t>
  </si>
  <si>
    <t>050393</t>
  </si>
  <si>
    <t>044974</t>
  </si>
  <si>
    <t>046904</t>
  </si>
  <si>
    <t>044982</t>
  </si>
  <si>
    <t>044990</t>
  </si>
  <si>
    <t>050500</t>
  </si>
  <si>
    <t>045005</t>
  </si>
  <si>
    <t>045013</t>
  </si>
  <si>
    <t>048231</t>
  </si>
  <si>
    <t>049650</t>
  </si>
  <si>
    <t>049247</t>
  </si>
  <si>
    <t>045641</t>
  </si>
  <si>
    <t>049148</t>
  </si>
  <si>
    <t>050468</t>
  </si>
  <si>
    <t>049031</t>
  </si>
  <si>
    <t>045971</t>
  </si>
  <si>
    <t>050252</t>
  </si>
  <si>
    <t>045658</t>
  </si>
  <si>
    <t>045021</t>
  </si>
  <si>
    <t>045039</t>
  </si>
  <si>
    <t>048389</t>
  </si>
  <si>
    <t>045054</t>
  </si>
  <si>
    <t>046359</t>
  </si>
  <si>
    <t>047225</t>
  </si>
  <si>
    <t>047696</t>
  </si>
  <si>
    <t>046219</t>
  </si>
  <si>
    <t>048884</t>
  </si>
  <si>
    <t>046060</t>
  </si>
  <si>
    <t>049155</t>
  </si>
  <si>
    <t>047746</t>
  </si>
  <si>
    <t>048397</t>
  </si>
  <si>
    <t>045047</t>
  </si>
  <si>
    <t>049106</t>
  </si>
  <si>
    <t>045062</t>
  </si>
  <si>
    <t>049668</t>
  </si>
  <si>
    <t>045070</t>
  </si>
  <si>
    <t>045088</t>
  </si>
  <si>
    <t>045096</t>
  </si>
  <si>
    <t>046367</t>
  </si>
  <si>
    <t>045104</t>
  </si>
  <si>
    <t>045112</t>
  </si>
  <si>
    <t>045666</t>
  </si>
  <si>
    <t>044081</t>
  </si>
  <si>
    <t>050518</t>
  </si>
  <si>
    <t>049577</t>
  </si>
  <si>
    <t>049973</t>
  </si>
  <si>
    <t>045120</t>
  </si>
  <si>
    <t>045138</t>
  </si>
  <si>
    <t>046524</t>
  </si>
  <si>
    <t>045146</t>
  </si>
  <si>
    <t>045153</t>
  </si>
  <si>
    <t>045674</t>
  </si>
  <si>
    <t>045161</t>
  </si>
  <si>
    <t>049544</t>
  </si>
  <si>
    <t>045179</t>
  </si>
  <si>
    <t>047217</t>
  </si>
  <si>
    <t>FTE Number Of Administrators</t>
  </si>
  <si>
    <t xml:space="preserve">D i s t r i c t     P r o f i l e     R e p o r t     f o r  </t>
  </si>
  <si>
    <t>A - Demographic Data (FY22)</t>
  </si>
  <si>
    <t>B - Personnel Data (FY22)</t>
  </si>
  <si>
    <t>C - Property Valuation And Tax Data</t>
  </si>
  <si>
    <t>D - Local Effort Data</t>
  </si>
  <si>
    <t>F - Revenue By Source Data (FY22)</t>
  </si>
  <si>
    <t>G - District Financial Status From Five Year Forecast Data (FY22)</t>
  </si>
  <si>
    <t>Total Property Tax Per Pupil ExJVS TY21 [FY23]</t>
  </si>
  <si>
    <t>Class 2 Permanent Improvement Millage (TY21)</t>
  </si>
  <si>
    <t>% of Asian Students</t>
  </si>
  <si>
    <t>% of Pacific Islander Students</t>
  </si>
  <si>
    <t>% of Black Students</t>
  </si>
  <si>
    <t>% of American Indian/Alaskan Native Students</t>
  </si>
  <si>
    <t>% of Hispanic Students</t>
  </si>
  <si>
    <t>% of White Students</t>
  </si>
  <si>
    <t>% of Multiracial Students</t>
  </si>
  <si>
    <t>% of Economically Disadvantaged Students</t>
  </si>
  <si>
    <t>% of English Learners</t>
  </si>
  <si>
    <t>% of Students With A Disability</t>
  </si>
  <si>
    <t>Fringe Benefits As % of Operating Expenditures</t>
  </si>
  <si>
    <t>Salaries As % of Operating Expenditures</t>
  </si>
  <si>
    <t>Purchased Services As % of Operating Expenditures</t>
  </si>
  <si>
    <t>Supplies &amp; Materials As % of Operating Expenditures</t>
  </si>
  <si>
    <t>Other Expenses As % of Operating Expenditures</t>
  </si>
  <si>
    <t>% of State Revenue</t>
  </si>
  <si>
    <t>% of Local Revenue</t>
  </si>
  <si>
    <t>% of Other Non-Tax Revenue</t>
  </si>
  <si>
    <t>% of Federal Revenue</t>
  </si>
  <si>
    <t>% of Res &amp; Agr Real Property Valuation (TY21)</t>
  </si>
  <si>
    <t>% of All Other Real Property Valuation (TY21)</t>
  </si>
  <si>
    <t>% of Public Utility Tangible Value (TY21)</t>
  </si>
  <si>
    <t>% of Business Valuation (TY21)</t>
  </si>
  <si>
    <t>Total Property Tax Per-pupil (TY21)</t>
  </si>
  <si>
    <t>Rollback &amp; Homestead Per-pupil (FY22)</t>
  </si>
  <si>
    <t>OFCC 3-Year Adjusted Valuation Per-pupil (FY23)</t>
  </si>
  <si>
    <t>District Ranking Of OFCC Valuation Per-pupil (FY23)</t>
  </si>
  <si>
    <t>School District Income Tax Per-pupil (FY22)</t>
  </si>
  <si>
    <t>E - Operating Expenditure Per-pupil Data (FY22)</t>
  </si>
  <si>
    <t>Administration Expenditure Per-pupil</t>
  </si>
  <si>
    <t>Building Operation Expenditure Per-pupil</t>
  </si>
  <si>
    <t>Instructional Expenditure Per-pupil</t>
  </si>
  <si>
    <t>Pupil Support Expenditure Per-pupil</t>
  </si>
  <si>
    <t>Staff Support Expenditure Per-pupil</t>
  </si>
  <si>
    <t>Total Operating Expenditure Per-pupil</t>
  </si>
  <si>
    <t>State Revenue Per-pupil</t>
  </si>
  <si>
    <t>Local Revenue Per-pupil</t>
  </si>
  <si>
    <t>Other Non-Tax Revenue Per-pupil</t>
  </si>
  <si>
    <t>Federal Revenue Per-pupil</t>
  </si>
  <si>
    <t>Total Revenue Per-pupil</t>
  </si>
  <si>
    <t>Assessed Property Valuation Per-pupil (TY21)</t>
  </si>
  <si>
    <t>Per-pupil Revenue Raised By One Mill Property Tax (TY21)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</si>
</sst>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0.0000"/>
    <numFmt numFmtId="166" formatCode="#,##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5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8" fontId="0" fillId="0" borderId="0" xfId="0" applyNumberFormat="1"/>
    <xf numFmtId="2" fontId="0" fillId="0" borderId="0" xfId="0" applyNumberFormat="1"/>
    <xf numFmtId="0" fontId="0" fillId="35" borderId="0" xfId="0" applyFill="1"/>
    <xf numFmtId="0" fontId="0" fillId="33" borderId="0" xfId="0" applyFill="1"/>
    <xf numFmtId="0" fontId="20" fillId="36" borderId="0" xfId="0" applyFont="1" applyFill="1" applyAlignment="1" applyProtection="1">
      <alignment vertical="center"/>
      <protection hidden="1"/>
    </xf>
    <xf numFmtId="0" fontId="20" fillId="36" borderId="0" xfId="0" applyFont="1" applyFill="1" applyAlignment="1" applyProtection="1">
      <alignment horizontal="center" vertical="center"/>
      <protection hidden="1"/>
    </xf>
    <xf numFmtId="0" fontId="21" fillId="36" borderId="0" xfId="0" applyFont="1" applyFill="1" applyAlignment="1" applyProtection="1">
      <alignment horizont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22" fillId="36" borderId="0" xfId="0" applyFont="1" applyFill="1" applyAlignment="1" applyProtection="1">
      <alignment horizontal="center" vertical="center"/>
      <protection hidden="1"/>
    </xf>
    <xf numFmtId="0" fontId="23" fillId="35" borderId="11" xfId="0" applyFont="1" applyFill="1" applyBorder="1" applyProtection="1">
      <protection hidden="1"/>
    </xf>
    <xf numFmtId="0" fontId="23" fillId="35" borderId="11" xfId="0" applyFont="1" applyFill="1" applyBorder="1" applyAlignment="1" applyProtection="1">
      <alignment vertical="center"/>
      <protection hidden="1"/>
    </xf>
    <xf numFmtId="0" fontId="23" fillId="35" borderId="17" xfId="0" applyFont="1" applyFill="1" applyBorder="1" applyAlignment="1" applyProtection="1">
      <alignment horizontal="center" vertical="center" wrapText="1"/>
      <protection locked="0" hidden="1"/>
    </xf>
    <xf numFmtId="0" fontId="0" fillId="33" borderId="16" xfId="0" applyFill="1" applyBorder="1"/>
    <xf numFmtId="0" fontId="0" fillId="33" borderId="18" xfId="0" applyFill="1" applyBorder="1"/>
    <xf numFmtId="0" fontId="0" fillId="0" borderId="10" xfId="0" applyBorder="1"/>
    <xf numFmtId="0" fontId="0" fillId="36" borderId="0" xfId="0" applyFill="1" applyAlignment="1" applyProtection="1">
      <alignment horizontal="right"/>
      <protection hidden="1"/>
    </xf>
    <xf numFmtId="0" fontId="16" fillId="33" borderId="0" xfId="0" applyFont="1" applyFill="1" applyProtection="1">
      <protection hidden="1"/>
    </xf>
    <xf numFmtId="0" fontId="0" fillId="33" borderId="0" xfId="0" applyFill="1" applyAlignment="1" applyProtection="1">
      <alignment horizontal="center" vertical="center"/>
      <protection hidden="1"/>
    </xf>
    <xf numFmtId="4" fontId="0" fillId="34" borderId="0" xfId="0" applyNumberFormat="1" applyFill="1" applyAlignment="1" applyProtection="1">
      <alignment horizontal="right"/>
      <protection hidden="1"/>
    </xf>
    <xf numFmtId="2" fontId="0" fillId="33" borderId="0" xfId="0" applyNumberFormat="1" applyFill="1" applyAlignment="1" applyProtection="1">
      <alignment horizontal="right"/>
      <protection hidden="1"/>
    </xf>
    <xf numFmtId="4" fontId="0" fillId="33" borderId="0" xfId="0" applyNumberFormat="1" applyFill="1" applyAlignment="1" applyProtection="1">
      <alignment horizontal="right"/>
      <protection hidden="1"/>
    </xf>
    <xf numFmtId="10" fontId="0" fillId="34" borderId="0" xfId="0" applyNumberFormat="1" applyFill="1" applyAlignment="1" applyProtection="1">
      <alignment horizontal="right"/>
      <protection hidden="1"/>
    </xf>
    <xf numFmtId="10" fontId="0" fillId="33" borderId="0" xfId="0" applyNumberFormat="1" applyFill="1" applyAlignment="1" applyProtection="1">
      <alignment horizontal="right"/>
      <protection hidden="1"/>
    </xf>
    <xf numFmtId="0" fontId="16" fillId="33" borderId="10" xfId="0" applyFont="1" applyFill="1" applyBorder="1" applyProtection="1">
      <protection hidden="1"/>
    </xf>
    <xf numFmtId="0" fontId="0" fillId="33" borderId="10" xfId="0" applyFill="1" applyBorder="1" applyAlignment="1" applyProtection="1">
      <alignment horizontal="center" vertical="center"/>
      <protection hidden="1"/>
    </xf>
    <xf numFmtId="10" fontId="0" fillId="34" borderId="10" xfId="0" applyNumberFormat="1" applyFill="1" applyBorder="1" applyAlignment="1" applyProtection="1">
      <alignment horizontal="right"/>
      <protection hidden="1"/>
    </xf>
    <xf numFmtId="10" fontId="0" fillId="33" borderId="10" xfId="0" applyNumberFormat="1" applyFill="1" applyBorder="1" applyAlignment="1" applyProtection="1">
      <alignment horizontal="right"/>
      <protection hidden="1"/>
    </xf>
    <xf numFmtId="4" fontId="0" fillId="36" borderId="0" xfId="0" applyNumberFormat="1" applyFill="1" applyAlignment="1" applyProtection="1">
      <alignment horizontal="right"/>
      <protection hidden="1"/>
    </xf>
    <xf numFmtId="2" fontId="0" fillId="36" borderId="0" xfId="0" applyNumberFormat="1" applyFill="1" applyAlignment="1" applyProtection="1">
      <alignment horizontal="right"/>
      <protection hidden="1"/>
    </xf>
    <xf numFmtId="0" fontId="0" fillId="33" borderId="0" xfId="0" applyFill="1" applyAlignment="1" applyProtection="1">
      <alignment horizontal="center"/>
      <protection hidden="1"/>
    </xf>
    <xf numFmtId="164" fontId="0" fillId="34" borderId="0" xfId="0" applyNumberFormat="1" applyFill="1" applyAlignment="1" applyProtection="1">
      <alignment horizontal="right"/>
      <protection hidden="1"/>
    </xf>
    <xf numFmtId="164" fontId="0" fillId="33" borderId="0" xfId="0" applyNumberFormat="1" applyFill="1" applyAlignment="1" applyProtection="1">
      <alignment horizontal="right"/>
      <protection hidden="1"/>
    </xf>
    <xf numFmtId="0" fontId="0" fillId="33" borderId="10" xfId="0" applyFill="1" applyBorder="1" applyAlignment="1" applyProtection="1">
      <alignment horizontal="center"/>
      <protection hidden="1"/>
    </xf>
    <xf numFmtId="4" fontId="0" fillId="34" borderId="10" xfId="0" applyNumberFormat="1" applyFill="1" applyBorder="1" applyAlignment="1" applyProtection="1">
      <alignment horizontal="right"/>
      <protection hidden="1"/>
    </xf>
    <xf numFmtId="2" fontId="0" fillId="33" borderId="10" xfId="0" applyNumberFormat="1" applyFill="1" applyBorder="1" applyAlignment="1" applyProtection="1">
      <alignment horizontal="right"/>
      <protection hidden="1"/>
    </xf>
    <xf numFmtId="4" fontId="0" fillId="33" borderId="10" xfId="0" applyNumberFormat="1" applyFill="1" applyBorder="1" applyAlignment="1" applyProtection="1">
      <alignment horizontal="right"/>
      <protection hidden="1"/>
    </xf>
    <xf numFmtId="7" fontId="0" fillId="34" borderId="0" xfId="0" applyNumberFormat="1" applyFill="1" applyAlignment="1" applyProtection="1">
      <alignment horizontal="right"/>
      <protection hidden="1"/>
    </xf>
    <xf numFmtId="3" fontId="0" fillId="34" borderId="0" xfId="0" applyNumberFormat="1" applyFill="1" applyAlignment="1" applyProtection="1">
      <alignment horizontal="right"/>
      <protection hidden="1"/>
    </xf>
    <xf numFmtId="1" fontId="0" fillId="33" borderId="0" xfId="0" applyNumberFormat="1" applyFill="1" applyAlignment="1" applyProtection="1">
      <alignment horizontal="right"/>
      <protection hidden="1"/>
    </xf>
    <xf numFmtId="1" fontId="0" fillId="34" borderId="0" xfId="0" applyNumberFormat="1" applyFill="1" applyAlignment="1" applyProtection="1">
      <alignment horizontal="right"/>
      <protection hidden="1"/>
    </xf>
    <xf numFmtId="164" fontId="0" fillId="34" borderId="10" xfId="0" applyNumberFormat="1" applyFill="1" applyBorder="1" applyAlignment="1" applyProtection="1">
      <alignment horizontal="right"/>
      <protection hidden="1"/>
    </xf>
    <xf numFmtId="164" fontId="0" fillId="33" borderId="10" xfId="0" applyNumberFormat="1" applyFill="1" applyBorder="1" applyAlignment="1" applyProtection="1">
      <alignment horizontal="right"/>
      <protection hidden="1"/>
    </xf>
    <xf numFmtId="166" fontId="0" fillId="34" borderId="10" xfId="0" applyNumberFormat="1" applyFill="1" applyBorder="1" applyAlignment="1" applyProtection="1">
      <alignment horizontal="right"/>
      <protection hidden="1"/>
    </xf>
    <xf numFmtId="165" fontId="0" fillId="33" borderId="10" xfId="0" applyNumberFormat="1" applyFill="1" applyBorder="1" applyAlignment="1" applyProtection="1">
      <alignment horizontal="right"/>
      <protection hidden="1"/>
    </xf>
    <xf numFmtId="165" fontId="0" fillId="34" borderId="10" xfId="0" applyNumberFormat="1" applyFill="1" applyBorder="1" applyAlignment="1" applyProtection="1">
      <alignment horizontal="right"/>
      <protection hidden="1"/>
    </xf>
    <xf numFmtId="166" fontId="0" fillId="33" borderId="10" xfId="0" applyNumberFormat="1" applyFill="1" applyBorder="1" applyAlignment="1" applyProtection="1">
      <alignment horizontal="right"/>
      <protection hidden="1"/>
    </xf>
    <xf numFmtId="164" fontId="0" fillId="36" borderId="0" xfId="0" applyNumberFormat="1" applyFill="1" applyAlignment="1" applyProtection="1">
      <alignment horizontal="right"/>
      <protection hidden="1"/>
    </xf>
    <xf numFmtId="0" fontId="24" fillId="33" borderId="10" xfId="0" applyFont="1" applyFill="1" applyBorder="1" applyProtection="1">
      <protection hidden="1"/>
    </xf>
    <xf numFmtId="0" fontId="13" fillId="35" borderId="11" xfId="0" applyFont="1" applyFill="1" applyBorder="1" applyAlignment="1" applyProtection="1">
      <alignment horizontal="center" vertical="center" wrapText="1"/>
      <protection hidden="1"/>
    </xf>
    <xf numFmtId="0" fontId="16" fillId="36" borderId="12" xfId="0" applyFont="1" applyFill="1" applyBorder="1" applyProtection="1">
      <protection hidden="1"/>
    </xf>
    <xf numFmtId="0" fontId="0" fillId="36" borderId="12" xfId="0" applyFill="1" applyBorder="1"/>
    <xf numFmtId="0" fontId="22" fillId="36" borderId="0" xfId="0" applyFont="1" applyFill="1" applyAlignment="1" applyProtection="1">
      <alignment horizontal="center" vertical="center"/>
      <protection hidden="1"/>
    </xf>
    <xf numFmtId="0" fontId="13" fillId="35" borderId="0" xfId="0" applyFont="1" applyFill="1" applyAlignment="1" applyProtection="1">
      <alignment horizontal="center"/>
      <protection locked="0" hidden="1"/>
    </xf>
    <xf numFmtId="0" fontId="13" fillId="35" borderId="0" xfId="0" applyFont="1" applyFill="1" applyAlignment="1" applyProtection="1">
      <alignment horizontal="center"/>
      <protection hidden="1"/>
    </xf>
    <xf numFmtId="49" fontId="19" fillId="35" borderId="0" xfId="0" applyNumberFormat="1" applyFont="1" applyFill="1" applyAlignment="1" applyProtection="1">
      <alignment horizontal="center" vertical="center"/>
      <protection hidden="1"/>
    </xf>
    <xf numFmtId="0" fontId="16" fillId="34" borderId="13" xfId="0" applyFont="1" applyFill="1" applyBorder="1" applyAlignment="1" applyProtection="1">
      <alignment horizontal="center" vertical="center"/>
      <protection locked="0" hidden="1"/>
    </xf>
    <xf numFmtId="0" fontId="16" fillId="34" borderId="14" xfId="0" applyFont="1" applyFill="1" applyBorder="1" applyAlignment="1" applyProtection="1">
      <alignment horizontal="center" vertical="center"/>
      <protection locked="0" hidden="1"/>
    </xf>
    <xf numFmtId="0" fontId="16" fillId="34" borderId="15" xfId="0" applyFont="1" applyFill="1" applyBorder="1" applyAlignment="1" applyProtection="1">
      <alignment horizontal="center" vertical="center"/>
      <protection locked="0" hidden="1"/>
    </xf>
    <xf numFmtId="0" fontId="16" fillId="36" borderId="0" xfId="0" applyFont="1" applyFill="1" applyProtection="1">
      <protection hidden="1"/>
    </xf>
    <xf numFmtId="0" fontId="0" fillId="36" borderId="0" xfId="0" applyFill="1"/>
    <xf numFmtId="0" fontId="16" fillId="36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0864B05-1B35-4A53-8330-B45E35D089F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553"/>
  <sheetViews>
    <sheetView tabSelected="1" zoomScaleNormal="100" workbookViewId="0">
      <selection activeCell="E4" sqref="E4:G4"/>
    </sheetView>
  </sheetViews>
  <sheetFormatPr defaultColWidth="2.140625" defaultRowHeight="15" x14ac:dyDescent="0.25"/>
  <cols>
    <col min="2" max="2" width="4.5703125" customWidth="1"/>
    <col min="3" max="3" width="3" bestFit="1" customWidth="1"/>
    <col min="4" max="4" width="51.5703125" customWidth="1"/>
    <col min="5" max="5" width="14.85546875" bestFit="1" customWidth="1"/>
    <col min="6" max="6" width="14.42578125" bestFit="1" customWidth="1"/>
    <col min="7" max="7" width="17" bestFit="1" customWidth="1"/>
    <col min="8" max="10" width="18.28515625" bestFit="1" customWidth="1"/>
    <col min="12" max="12" width="1.140625" style="7" customWidth="1"/>
    <col min="13" max="267" width="2.140625" style="7"/>
  </cols>
  <sheetData>
    <row r="1" spans="1:46" x14ac:dyDescent="0.25">
      <c r="A1" s="6"/>
      <c r="B1" s="56" t="s">
        <v>610</v>
      </c>
      <c r="C1" s="56"/>
      <c r="D1" s="56"/>
      <c r="E1" s="56"/>
      <c r="F1" s="56"/>
      <c r="G1" s="56"/>
      <c r="H1" s="56"/>
      <c r="I1" s="56"/>
      <c r="J1" s="56"/>
      <c r="K1" s="6"/>
    </row>
    <row r="2" spans="1:46" x14ac:dyDescent="0.25">
      <c r="A2" s="6"/>
      <c r="B2" s="57" t="s">
        <v>617</v>
      </c>
      <c r="C2" s="57"/>
      <c r="D2" s="57"/>
      <c r="E2" s="57"/>
      <c r="F2" s="57"/>
      <c r="G2" s="57"/>
      <c r="H2" s="57"/>
      <c r="I2" s="57"/>
      <c r="J2" s="57"/>
      <c r="K2" s="6"/>
    </row>
    <row r="3" spans="1:46" ht="36.75" customHeight="1" thickBot="1" x14ac:dyDescent="0.3">
      <c r="A3" s="6"/>
      <c r="B3" s="58" t="s">
        <v>1365</v>
      </c>
      <c r="C3" s="58"/>
      <c r="D3" s="58"/>
      <c r="E3" s="58"/>
      <c r="F3" s="58"/>
      <c r="G3" s="58"/>
      <c r="H3" s="58"/>
      <c r="I3" s="58"/>
      <c r="J3" s="58"/>
      <c r="K3" s="6"/>
    </row>
    <row r="4" spans="1:46" ht="16.5" thickBot="1" x14ac:dyDescent="0.3">
      <c r="A4" s="6"/>
      <c r="B4" s="8"/>
      <c r="C4" s="9"/>
      <c r="D4" s="9"/>
      <c r="E4" s="59"/>
      <c r="F4" s="60"/>
      <c r="G4" s="61"/>
      <c r="H4" s="10" t="s">
        <v>611</v>
      </c>
      <c r="I4" s="10" t="s">
        <v>612</v>
      </c>
      <c r="J4" s="10" t="s">
        <v>613</v>
      </c>
      <c r="K4" s="6"/>
    </row>
    <row r="5" spans="1:46" ht="15.75" thickBot="1" x14ac:dyDescent="0.3">
      <c r="A5" s="6"/>
      <c r="B5" s="11"/>
      <c r="C5" s="11"/>
      <c r="D5" s="11"/>
      <c r="E5" s="55" t="str">
        <f>IF(E$4&lt;&gt;0,VLOOKUP(E4,Names!A$2:C$610,2,FALSE),"Select a district above")</f>
        <v>Select a district above</v>
      </c>
      <c r="F5" s="55"/>
      <c r="G5" s="55"/>
      <c r="H5" s="12" t="str">
        <f>IF(H$6&lt;&gt;0,VLOOKUP(H6,Names!A$2:C$610,2,FALSE),"Select a district below")</f>
        <v>Select a district below</v>
      </c>
      <c r="I5" s="12" t="str">
        <f>IF(I$6&lt;&gt;0,VLOOKUP(I6,Names!A$2:C$610,2,FALSE),"Select a district below")</f>
        <v>Select a district below</v>
      </c>
      <c r="J5" s="12" t="str">
        <f>IF(J$6&lt;&gt;0,VLOOKUP(J6,Names!A$2:C$610,2,FALSE),"Select a district below")</f>
        <v>Select a district below</v>
      </c>
      <c r="K5" s="6"/>
    </row>
    <row r="6" spans="1:46" ht="47.25" customHeight="1" thickBot="1" x14ac:dyDescent="0.3">
      <c r="A6" s="6"/>
      <c r="B6" s="13"/>
      <c r="C6" s="14"/>
      <c r="D6" s="13"/>
      <c r="E6" s="52" t="str">
        <f>IF(E4&lt;&gt;0,E4,"")</f>
        <v/>
      </c>
      <c r="F6" s="52" t="s">
        <v>756</v>
      </c>
      <c r="G6" s="52" t="s">
        <v>755</v>
      </c>
      <c r="H6" s="15"/>
      <c r="I6" s="15"/>
      <c r="J6" s="15"/>
      <c r="K6" s="6"/>
      <c r="AT6" s="16"/>
    </row>
    <row r="7" spans="1:46" x14ac:dyDescent="0.25">
      <c r="A7" s="6"/>
      <c r="B7" s="53" t="s">
        <v>1366</v>
      </c>
      <c r="C7" s="54"/>
      <c r="D7" s="54"/>
      <c r="E7" s="19"/>
      <c r="F7" s="19"/>
      <c r="G7" s="19"/>
      <c r="H7" s="19"/>
      <c r="I7" s="19"/>
      <c r="J7" s="19"/>
      <c r="K7" s="6"/>
    </row>
    <row r="8" spans="1:46" x14ac:dyDescent="0.25">
      <c r="A8" s="6"/>
      <c r="B8" s="20" t="s">
        <v>614</v>
      </c>
      <c r="C8" s="21">
        <v>1</v>
      </c>
      <c r="D8" t="s">
        <v>738</v>
      </c>
      <c r="E8" s="22" t="str">
        <f>IF(E$4&lt;&gt;0,VLOOKUP(E$5,'District Data'!B$2:BG$609,2,FALSE),"")</f>
        <v/>
      </c>
      <c r="F8" s="23" t="str">
        <f>IF(E$4&lt;&gt;0,VLOOKUP(E$5,'Similar District Data'!B$2:BG$609,2,FALSE),"")</f>
        <v/>
      </c>
      <c r="G8" s="22" t="str">
        <f>IF(E$4&lt;&gt;0, 'Statewide Data'!B1, "")</f>
        <v/>
      </c>
      <c r="H8" s="24" t="str">
        <f>IF(H$6&lt;&gt;0,VLOOKUP(H$5,'District Data'!B$2:BG$609,2,FALSE),"")</f>
        <v/>
      </c>
      <c r="I8" s="22" t="str">
        <f>IF(I$6&lt;&gt;0,VLOOKUP(I$5,'District Data'!B$2:BG$609,2,FALSE),"")</f>
        <v/>
      </c>
      <c r="J8" s="24" t="str">
        <f>IF(J$6&lt;&gt;0,VLOOKUP(J$5,'District Data'!B$2:BG$609,2,FALSE),"")</f>
        <v/>
      </c>
      <c r="K8" s="6"/>
    </row>
    <row r="9" spans="1:46" x14ac:dyDescent="0.25">
      <c r="A9" s="6"/>
      <c r="B9" s="20" t="s">
        <v>614</v>
      </c>
      <c r="C9" s="21">
        <v>2</v>
      </c>
      <c r="D9" t="s">
        <v>739</v>
      </c>
      <c r="E9" s="22" t="str">
        <f>IF(E$4&lt;&gt;0,VLOOKUP(E$5,'District Data'!B$2:BG$609,3,FALSE),"")</f>
        <v/>
      </c>
      <c r="F9" s="23" t="str">
        <f>IF(E$4&lt;&gt;0,VLOOKUP(E$5,'Similar District Data'!B$2:BG$609,3,FALSE),"")</f>
        <v/>
      </c>
      <c r="G9" s="22" t="str">
        <f>IF(E$4&lt;&gt;0, 'Statewide Data'!B2, "")</f>
        <v/>
      </c>
      <c r="H9" s="24" t="str">
        <f>IF(H$6&lt;&gt;0,VLOOKUP(H$5,'District Data'!B$2:BG$609,3,FALSE),"")</f>
        <v/>
      </c>
      <c r="I9" s="22" t="str">
        <f>IF(I$6&lt;&gt;0,VLOOKUP(I$5,'District Data'!B$2:BG$609,3,FALSE),"")</f>
        <v/>
      </c>
      <c r="J9" s="24" t="str">
        <f>IF(J$6&lt;&gt;0,VLOOKUP(J$5,'District Data'!B$2:BG$609,3,FALSE),"")</f>
        <v/>
      </c>
      <c r="K9" s="6"/>
    </row>
    <row r="10" spans="1:46" x14ac:dyDescent="0.25">
      <c r="A10" s="6"/>
      <c r="B10" s="20"/>
      <c r="C10" s="21">
        <v>3</v>
      </c>
      <c r="D10" t="s">
        <v>740</v>
      </c>
      <c r="E10" s="22" t="str">
        <f>IF(E$4&lt;&gt;0,VLOOKUP(E$5,'District Data'!B$2:BG$609,4,FALSE),"")</f>
        <v/>
      </c>
      <c r="F10" s="24" t="str">
        <f>IF(E$4&lt;&gt;0,VLOOKUP(E$5,'Similar District Data'!B$2:BG$609,4,FALSE),"")</f>
        <v/>
      </c>
      <c r="G10" s="22" t="str">
        <f>IF(E$4&lt;&gt;0, 'Statewide Data'!B3, "")</f>
        <v/>
      </c>
      <c r="H10" s="24" t="str">
        <f>IF(H$6&lt;&gt;0,VLOOKUP(H$5,'District Data'!B$2:BG$609,4,FALSE),"")</f>
        <v/>
      </c>
      <c r="I10" s="22" t="str">
        <f>IF(I$6&lt;&gt;0,VLOOKUP(I$5,'District Data'!B$2:BH$609,4,FALSE),"")</f>
        <v/>
      </c>
      <c r="J10" s="24" t="str">
        <f>IF(J$6&lt;&gt;0,VLOOKUP(J$5,'District Data'!B$2:BI$609,4,FALSE),"")</f>
        <v/>
      </c>
      <c r="K10" s="6"/>
    </row>
    <row r="11" spans="1:46" x14ac:dyDescent="0.25">
      <c r="A11" s="6"/>
      <c r="B11" s="20" t="s">
        <v>614</v>
      </c>
      <c r="C11" s="21">
        <v>4</v>
      </c>
      <c r="D11" t="s">
        <v>1374</v>
      </c>
      <c r="E11" s="25" t="str">
        <f>IF(E$4&lt;&gt;0,VLOOKUP(E$5,'District Data'!B$2:BG$609,5,FALSE),"")</f>
        <v/>
      </c>
      <c r="F11" s="26" t="str">
        <f>IF(E$4&lt;&gt;0,VLOOKUP(E$5,'Similar District Data'!B$2:BG$609,5,FALSE),"")</f>
        <v/>
      </c>
      <c r="G11" s="25" t="str">
        <f>IF(E$4&lt;&gt;0, 'Statewide Data'!B4, "")</f>
        <v/>
      </c>
      <c r="H11" s="26" t="str">
        <f>IF(H$6&lt;&gt;0,VLOOKUP(H$5,'District Data'!B$2:BG$609,5,FALSE),"")</f>
        <v/>
      </c>
      <c r="I11" s="25" t="str">
        <f>IF(I$6&lt;&gt;0,VLOOKUP(I$5,'District Data'!B$2:BG$609,5,FALSE),"")</f>
        <v/>
      </c>
      <c r="J11" s="26" t="str">
        <f>IF(J$6&lt;&gt;0,VLOOKUP(J$5,'District Data'!B$2:BG$609,5,FALSE),"")</f>
        <v/>
      </c>
      <c r="K11" s="6"/>
    </row>
    <row r="12" spans="1:46" x14ac:dyDescent="0.25">
      <c r="A12" s="6"/>
      <c r="B12" s="20"/>
      <c r="C12" s="21">
        <v>5</v>
      </c>
      <c r="D12" t="s">
        <v>1375</v>
      </c>
      <c r="E12" s="25" t="str">
        <f>IF(E$4&lt;&gt;0,VLOOKUP(E$5,'District Data'!B$2:BG$609,6,FALSE),"")</f>
        <v/>
      </c>
      <c r="F12" s="26" t="str">
        <f>IF(E$4&lt;&gt;0,VLOOKUP(E$5,'Similar District Data'!B$2:BG$609,6,FALSE),"")</f>
        <v/>
      </c>
      <c r="G12" s="25" t="str">
        <f>IF(E$4&lt;&gt;0, 'Statewide Data'!B5, "")</f>
        <v/>
      </c>
      <c r="H12" s="26" t="str">
        <f>IF(H$6&lt;&gt;0,VLOOKUP(H$5,'District Data'!B$2:BG$609,6,FALSE),"")</f>
        <v/>
      </c>
      <c r="I12" s="25" t="str">
        <f>IF(I$6&lt;&gt;0,VLOOKUP(I$5,'District Data'!B$2:BG$609,6,FALSE),"")</f>
        <v/>
      </c>
      <c r="J12" s="26" t="str">
        <f>IF(J$6&lt;&gt;0,VLOOKUP(J$5,'District Data'!B$2:BG$609,6,FALSE),"")</f>
        <v/>
      </c>
      <c r="K12" s="6"/>
    </row>
    <row r="13" spans="1:46" x14ac:dyDescent="0.25">
      <c r="A13" s="6"/>
      <c r="B13" s="20" t="s">
        <v>614</v>
      </c>
      <c r="C13" s="21">
        <v>6</v>
      </c>
      <c r="D13" t="s">
        <v>1376</v>
      </c>
      <c r="E13" s="25" t="str">
        <f>IF(E$4&lt;&gt;0,VLOOKUP(E$5,'District Data'!B$2:BG$609,7,FALSE),"")</f>
        <v/>
      </c>
      <c r="F13" s="26" t="str">
        <f>IF(E$4&lt;&gt;0,VLOOKUP(E$5,'Similar District Data'!B$2:BG$609,7,FALSE),"")</f>
        <v/>
      </c>
      <c r="G13" s="25" t="str">
        <f>IF(E$4&lt;&gt;0, 'Statewide Data'!B6, "")</f>
        <v/>
      </c>
      <c r="H13" s="26" t="str">
        <f>IF(H$6&lt;&gt;0,VLOOKUP(H$5,'District Data'!B$2:BG$609,7,FALSE),"")</f>
        <v/>
      </c>
      <c r="I13" s="25" t="str">
        <f>IF(I$6&lt;&gt;0,VLOOKUP(I$5,'District Data'!B$2:BG$609,7,FALSE),"")</f>
        <v/>
      </c>
      <c r="J13" s="26" t="str">
        <f>IF(J$6&lt;&gt;0,VLOOKUP(J$5,'District Data'!B$2:BG$609,7,FALSE),"")</f>
        <v/>
      </c>
      <c r="K13" s="6"/>
      <c r="S13" s="17"/>
    </row>
    <row r="14" spans="1:46" x14ac:dyDescent="0.25">
      <c r="A14" s="6"/>
      <c r="B14" s="20" t="s">
        <v>614</v>
      </c>
      <c r="C14" s="21">
        <v>7</v>
      </c>
      <c r="D14" t="s">
        <v>1377</v>
      </c>
      <c r="E14" s="25" t="str">
        <f>IF(E$4&lt;&gt;0,VLOOKUP(E$5,'District Data'!B$2:BG$609,8,FALSE),"")</f>
        <v/>
      </c>
      <c r="F14" s="26" t="str">
        <f>IF(E$4&lt;&gt;0,VLOOKUP(E$5,'Similar District Data'!B$2:BG$609,8,FALSE),"")</f>
        <v/>
      </c>
      <c r="G14" s="25" t="str">
        <f>IF(E$4&lt;&gt;0, 'Statewide Data'!B7, "")</f>
        <v/>
      </c>
      <c r="H14" s="26" t="str">
        <f>IF(H$6&lt;&gt;0,VLOOKUP(H$5,'District Data'!B$2:BG$609,8,FALSE),"")</f>
        <v/>
      </c>
      <c r="I14" s="25" t="str">
        <f>IF(I$6&lt;&gt;0,VLOOKUP(I$5,'District Data'!B$2:BG$609,8,FALSE),"")</f>
        <v/>
      </c>
      <c r="J14" s="26" t="str">
        <f>IF(J$6&lt;&gt;0,VLOOKUP(J$5,'District Data'!B$2:BG$609,8,FALSE),"")</f>
        <v/>
      </c>
      <c r="K14" s="6"/>
    </row>
    <row r="15" spans="1:46" x14ac:dyDescent="0.25">
      <c r="A15" s="6"/>
      <c r="B15" s="20" t="s">
        <v>614</v>
      </c>
      <c r="C15" s="21">
        <v>8</v>
      </c>
      <c r="D15" t="s">
        <v>1378</v>
      </c>
      <c r="E15" s="25" t="str">
        <f>IF(E$4&lt;&gt;0,VLOOKUP(E$5,'District Data'!B$2:BG$609,9,FALSE),"")</f>
        <v/>
      </c>
      <c r="F15" s="26" t="str">
        <f>IF(E$4&lt;&gt;0,VLOOKUP(E$5,'Similar District Data'!B$2:BG$609,9,FALSE),"")</f>
        <v/>
      </c>
      <c r="G15" s="25" t="str">
        <f>IF(E$4&lt;&gt;0, 'Statewide Data'!B8, "")</f>
        <v/>
      </c>
      <c r="H15" s="26" t="str">
        <f>IF(H$6&lt;&gt;0,VLOOKUP(H$5,'District Data'!B$2:BG$609,9,FALSE),"")</f>
        <v/>
      </c>
      <c r="I15" s="25" t="str">
        <f>IF(I$6&lt;&gt;0,VLOOKUP(I$5,'District Data'!B$2:BG$609,9,FALSE),"")</f>
        <v/>
      </c>
      <c r="J15" s="26" t="str">
        <f>IF(J$6&lt;&gt;0,VLOOKUP(J$5,'District Data'!B$2:BG$609,9,FALSE),"")</f>
        <v/>
      </c>
      <c r="K15" s="6"/>
    </row>
    <row r="16" spans="1:46" x14ac:dyDescent="0.25">
      <c r="A16" s="6"/>
      <c r="B16" s="20" t="s">
        <v>614</v>
      </c>
      <c r="C16" s="21">
        <v>9</v>
      </c>
      <c r="D16" t="s">
        <v>1379</v>
      </c>
      <c r="E16" s="25" t="str">
        <f>IF(E$4&lt;&gt;0,VLOOKUP(E$5,'District Data'!B$2:BG$609,10,FALSE),"")</f>
        <v/>
      </c>
      <c r="F16" s="26" t="str">
        <f>IF(E$4&lt;&gt;0,VLOOKUP(E$5,'Similar District Data'!B$2:BG$609,10,FALSE),"")</f>
        <v/>
      </c>
      <c r="G16" s="25" t="str">
        <f>IF(E$4&lt;&gt;0, 'Statewide Data'!B9, "")</f>
        <v/>
      </c>
      <c r="H16" s="26" t="str">
        <f>IF(H$6&lt;&gt;0,VLOOKUP(H$5,'District Data'!B$2:BG$609,10,FALSE),"")</f>
        <v/>
      </c>
      <c r="I16" s="25" t="str">
        <f>IF(I$6&lt;&gt;0,VLOOKUP(I$5,'District Data'!B$2:BG$609,10,FALSE),"")</f>
        <v/>
      </c>
      <c r="J16" s="26" t="str">
        <f>IF(J$6&lt;&gt;0,VLOOKUP(J$5,'District Data'!B$2:BG$609,10,FALSE),"")</f>
        <v/>
      </c>
      <c r="K16" s="6"/>
    </row>
    <row r="17" spans="1:11" x14ac:dyDescent="0.25">
      <c r="A17" s="6"/>
      <c r="B17" s="20" t="s">
        <v>614</v>
      </c>
      <c r="C17" s="21">
        <v>10</v>
      </c>
      <c r="D17" t="s">
        <v>1380</v>
      </c>
      <c r="E17" s="25" t="str">
        <f>IF(E$4&lt;&gt;0,VLOOKUP(E$5,'District Data'!B$2:BG$609,11,FALSE),"")</f>
        <v/>
      </c>
      <c r="F17" s="26" t="str">
        <f>IF(E$4&lt;&gt;0,VLOOKUP(E$5,'Similar District Data'!B$2:BG$609,11,FALSE),"")</f>
        <v/>
      </c>
      <c r="G17" s="25" t="str">
        <f>IF(E$4&lt;&gt;0, 'Statewide Data'!B10, "")</f>
        <v/>
      </c>
      <c r="H17" s="26" t="str">
        <f>IF(H$6&lt;&gt;0,VLOOKUP(H$5,'District Data'!B$2:BG$609,11,FALSE),"")</f>
        <v/>
      </c>
      <c r="I17" s="25" t="str">
        <f>IF(I$6&lt;&gt;0,VLOOKUP(I$5,'District Data'!B$2:BG$609,11,FALSE),"")</f>
        <v/>
      </c>
      <c r="J17" s="26" t="str">
        <f>IF(J$6&lt;&gt;0,VLOOKUP(J$5,'District Data'!B$2:BG$609,11,FALSE),"")</f>
        <v/>
      </c>
      <c r="K17" s="6"/>
    </row>
    <row r="18" spans="1:11" x14ac:dyDescent="0.25">
      <c r="A18" s="6"/>
      <c r="B18" s="20" t="s">
        <v>614</v>
      </c>
      <c r="C18" s="21">
        <v>11</v>
      </c>
      <c r="D18" t="s">
        <v>1381</v>
      </c>
      <c r="E18" s="25" t="str">
        <f>IF(E$4&lt;&gt;0,VLOOKUP(E$5,'District Data'!B$2:BG$609,12,FALSE),"")</f>
        <v/>
      </c>
      <c r="F18" s="26" t="str">
        <f>IF(E$4&lt;&gt;0,VLOOKUP(E$5,'Similar District Data'!B$2:BG$609,12,FALSE),"")</f>
        <v/>
      </c>
      <c r="G18" s="25" t="str">
        <f>IF(E$4&lt;&gt;0, 'Statewide Data'!B11, "")</f>
        <v/>
      </c>
      <c r="H18" s="26" t="str">
        <f>IF(H$6&lt;&gt;0,VLOOKUP(H$5,'District Data'!B$2:BG$609,12,FALSE),"")</f>
        <v/>
      </c>
      <c r="I18" s="25" t="str">
        <f>IF(I$6&lt;&gt;0,VLOOKUP(I$5,'District Data'!B$2:BG$609,12,FALSE),"")</f>
        <v/>
      </c>
      <c r="J18" s="26" t="str">
        <f>IF(J$6&lt;&gt;0,VLOOKUP(J$5,'District Data'!B$2:BG$609,12,FALSE),"")</f>
        <v/>
      </c>
      <c r="K18" s="6"/>
    </row>
    <row r="19" spans="1:11" x14ac:dyDescent="0.25">
      <c r="A19" s="6"/>
      <c r="B19" s="20"/>
      <c r="C19" s="21">
        <v>12</v>
      </c>
      <c r="D19" t="s">
        <v>1382</v>
      </c>
      <c r="E19" s="25" t="str">
        <f>IF(E$4&lt;&gt;0,VLOOKUP(E$5,'District Data'!B$2:BG$609,13,FALSE),"")</f>
        <v/>
      </c>
      <c r="F19" s="26" t="str">
        <f>IF(E$4&lt;&gt;0,VLOOKUP(E$5,'Similar District Data'!B$2:BG$609,13,FALSE),"")</f>
        <v/>
      </c>
      <c r="G19" s="25" t="str">
        <f>IF(E$4&lt;&gt;0, 'Statewide Data'!B12, "")</f>
        <v/>
      </c>
      <c r="H19" s="26" t="str">
        <f>IF(H$6&lt;&gt;0,VLOOKUP(H$5,'District Data'!B$2:BG$609,13,FALSE),"")</f>
        <v/>
      </c>
      <c r="I19" s="25" t="str">
        <f>IF(I$6&lt;&gt;0,VLOOKUP(I$5,'District Data'!B$2:BG$609,13,FALSE),"")</f>
        <v/>
      </c>
      <c r="J19" s="26" t="str">
        <f>IF(J$6&lt;&gt;0,VLOOKUP(J$5,'District Data'!B$2:BG$609,13,FALSE),"")</f>
        <v/>
      </c>
      <c r="K19" s="6"/>
    </row>
    <row r="20" spans="1:11" x14ac:dyDescent="0.25">
      <c r="A20" s="6"/>
      <c r="B20" s="27"/>
      <c r="C20" s="28">
        <v>13</v>
      </c>
      <c r="D20" t="s">
        <v>1383</v>
      </c>
      <c r="E20" s="29" t="str">
        <f>IF(E$4&lt;&gt;0,VLOOKUP(E$5,'District Data'!B$2:BG$609,14,FALSE),"")</f>
        <v/>
      </c>
      <c r="F20" s="30" t="str">
        <f>IF(E$4&lt;&gt;0,VLOOKUP(E$5,'Similar District Data'!B$2:BG$609,14,FALSE),"")</f>
        <v/>
      </c>
      <c r="G20" s="29" t="str">
        <f>IF(E$4&lt;&gt;0, 'Statewide Data'!B13, "")</f>
        <v/>
      </c>
      <c r="H20" s="30" t="str">
        <f>IF(H$6&lt;&gt;0,VLOOKUP(H$5,'District Data'!B$2:BG$609,14,FALSE),"")</f>
        <v/>
      </c>
      <c r="I20" s="29" t="str">
        <f>IF(I$6&lt;&gt;0,VLOOKUP(I$5,'District Data'!B$2:BG$609,14,FALSE),"")</f>
        <v/>
      </c>
      <c r="J20" s="30" t="str">
        <f>IF(J$6&lt;&gt;0,VLOOKUP(J$5,'District Data'!B$2:BG$609,14,FALSE),"")</f>
        <v/>
      </c>
      <c r="K20" s="6"/>
    </row>
    <row r="21" spans="1:11" x14ac:dyDescent="0.25">
      <c r="A21" s="6"/>
      <c r="B21" s="53" t="s">
        <v>1367</v>
      </c>
      <c r="C21" s="54"/>
      <c r="D21" s="54"/>
      <c r="E21" s="31" t="s">
        <v>615</v>
      </c>
      <c r="F21" s="32" t="s">
        <v>615</v>
      </c>
      <c r="G21" s="31" t="s">
        <v>615</v>
      </c>
      <c r="H21" s="31" t="s">
        <v>615</v>
      </c>
      <c r="I21" s="31" t="s">
        <v>615</v>
      </c>
      <c r="J21" s="31" t="s">
        <v>615</v>
      </c>
      <c r="K21" s="6"/>
    </row>
    <row r="22" spans="1:11" x14ac:dyDescent="0.25">
      <c r="A22" s="6"/>
      <c r="B22" s="20" t="s">
        <v>614</v>
      </c>
      <c r="C22" s="33">
        <v>14</v>
      </c>
      <c r="D22" t="s">
        <v>741</v>
      </c>
      <c r="E22" s="34" t="str">
        <f>IF(E$4&lt;&gt;0,VLOOKUP(E$5,'District Data'!B$2:BG$609,15,FALSE),"")</f>
        <v/>
      </c>
      <c r="F22" s="35" t="str">
        <f>IF(E$4&lt;&gt;0,VLOOKUP(E$5,'Similar District Data'!B$2:BG$609,15,FALSE),"")</f>
        <v/>
      </c>
      <c r="G22" s="34" t="str">
        <f>IF(E$4&lt;&gt;0, 'Statewide Data'!B14, "")</f>
        <v/>
      </c>
      <c r="H22" s="35" t="str">
        <f>IF(H$6&lt;&gt;0,VLOOKUP(H$5,'District Data'!B$2:BG$609,15,FALSE),"")</f>
        <v/>
      </c>
      <c r="I22" s="34" t="str">
        <f>IF(I$6&lt;&gt;0,VLOOKUP(I$5,'District Data'!B$2:BG$609,15,FALSE),"")</f>
        <v/>
      </c>
      <c r="J22" s="35" t="str">
        <f>IF(J$6&lt;&gt;0,VLOOKUP(J$5,'District Data'!B$2:BG$609,15,FALSE),"")</f>
        <v/>
      </c>
      <c r="K22" s="6"/>
    </row>
    <row r="23" spans="1:11" x14ac:dyDescent="0.25">
      <c r="A23" s="6"/>
      <c r="B23" s="20" t="s">
        <v>614</v>
      </c>
      <c r="C23" s="33">
        <v>15</v>
      </c>
      <c r="D23" t="s">
        <v>742</v>
      </c>
      <c r="E23" s="25" t="str">
        <f>IF(E$4&lt;&gt;0,VLOOKUP(E$5,'District Data'!B$2:BG$609,16,FALSE),"")</f>
        <v/>
      </c>
      <c r="F23" s="26" t="str">
        <f>IF(E$4&lt;&gt;0,VLOOKUP(E$5,'Similar District Data'!B$2:BG$609,16,FALSE),"")</f>
        <v/>
      </c>
      <c r="G23" s="25" t="str">
        <f>IF(E$4&lt;&gt;0, 'Statewide Data'!B15, "")</f>
        <v/>
      </c>
      <c r="H23" s="26" t="str">
        <f>IF(H$6&lt;&gt;0,VLOOKUP(H$5,'District Data'!B$2:BG$609,16,FALSE),"")</f>
        <v/>
      </c>
      <c r="I23" s="25" t="str">
        <f>IF(I$6&lt;&gt;0,VLOOKUP(I$5,'District Data'!B$2:BG$609,16,FALSE),"")</f>
        <v/>
      </c>
      <c r="J23" s="26" t="str">
        <f>IF(J$6&lt;&gt;0,VLOOKUP(J$5,'District Data'!B$2:BG$609,16,FALSE),"")</f>
        <v/>
      </c>
      <c r="K23" s="6"/>
    </row>
    <row r="24" spans="1:11" x14ac:dyDescent="0.25">
      <c r="A24" s="6"/>
      <c r="B24" s="20" t="s">
        <v>614</v>
      </c>
      <c r="C24" s="33">
        <v>16</v>
      </c>
      <c r="D24" t="s">
        <v>743</v>
      </c>
      <c r="E24" s="25" t="str">
        <f>IF(E$4&lt;&gt;0,VLOOKUP(E$5,'District Data'!B$2:BG$609,17,FALSE),"")</f>
        <v/>
      </c>
      <c r="F24" s="26" t="str">
        <f>IF(E$4&lt;&gt;0,VLOOKUP(E$5,'Similar District Data'!B$2:BG$609,17,FALSE),"")</f>
        <v/>
      </c>
      <c r="G24" s="25" t="str">
        <f>IF(E$4&lt;&gt;0, 'Statewide Data'!B16, "")</f>
        <v/>
      </c>
      <c r="H24" s="26" t="str">
        <f>IF(H$6&lt;&gt;0,VLOOKUP(H$5,'District Data'!B$2:BG$609,17,FALSE),"")</f>
        <v/>
      </c>
      <c r="I24" s="25" t="str">
        <f>IF(I$6&lt;&gt;0,VLOOKUP(I$5,'District Data'!B$2:BG$609,17,FALSE),"")</f>
        <v/>
      </c>
      <c r="J24" s="26" t="str">
        <f>IF(J$6&lt;&gt;0,VLOOKUP(J$5,'District Data'!B$2:BG$609,17,FALSE),"")</f>
        <v/>
      </c>
      <c r="K24" s="6"/>
    </row>
    <row r="25" spans="1:11" x14ac:dyDescent="0.25">
      <c r="A25" s="6"/>
      <c r="B25" s="20" t="s">
        <v>614</v>
      </c>
      <c r="C25" s="33">
        <v>17</v>
      </c>
      <c r="D25" t="s">
        <v>744</v>
      </c>
      <c r="E25" s="25" t="str">
        <f>IF(E$4&lt;&gt;0,VLOOKUP(E$5,'District Data'!B$2:BG$609,18,FALSE),"")</f>
        <v/>
      </c>
      <c r="F25" s="26" t="str">
        <f>IF(E$4&lt;&gt;0,VLOOKUP(E$5,'Similar District Data'!B$2:BG$609,18,FALSE),"")</f>
        <v/>
      </c>
      <c r="G25" s="25" t="str">
        <f>IF(E$4&lt;&gt;0, 'Statewide Data'!B17, "")</f>
        <v/>
      </c>
      <c r="H25" s="26" t="str">
        <f>IF(H$6&lt;&gt;0,VLOOKUP(H$5,'District Data'!B$2:BG$609,18,FALSE),"")</f>
        <v/>
      </c>
      <c r="I25" s="25" t="str">
        <f>IF(I$6&lt;&gt;0,VLOOKUP(I$5,'District Data'!B$2:BG$609,18,FALSE),"")</f>
        <v/>
      </c>
      <c r="J25" s="26" t="str">
        <f>IF(J$6&lt;&gt;0,VLOOKUP(J$5,'District Data'!B$2:BG$609,18,FALSE),"")</f>
        <v/>
      </c>
      <c r="K25" s="6"/>
    </row>
    <row r="26" spans="1:11" x14ac:dyDescent="0.25">
      <c r="A26" s="6"/>
      <c r="B26" s="20" t="s">
        <v>614</v>
      </c>
      <c r="C26" s="33">
        <v>18</v>
      </c>
      <c r="D26" t="s">
        <v>1364</v>
      </c>
      <c r="E26" s="22" t="str">
        <f>IF(E$4&lt;&gt;0,VLOOKUP(E$5,'District Data'!B$2:BG$609,19,FALSE),"")</f>
        <v/>
      </c>
      <c r="F26" s="23" t="str">
        <f>IF(E$4&lt;&gt;0,VLOOKUP(E$5,'Similar District Data'!B$2:BG$609,19,FALSE),"")</f>
        <v/>
      </c>
      <c r="G26" s="22" t="str">
        <f>IF(E$4&lt;&gt;0, 'Statewide Data'!B18, "")</f>
        <v/>
      </c>
      <c r="H26" s="24" t="str">
        <f>IF(H$6&lt;&gt;0,VLOOKUP(H$5,'District Data'!B$2:BG$609,19,FALSE),"")</f>
        <v/>
      </c>
      <c r="I26" s="22" t="str">
        <f>IF(I$6&lt;&gt;0,VLOOKUP(I$5,'District Data'!B$2:BG$609,19,FALSE),"")</f>
        <v/>
      </c>
      <c r="J26" s="24" t="str">
        <f>IF(J$6&lt;&gt;0,VLOOKUP(J$5,'District Data'!B$2:BG$609,19,FALSE),"")</f>
        <v/>
      </c>
      <c r="K26" s="6"/>
    </row>
    <row r="27" spans="1:11" x14ac:dyDescent="0.25">
      <c r="A27" s="6"/>
      <c r="B27" s="20" t="s">
        <v>614</v>
      </c>
      <c r="C27" s="33">
        <v>19</v>
      </c>
      <c r="D27" t="s">
        <v>745</v>
      </c>
      <c r="E27" s="34" t="str">
        <f>IF(E$4&lt;&gt;0,VLOOKUP(E$5,'District Data'!B$2:BG$609,20,FALSE),"")</f>
        <v/>
      </c>
      <c r="F27" s="35" t="str">
        <f>IF(E$4&lt;&gt;0,VLOOKUP(E$5,'Similar District Data'!B$2:BG$609,20,FALSE),"")</f>
        <v/>
      </c>
      <c r="G27" s="34" t="str">
        <f>IF(E$4&lt;&gt;0, 'Statewide Data'!B19, "")</f>
        <v/>
      </c>
      <c r="H27" s="35" t="str">
        <f>IF(H$6&lt;&gt;0,VLOOKUP(H$5,'District Data'!B$2:BG$609,20,FALSE),"")</f>
        <v/>
      </c>
      <c r="I27" s="34" t="str">
        <f>IF(I$6&lt;&gt;0,VLOOKUP(I$5,'District Data'!B$2:BG$609,20,FALSE),"")</f>
        <v/>
      </c>
      <c r="J27" s="35" t="str">
        <f>IF(J$6&lt;&gt;0,VLOOKUP(J$5,'District Data'!B$2:BG$609,20,FALSE),"")</f>
        <v/>
      </c>
      <c r="K27" s="6"/>
    </row>
    <row r="28" spans="1:11" x14ac:dyDescent="0.25">
      <c r="A28" s="6"/>
      <c r="B28" s="27"/>
      <c r="C28" s="36">
        <v>20</v>
      </c>
      <c r="D28" t="s">
        <v>746</v>
      </c>
      <c r="E28" s="37" t="str">
        <f>IF(E$4&lt;&gt;0,VLOOKUP(E$5,'District Data'!B$2:BG$609,21,FALSE),"")</f>
        <v/>
      </c>
      <c r="F28" s="38" t="str">
        <f>IF(E$4&lt;&gt;0,VLOOKUP(E$5,'Similar District Data'!B$2:BG$609,21,FALSE),"")</f>
        <v/>
      </c>
      <c r="G28" s="37" t="str">
        <f>IF(E$4&lt;&gt;0, 'Statewide Data'!B20, "")</f>
        <v/>
      </c>
      <c r="H28" s="39" t="str">
        <f>IF(H$6&lt;&gt;0,VLOOKUP(H$5,'District Data'!B$2:BG$609,21,FALSE),"")</f>
        <v/>
      </c>
      <c r="I28" s="37" t="str">
        <f>IF(I$6&lt;&gt;0,VLOOKUP(I$5,'District Data'!B$2:BG$609,21,FALSE),"")</f>
        <v/>
      </c>
      <c r="J28" s="39" t="str">
        <f>IF(J$6&lt;&gt;0,VLOOKUP(J$5,'District Data'!B$2:BG$609,21,FALSE),"")</f>
        <v/>
      </c>
      <c r="K28" s="6"/>
    </row>
    <row r="29" spans="1:11" x14ac:dyDescent="0.25">
      <c r="A29" s="6"/>
      <c r="B29" s="53" t="s">
        <v>1368</v>
      </c>
      <c r="C29" s="54"/>
      <c r="D29" s="54"/>
      <c r="E29" s="31" t="s">
        <v>615</v>
      </c>
      <c r="F29" s="32" t="s">
        <v>615</v>
      </c>
      <c r="G29" s="31" t="s">
        <v>615</v>
      </c>
      <c r="H29" s="31" t="s">
        <v>615</v>
      </c>
      <c r="I29" s="31" t="s">
        <v>615</v>
      </c>
      <c r="J29" s="31" t="s">
        <v>615</v>
      </c>
      <c r="K29" s="6"/>
    </row>
    <row r="30" spans="1:11" x14ac:dyDescent="0.25">
      <c r="A30" s="6"/>
      <c r="B30" s="20" t="s">
        <v>614</v>
      </c>
      <c r="C30" s="33">
        <v>21</v>
      </c>
      <c r="D30" t="s">
        <v>1414</v>
      </c>
      <c r="E30" s="34" t="str">
        <f>IF(E$4&lt;&gt;0,VLOOKUP(E$5,'District Data'!B$2:BG$609,22,FALSE),"")</f>
        <v/>
      </c>
      <c r="F30" s="35" t="str">
        <f>IF(E$4&lt;&gt;0,VLOOKUP(E$5,'Similar District Data'!B$2:BG$609,22,FALSE),"")</f>
        <v/>
      </c>
      <c r="G30" s="34" t="str">
        <f>IF(E$4&lt;&gt;0, 'Statewide Data'!B21, "")</f>
        <v/>
      </c>
      <c r="H30" s="35" t="str">
        <f>IF(H$6&lt;&gt;0,VLOOKUP(H$5,'District Data'!B$2:BG$609,22,FALSE),"")</f>
        <v/>
      </c>
      <c r="I30" s="34" t="str">
        <f>IF(I$6&lt;&gt;0,VLOOKUP(I$5,'District Data'!B$2:BG$609,22,FALSE),"")</f>
        <v/>
      </c>
      <c r="J30" s="35" t="str">
        <f>IF(J$6&lt;&gt;0,VLOOKUP(J$5,'District Data'!B$2:BG$609,22,FALSE),"")</f>
        <v/>
      </c>
      <c r="K30" s="6"/>
    </row>
    <row r="31" spans="1:11" x14ac:dyDescent="0.25">
      <c r="A31" s="6"/>
      <c r="B31" s="20" t="s">
        <v>614</v>
      </c>
      <c r="C31" s="33">
        <v>22</v>
      </c>
      <c r="D31" t="s">
        <v>1393</v>
      </c>
      <c r="E31" s="25" t="str">
        <f>IF(E$4&lt;&gt;0,VLOOKUP(E$5,'District Data'!B$2:BG$609,23,FALSE),"")</f>
        <v/>
      </c>
      <c r="F31" s="26" t="str">
        <f>IF(E$4&lt;&gt;0,VLOOKUP(E$5,'Similar District Data'!B$2:BG$609,23,FALSE),"")</f>
        <v/>
      </c>
      <c r="G31" s="25" t="str">
        <f>IF(E$4&lt;&gt;0, 'Statewide Data'!B22, "")</f>
        <v/>
      </c>
      <c r="H31" s="26" t="str">
        <f>IF(H$6&lt;&gt;0,VLOOKUP(H$5,'District Data'!B$2:BG$609,23,FALSE),"")</f>
        <v/>
      </c>
      <c r="I31" s="25" t="str">
        <f>IF(I$6&lt;&gt;0,VLOOKUP(I$5,'District Data'!B$2:BG$609,23,FALSE),"")</f>
        <v/>
      </c>
      <c r="J31" s="26" t="str">
        <f>IF(J$6&lt;&gt;0,VLOOKUP(J$5,'District Data'!B$2:BG$609,23,FALSE),"")</f>
        <v/>
      </c>
      <c r="K31" s="6"/>
    </row>
    <row r="32" spans="1:11" x14ac:dyDescent="0.25">
      <c r="A32" s="6"/>
      <c r="B32" s="20" t="s">
        <v>614</v>
      </c>
      <c r="C32" s="33">
        <v>23</v>
      </c>
      <c r="D32" t="s">
        <v>1394</v>
      </c>
      <c r="E32" s="25" t="str">
        <f>IF(E$4&lt;&gt;0,VLOOKUP(E$5,'District Data'!B$2:BG$609,24,FALSE),"")</f>
        <v/>
      </c>
      <c r="F32" s="26" t="str">
        <f>IF(E$4&lt;&gt;0,VLOOKUP(E$5,'Similar District Data'!B$2:BG$609,24,FALSE),"")</f>
        <v/>
      </c>
      <c r="G32" s="25" t="str">
        <f>IF(E$4&lt;&gt;0, 'Statewide Data'!B23, "")</f>
        <v/>
      </c>
      <c r="H32" s="26" t="str">
        <f>IF(H$6&lt;&gt;0,VLOOKUP(H$5,'District Data'!B$2:BG$609,24,FALSE),"")</f>
        <v/>
      </c>
      <c r="I32" s="25" t="str">
        <f>IF(I$6&lt;&gt;0,VLOOKUP(I$5,'District Data'!B$2:BG$609,24,FALSE),"")</f>
        <v/>
      </c>
      <c r="J32" s="26" t="str">
        <f>IF(J$6&lt;&gt;0,VLOOKUP(J$5,'District Data'!B$2:BG$609,24,FALSE),"")</f>
        <v/>
      </c>
      <c r="K32" s="6"/>
    </row>
    <row r="33" spans="1:11" x14ac:dyDescent="0.25">
      <c r="A33" s="6"/>
      <c r="B33" s="20" t="s">
        <v>614</v>
      </c>
      <c r="C33" s="33">
        <v>24</v>
      </c>
      <c r="D33" t="s">
        <v>1395</v>
      </c>
      <c r="E33" s="25" t="str">
        <f>IF(E$4&lt;&gt;0,VLOOKUP(E$5,'District Data'!B$2:BG$609,25,FALSE),"")</f>
        <v/>
      </c>
      <c r="F33" s="26" t="str">
        <f>IF(E$4&lt;&gt;0,VLOOKUP(E$5,'Similar District Data'!B$2:BG$609,25,FALSE),"")</f>
        <v/>
      </c>
      <c r="G33" s="25" t="str">
        <f>IF(E$4&lt;&gt;0, 'Statewide Data'!B24, "")</f>
        <v/>
      </c>
      <c r="H33" s="26" t="str">
        <f>IF(H$6&lt;&gt;0,VLOOKUP(H$5,'District Data'!B$2:BG$609,25,FALSE),"")</f>
        <v/>
      </c>
      <c r="I33" s="25" t="str">
        <f>IF(I$6&lt;&gt;0,VLOOKUP(I$5,'District Data'!B$2:BG$609,25,FALSE),"")</f>
        <v/>
      </c>
      <c r="J33" s="26" t="str">
        <f>IF(J$6&lt;&gt;0,VLOOKUP(J$5,'District Data'!B$2:BG$609,25,FALSE),"")</f>
        <v/>
      </c>
      <c r="K33" s="6"/>
    </row>
    <row r="34" spans="1:11" x14ac:dyDescent="0.25">
      <c r="A34" s="6"/>
      <c r="B34" s="20" t="s">
        <v>614</v>
      </c>
      <c r="C34" s="33">
        <v>25</v>
      </c>
      <c r="D34" t="s">
        <v>1396</v>
      </c>
      <c r="E34" s="25" t="str">
        <f>IF(E$4&lt;&gt;0,VLOOKUP(E$5,'District Data'!B$2:BG$609,26,FALSE),"")</f>
        <v/>
      </c>
      <c r="F34" s="26" t="str">
        <f>IF(E$4&lt;&gt;0,VLOOKUP(E$5,'Similar District Data'!B$2:BG$609,26,FALSE),"")</f>
        <v/>
      </c>
      <c r="G34" s="25" t="str">
        <f>IF(E$4&lt;&gt;0, 'Statewide Data'!B25, "")</f>
        <v/>
      </c>
      <c r="H34" s="26" t="str">
        <f>IF(H$6&lt;&gt;0,VLOOKUP(H$5,'District Data'!B$2:BG$609,26,FALSE),"")</f>
        <v/>
      </c>
      <c r="I34" s="25" t="str">
        <f>IF(I$6&lt;&gt;0,VLOOKUP(I$5,'District Data'!B$2:BG$609,26,FALSE),"")</f>
        <v/>
      </c>
      <c r="J34" s="26" t="str">
        <f>IF(J$6&lt;&gt;0,VLOOKUP(J$5,'District Data'!B$2:BG$609,26,FALSE),"")</f>
        <v/>
      </c>
      <c r="K34" s="6"/>
    </row>
    <row r="35" spans="1:11" x14ac:dyDescent="0.25">
      <c r="A35" s="6"/>
      <c r="B35" s="20" t="s">
        <v>614</v>
      </c>
      <c r="C35" s="33">
        <v>26</v>
      </c>
      <c r="D35" t="s">
        <v>1415</v>
      </c>
      <c r="E35" s="40" t="str">
        <f>IF(E$4&lt;&gt;0,VLOOKUP(E$5,'District Data'!B$2:BG$609,27,FALSE),"")</f>
        <v/>
      </c>
      <c r="F35" s="35" t="str">
        <f>IF(E$4&lt;&gt;0,VLOOKUP(E$5,'Similar District Data'!B$2:BG$609,27,FALSE),"")</f>
        <v/>
      </c>
      <c r="G35" s="34" t="str">
        <f>IF(E$4&lt;&gt;0, 'Statewide Data'!B26, "")</f>
        <v/>
      </c>
      <c r="H35" s="35" t="str">
        <f>IF(H$6&lt;&gt;0,VLOOKUP(H$5,'District Data'!B$2:BG$609,27,FALSE),"")</f>
        <v/>
      </c>
      <c r="I35" s="34" t="str">
        <f>IF(I$6&lt;&gt;0,VLOOKUP(I$5,'District Data'!B$2:BG$609,27,FALSE),"")</f>
        <v/>
      </c>
      <c r="J35" s="35" t="str">
        <f>IF(J$6&lt;&gt;0,VLOOKUP(J$5,'District Data'!B$2:BG$609,27,FALSE),"")</f>
        <v/>
      </c>
      <c r="K35" s="6"/>
    </row>
    <row r="36" spans="1:11" x14ac:dyDescent="0.25">
      <c r="A36" s="6"/>
      <c r="B36" s="20" t="s">
        <v>614</v>
      </c>
      <c r="C36" s="33">
        <v>27</v>
      </c>
      <c r="D36" t="s">
        <v>1397</v>
      </c>
      <c r="E36" s="40" t="str">
        <f>IF(E$4&lt;&gt;0,VLOOKUP(E$5,'District Data'!B$2:BG$609,28,FALSE),"")</f>
        <v/>
      </c>
      <c r="F36" s="35" t="str">
        <f>IF(E$4&lt;&gt;0,VLOOKUP(E$5,'Similar District Data'!B$2:BG$609,28,FALSE),"")</f>
        <v/>
      </c>
      <c r="G36" s="34" t="str">
        <f>IF(E$4&lt;&gt;0, 'Statewide Data'!B27, "")</f>
        <v/>
      </c>
      <c r="H36" s="35" t="str">
        <f>IF(H$6&lt;&gt;0,VLOOKUP(H$5,'District Data'!B$2:BG$609,28,FALSE),"")</f>
        <v/>
      </c>
      <c r="I36" s="34" t="str">
        <f>IF(I$6&lt;&gt;0,VLOOKUP(I$5,'District Data'!B$2:BG$609,28,FALSE),"")</f>
        <v/>
      </c>
      <c r="J36" s="35" t="str">
        <f>IF(J$6&lt;&gt;0,VLOOKUP(J$5,'District Data'!B$2:BG$609,28,FALSE),"")</f>
        <v/>
      </c>
      <c r="K36" s="6"/>
    </row>
    <row r="37" spans="1:11" x14ac:dyDescent="0.25">
      <c r="A37" s="6"/>
      <c r="B37" s="20" t="s">
        <v>614</v>
      </c>
      <c r="C37" s="33">
        <v>28</v>
      </c>
      <c r="D37" t="s">
        <v>1398</v>
      </c>
      <c r="E37" s="40" t="str">
        <f>IF(E$4&lt;&gt;0,VLOOKUP(E$5,'District Data'!B$2:BG$609,29,FALSE),"")</f>
        <v/>
      </c>
      <c r="F37" s="35" t="str">
        <f>IF(E$4&lt;&gt;0,VLOOKUP(E$5,'Similar District Data'!B$2:BG$609,29,FALSE),"")</f>
        <v/>
      </c>
      <c r="G37" s="34" t="str">
        <f>IF(E$4&lt;&gt;0, 'Statewide Data'!B28, "")</f>
        <v/>
      </c>
      <c r="H37" s="35" t="str">
        <f>IF(H$6&lt;&gt;0,VLOOKUP(H$5,'District Data'!B$2:BG$609,29,FALSE),"")</f>
        <v/>
      </c>
      <c r="I37" s="34" t="str">
        <f>IF(I$6&lt;&gt;0,VLOOKUP(I$5,'District Data'!B$2:BG$609,29,FALSE),"")</f>
        <v/>
      </c>
      <c r="J37" s="35" t="str">
        <f>IF(J$6&lt;&gt;0,VLOOKUP(J$5,'District Data'!B$2:BG$609,29,FALSE),"")</f>
        <v/>
      </c>
      <c r="K37" s="6"/>
    </row>
    <row r="38" spans="1:11" x14ac:dyDescent="0.25">
      <c r="A38" s="6"/>
      <c r="B38" s="20" t="s">
        <v>614</v>
      </c>
      <c r="C38" s="33">
        <v>29</v>
      </c>
      <c r="D38" t="s">
        <v>1399</v>
      </c>
      <c r="E38" s="40" t="str">
        <f>IF(E$4&lt;&gt;0,VLOOKUP(E$5,'District Data'!B$2:BG$609,30,FALSE),"")</f>
        <v/>
      </c>
      <c r="F38" s="35" t="str">
        <f>IF(E$4&lt;&gt;0,VLOOKUP(E$5,'Similar District Data'!B$2:BG$609,30,FALSE),"")</f>
        <v/>
      </c>
      <c r="G38" s="34" t="str">
        <f>IF(E$4&lt;&gt;0, 'Statewide Data'!B29, "")</f>
        <v/>
      </c>
      <c r="H38" s="35" t="str">
        <f>IF(H$6&lt;&gt;0,VLOOKUP(H$5,'District Data'!B$2:BG$609,30,FALSE),"")</f>
        <v/>
      </c>
      <c r="I38" s="34" t="str">
        <f>IF(I$6&lt;&gt;0,VLOOKUP(I$5,'District Data'!B$2:BG$609,30,FALSE),"")</f>
        <v/>
      </c>
      <c r="J38" s="35" t="str">
        <f>IF(J$6&lt;&gt;0,VLOOKUP(J$5,'District Data'!B$2:BG$609,30,FALSE),"")</f>
        <v/>
      </c>
      <c r="K38" s="6"/>
    </row>
    <row r="39" spans="1:11" x14ac:dyDescent="0.25">
      <c r="A39" s="6"/>
      <c r="B39" s="20" t="s">
        <v>614</v>
      </c>
      <c r="C39" s="33">
        <v>30</v>
      </c>
      <c r="D39" t="s">
        <v>1400</v>
      </c>
      <c r="E39" s="41" t="str">
        <f>IF(E$4&lt;&gt;0,VLOOKUP(E$5,'District Data'!B$2:BG$609,31,FALSE),"")</f>
        <v/>
      </c>
      <c r="F39" s="23" t="str">
        <f>IF(E$4&lt;&gt;0,VLOOKUP(E$5,'Similar District Data'!B$2:BG$609,31,FALSE),"")</f>
        <v/>
      </c>
      <c r="G39" s="34" t="str">
        <f>IF(E$4&lt;&gt;0, 'Statewide Data'!B30, "")</f>
        <v/>
      </c>
      <c r="H39" s="42" t="str">
        <f>IF(H$6&lt;&gt;0,VLOOKUP(H$5,'District Data'!B$2:BG$609,31,FALSE),"")</f>
        <v/>
      </c>
      <c r="I39" s="43" t="str">
        <f>IF(I$6&lt;&gt;0,VLOOKUP(I$5,'District Data'!B$2:BG$609,31,FALSE),"")</f>
        <v/>
      </c>
      <c r="J39" s="42" t="str">
        <f>IF(J$6&lt;&gt;0,VLOOKUP(J$5,'District Data'!B$2:BG$609,31,FALSE),"")</f>
        <v/>
      </c>
      <c r="K39" s="6"/>
    </row>
    <row r="40" spans="1:11" x14ac:dyDescent="0.25">
      <c r="A40" s="6"/>
      <c r="B40" s="20" t="s">
        <v>614</v>
      </c>
      <c r="C40" s="33">
        <v>31</v>
      </c>
      <c r="D40" t="s">
        <v>747</v>
      </c>
      <c r="E40" s="34" t="str">
        <f>IF(E$4&lt;&gt;0,VLOOKUP(E$5,'District Data'!B$2:BG$609,32,FALSE),"")</f>
        <v/>
      </c>
      <c r="F40" s="35" t="str">
        <f>IF(E$4&lt;&gt;0,VLOOKUP(E$5,'Similar District Data'!B$2:BG$609,32,FALSE),"")</f>
        <v/>
      </c>
      <c r="G40" s="34" t="str">
        <f>IF(E$4&lt;&gt;0, 'Statewide Data'!B31, "")</f>
        <v/>
      </c>
      <c r="H40" s="35" t="str">
        <f>IF(H$6&lt;&gt;0,VLOOKUP(H$5,'District Data'!B$2:BG$609,32,FALSE),"")</f>
        <v/>
      </c>
      <c r="I40" s="34" t="str">
        <f>IF(I$6&lt;&gt;0,VLOOKUP(I$5,'District Data'!B$2:BG$609,32,FALSE),"")</f>
        <v/>
      </c>
      <c r="J40" s="35" t="str">
        <f>IF(J$6&lt;&gt;0,VLOOKUP(J$5,'District Data'!B$2:BG$609,32,FALSE),"")</f>
        <v/>
      </c>
      <c r="K40" s="6"/>
    </row>
    <row r="41" spans="1:11" x14ac:dyDescent="0.25">
      <c r="A41" s="6"/>
      <c r="B41" s="20" t="s">
        <v>614</v>
      </c>
      <c r="C41" s="33">
        <v>32</v>
      </c>
      <c r="D41" t="s">
        <v>748</v>
      </c>
      <c r="E41" s="44" t="str">
        <f>IF(E$4&lt;&gt;0,VLOOKUP(E$5,'District Data'!B$2:BG$609,33,FALSE),"")</f>
        <v/>
      </c>
      <c r="F41" s="45" t="str">
        <f>IF(E$4&lt;&gt;0,VLOOKUP(E$5,'Similar District Data'!B$2:BG$609,33,FALSE),"")</f>
        <v/>
      </c>
      <c r="G41" s="44" t="str">
        <f>IF(E$4&lt;&gt;0, 'Statewide Data'!B32, "")</f>
        <v/>
      </c>
      <c r="H41" s="45" t="str">
        <f>IF(H$6&lt;&gt;0,VLOOKUP(H$5,'District Data'!B$2:BG$609,33,FALSE),"")</f>
        <v/>
      </c>
      <c r="I41" s="44" t="str">
        <f>IF(I$6&lt;&gt;0,VLOOKUP(I$5,'District Data'!B$2:BG$609,33,FALSE),"")</f>
        <v/>
      </c>
      <c r="J41" s="45" t="str">
        <f>IF(J$6&lt;&gt;0,VLOOKUP(J$5,'District Data'!B$2:BG$609,33,FALSE),"")</f>
        <v/>
      </c>
      <c r="K41" s="6"/>
    </row>
    <row r="42" spans="1:11" x14ac:dyDescent="0.25">
      <c r="A42" s="6"/>
      <c r="B42" s="53" t="s">
        <v>1369</v>
      </c>
      <c r="C42" s="54"/>
      <c r="D42" s="54"/>
      <c r="E42" s="31" t="s">
        <v>615</v>
      </c>
      <c r="F42" s="32" t="s">
        <v>615</v>
      </c>
      <c r="G42" s="31" t="s">
        <v>615</v>
      </c>
      <c r="H42" s="31" t="s">
        <v>615</v>
      </c>
      <c r="I42" s="31" t="s">
        <v>615</v>
      </c>
      <c r="J42" s="31" t="s">
        <v>615</v>
      </c>
      <c r="K42" s="6"/>
    </row>
    <row r="43" spans="1:11" x14ac:dyDescent="0.25">
      <c r="A43" s="6"/>
      <c r="B43" s="20" t="s">
        <v>614</v>
      </c>
      <c r="C43" s="33">
        <v>33</v>
      </c>
      <c r="D43" t="s">
        <v>749</v>
      </c>
      <c r="E43" s="22" t="str">
        <f>IF(E$4&lt;&gt;0,VLOOKUP(E$5,'District Data'!B$2:BG$609,34,FALSE),"")</f>
        <v/>
      </c>
      <c r="F43" s="23" t="str">
        <f>IF(E$4&lt;&gt;0,VLOOKUP(E$5,'Similar District Data'!B$2:BG$609,34,FALSE),"")</f>
        <v/>
      </c>
      <c r="G43" s="22" t="str">
        <f>IF(E$4&lt;&gt;0, 'Statewide Data'!B33, "")</f>
        <v/>
      </c>
      <c r="H43" s="24" t="str">
        <f>IF(H$6&lt;&gt;0,VLOOKUP(H$5,'District Data'!B$2:BG$609,34,FALSE),"")</f>
        <v/>
      </c>
      <c r="I43" s="22" t="str">
        <f>IF(I$6&lt;&gt;0,VLOOKUP(I$5,'District Data'!B$2:BG$609,34,FALSE),"")</f>
        <v/>
      </c>
      <c r="J43" s="24" t="str">
        <f>IF(J$6&lt;&gt;0,VLOOKUP(J$5,'District Data'!B$2:BG$609,34,FALSE),"")</f>
        <v/>
      </c>
      <c r="K43" s="6"/>
    </row>
    <row r="44" spans="1:11" x14ac:dyDescent="0.25">
      <c r="A44" s="6"/>
      <c r="B44" s="20" t="s">
        <v>614</v>
      </c>
      <c r="C44" s="33">
        <v>34</v>
      </c>
      <c r="D44" t="s">
        <v>750</v>
      </c>
      <c r="E44" s="22" t="str">
        <f>IF(E$4&lt;&gt;0,VLOOKUP(E$5,'District Data'!B$2:BG$609,35,FALSE),"")</f>
        <v/>
      </c>
      <c r="F44" s="23" t="str">
        <f>IF(E$4&lt;&gt;0,VLOOKUP(E$5,'Similar District Data'!B$2:BG$609,35,FALSE),"")</f>
        <v/>
      </c>
      <c r="G44" s="22" t="str">
        <f>IF(E$4&lt;&gt;0, 'Statewide Data'!B34, "")</f>
        <v/>
      </c>
      <c r="H44" s="24" t="str">
        <f>IF(H$6&lt;&gt;0,VLOOKUP(H$5,'District Data'!B$2:BG$609,35,FALSE),"")</f>
        <v/>
      </c>
      <c r="I44" s="22" t="str">
        <f>IF(I$6&lt;&gt;0,VLOOKUP(I$5,'District Data'!B$2:BG$609,35,FALSE),"")</f>
        <v/>
      </c>
      <c r="J44" s="24" t="str">
        <f>IF(J$6&lt;&gt;0,VLOOKUP(J$5,'District Data'!B$2:BG$609,35,FALSE),"")</f>
        <v/>
      </c>
      <c r="K44" s="6"/>
    </row>
    <row r="45" spans="1:11" x14ac:dyDescent="0.25">
      <c r="A45" s="6"/>
      <c r="B45" s="20" t="s">
        <v>614</v>
      </c>
      <c r="C45" s="33">
        <v>35</v>
      </c>
      <c r="D45" t="s">
        <v>751</v>
      </c>
      <c r="E45" s="22" t="str">
        <f>IF(E$4&lt;&gt;0,VLOOKUP(E$5,'District Data'!B$2:BG$609,36,FALSE),"")</f>
        <v/>
      </c>
      <c r="F45" s="23" t="str">
        <f>IF(E$4&lt;&gt;0,VLOOKUP(E$5,'Similar District Data'!B$2:BG$609,36,FALSE),"")</f>
        <v/>
      </c>
      <c r="G45" s="22" t="str">
        <f>IF(E$4&lt;&gt;0, 'Statewide Data'!B35, "")</f>
        <v/>
      </c>
      <c r="H45" s="24" t="str">
        <f>IF(H$6&lt;&gt;0,VLOOKUP(H$5,'District Data'!B$2:BG$609,36,FALSE),"")</f>
        <v/>
      </c>
      <c r="I45" s="22" t="str">
        <f>IF(I$6&lt;&gt;0,VLOOKUP(I$5,'District Data'!B$2:BG$609,36,FALSE),"")</f>
        <v/>
      </c>
      <c r="J45" s="24" t="str">
        <f>IF(J$6&lt;&gt;0,VLOOKUP(J$5,'District Data'!B$2:BG$609,36,FALSE),"")</f>
        <v/>
      </c>
      <c r="K45" s="6"/>
    </row>
    <row r="46" spans="1:11" x14ac:dyDescent="0.25">
      <c r="A46" s="6"/>
      <c r="B46" s="20"/>
      <c r="C46" s="33">
        <v>37</v>
      </c>
      <c r="D46" t="s">
        <v>752</v>
      </c>
      <c r="E46" s="22" t="str">
        <f>IF(E$4&lt;&gt;0,VLOOKUP(E$5,'District Data'!B$2:BG$609,37,FALSE),"")</f>
        <v/>
      </c>
      <c r="F46" s="23" t="str">
        <f>IF(E$4&lt;&gt;0,VLOOKUP(E$5,'Similar District Data'!B$2:BG$609,37,FALSE),"")</f>
        <v/>
      </c>
      <c r="G46" s="22" t="str">
        <f>IF(E$4&lt;&gt;0, 'Statewide Data'!B36, "")</f>
        <v/>
      </c>
      <c r="H46" s="24" t="str">
        <f>IF(H$6&lt;&gt;0,VLOOKUP(H$5,'District Data'!B$2:BG$609,37,FALSE),"")</f>
        <v/>
      </c>
      <c r="I46" s="22" t="str">
        <f>IF(I$6&lt;&gt;0,VLOOKUP(I$5,'District Data'!B$2:BG$609,37,FALSE),"")</f>
        <v/>
      </c>
      <c r="J46" s="24" t="str">
        <f>IF(J$6&lt;&gt;0,VLOOKUP(J$5,'District Data'!B$2:BG$609,37,FALSE),"")</f>
        <v/>
      </c>
      <c r="K46" s="6"/>
    </row>
    <row r="47" spans="1:11" x14ac:dyDescent="0.25">
      <c r="A47" s="6"/>
      <c r="B47" s="20"/>
      <c r="C47" s="33">
        <v>37</v>
      </c>
      <c r="D47" t="s">
        <v>753</v>
      </c>
      <c r="E47" s="22" t="str">
        <f>IF(E$4&lt;&gt;0,VLOOKUP(E$5,'District Data'!B$2:BG$609,38,FALSE),"")</f>
        <v/>
      </c>
      <c r="F47" s="23" t="str">
        <f>IF(E$4&lt;&gt;0,VLOOKUP(E$5,'Similar District Data'!B$2:BG$609,38,FALSE),"")</f>
        <v/>
      </c>
      <c r="G47" s="22" t="str">
        <f>IF(E$4&lt;&gt;0, 'Statewide Data'!B37, "")</f>
        <v/>
      </c>
      <c r="H47" s="24" t="str">
        <f>IF(H$6&lt;&gt;0,VLOOKUP(H$5,'District Data'!B$2:BG$609,38,FALSE),"")</f>
        <v/>
      </c>
      <c r="I47" s="22" t="str">
        <f>IF(I$6&lt;&gt;0,VLOOKUP(I$5,'District Data'!B$2:BG$609,38,FALSE),"")</f>
        <v/>
      </c>
      <c r="J47" s="24" t="str">
        <f>IF(J$6&lt;&gt;0,VLOOKUP(J$5,'District Data'!B$2:BG$609,38,FALSE),"")</f>
        <v/>
      </c>
      <c r="K47" s="6"/>
    </row>
    <row r="48" spans="1:11" x14ac:dyDescent="0.25">
      <c r="A48" s="6"/>
      <c r="B48" s="20"/>
      <c r="C48" s="33">
        <v>38</v>
      </c>
      <c r="D48" t="s">
        <v>1373</v>
      </c>
      <c r="E48" s="22" t="str">
        <f>IF(E$4&lt;&gt;0,VLOOKUP(E$5,'District Data'!B$2:BG$609,39,FALSE),"")</f>
        <v/>
      </c>
      <c r="F48" s="23" t="str">
        <f>IF(E$4&lt;&gt;0,VLOOKUP(E$5,'Similar District Data'!B$2:BG$609,39,FALSE),"")</f>
        <v/>
      </c>
      <c r="G48" s="22" t="str">
        <f>IF(E$4&lt;&gt;0, 'Statewide Data'!B38, "")</f>
        <v/>
      </c>
      <c r="H48" s="24" t="str">
        <f>IF(H$6&lt;&gt;0,VLOOKUP(H$5,'District Data'!B$2:BG$609,39,FALSE),"")</f>
        <v/>
      </c>
      <c r="I48" s="22" t="str">
        <f>IF(I$6&lt;&gt;0,VLOOKUP(I$5,'District Data'!B$2:BG$609,39,FALSE),"")</f>
        <v/>
      </c>
      <c r="J48" s="24" t="str">
        <f>IF(J$6&lt;&gt;0,VLOOKUP(J$5,'District Data'!B$2:BG$609,39,FALSE),"")</f>
        <v/>
      </c>
      <c r="K48" s="6"/>
    </row>
    <row r="49" spans="1:11" x14ac:dyDescent="0.25">
      <c r="A49" s="6"/>
      <c r="B49" s="20" t="s">
        <v>614</v>
      </c>
      <c r="C49" s="33">
        <v>39</v>
      </c>
      <c r="D49" t="s">
        <v>1401</v>
      </c>
      <c r="E49" s="34" t="str">
        <f>IF(E$4&lt;&gt;0,VLOOKUP(E$5,'District Data'!B$2:BG$609,40,FALSE),"")</f>
        <v/>
      </c>
      <c r="F49" s="35" t="str">
        <f>IF(E$4&lt;&gt;0,VLOOKUP(E$5,'Similar District Data'!B$2:BG$609,40,FALSE),"")</f>
        <v/>
      </c>
      <c r="G49" s="34" t="str">
        <f>IF(E$4&lt;&gt;0, 'Statewide Data'!B39, "")</f>
        <v/>
      </c>
      <c r="H49" s="35" t="str">
        <f>IF(H$6&lt;&gt;0,VLOOKUP(H$5,'District Data'!B$2:BG$609,40,FALSE),"")</f>
        <v/>
      </c>
      <c r="I49" s="34" t="str">
        <f>IF(I$6&lt;&gt;0,VLOOKUP(I$5,'District Data'!B$2:BG$609,40,FALSE),"")</f>
        <v/>
      </c>
      <c r="J49" s="35" t="str">
        <f>IF(J$6&lt;&gt;0,VLOOKUP(J$5,'District Data'!B$2:BG$609,40,FALSE),"")</f>
        <v/>
      </c>
      <c r="K49" s="6"/>
    </row>
    <row r="50" spans="1:11" x14ac:dyDescent="0.25">
      <c r="A50" s="6"/>
      <c r="B50" s="27" t="s">
        <v>614</v>
      </c>
      <c r="C50" s="36">
        <v>40</v>
      </c>
      <c r="D50" t="s">
        <v>754</v>
      </c>
      <c r="E50" s="46" t="str">
        <f>IF(E$4&lt;&gt;0,VLOOKUP(E$5,'District Data'!B$2:BG$609,41,FALSE),"")</f>
        <v/>
      </c>
      <c r="F50" s="47" t="str">
        <f>IF(E$4&lt;&gt;0,VLOOKUP(E$5,'Similar District Data'!B$2:BG$609,41,FALSE),"")</f>
        <v/>
      </c>
      <c r="G50" s="46" t="str">
        <f>IF(E$4&lt;&gt;0, 'Statewide Data'!B40, "")</f>
        <v/>
      </c>
      <c r="H50" s="47" t="str">
        <f>IF(H$6&lt;&gt;0,VLOOKUP(H$5,'District Data'!B$2:BG$609,41,FALSE),"")</f>
        <v/>
      </c>
      <c r="I50" s="48" t="str">
        <f>IF(I$6&lt;&gt;0,VLOOKUP(I$5,'District Data'!B$2:BG$609,41,FALSE),"")</f>
        <v/>
      </c>
      <c r="J50" s="49" t="str">
        <f>IF(J$6&lt;&gt;0,VLOOKUP(J$5,'District Data'!B$2:BG$609,41,FALSE),"")</f>
        <v/>
      </c>
      <c r="K50" s="6"/>
    </row>
    <row r="51" spans="1:11" x14ac:dyDescent="0.25">
      <c r="A51" s="6"/>
      <c r="B51" s="53" t="s">
        <v>1402</v>
      </c>
      <c r="C51" s="64"/>
      <c r="D51" s="64"/>
      <c r="E51" s="31" t="s">
        <v>615</v>
      </c>
      <c r="F51" s="32" t="s">
        <v>615</v>
      </c>
      <c r="G51" s="31" t="s">
        <v>615</v>
      </c>
      <c r="H51" s="31" t="s">
        <v>615</v>
      </c>
      <c r="I51" s="31" t="s">
        <v>615</v>
      </c>
      <c r="J51" s="31" t="s">
        <v>615</v>
      </c>
      <c r="K51" s="6"/>
    </row>
    <row r="52" spans="1:11" x14ac:dyDescent="0.25">
      <c r="A52" s="6"/>
      <c r="B52" s="20" t="s">
        <v>614</v>
      </c>
      <c r="C52" s="33">
        <v>41</v>
      </c>
      <c r="D52" t="s">
        <v>1403</v>
      </c>
      <c r="E52" s="34" t="str">
        <f>IF(E$4&lt;&gt;0,VLOOKUP(E$5,'District Data'!B$2:BG$609,42,FALSE),"")</f>
        <v/>
      </c>
      <c r="F52" s="35" t="str">
        <f>IF(E$4&lt;&gt;0,VLOOKUP(E$5,'Similar District Data'!B$2:BG$609,42,FALSE),"")</f>
        <v/>
      </c>
      <c r="G52" s="34" t="str">
        <f>IF(E$4&lt;&gt;0, 'Statewide Data'!B41, "")</f>
        <v/>
      </c>
      <c r="H52" s="35" t="str">
        <f>IF(H$6&lt;&gt;0,VLOOKUP(H$5,'District Data'!B$2:BG$609,42,FALSE),"")</f>
        <v/>
      </c>
      <c r="I52" s="34" t="str">
        <f>IF(I$6&lt;&gt;0,VLOOKUP(I$5,'District Data'!B$2:BG$609,42,FALSE),"")</f>
        <v/>
      </c>
      <c r="J52" s="35" t="str">
        <f>IF(J$6&lt;&gt;0,VLOOKUP(J$5,'District Data'!B$2:BG$609,42,FALSE),"")</f>
        <v/>
      </c>
      <c r="K52" s="6"/>
    </row>
    <row r="53" spans="1:11" x14ac:dyDescent="0.25">
      <c r="A53" s="6"/>
      <c r="B53" s="20" t="s">
        <v>614</v>
      </c>
      <c r="C53" s="33">
        <v>42</v>
      </c>
      <c r="D53" t="s">
        <v>1404</v>
      </c>
      <c r="E53" s="34" t="str">
        <f>IF(E$4&lt;&gt;0,VLOOKUP(E$5,'District Data'!B$2:BG$609,43,FALSE),"")</f>
        <v/>
      </c>
      <c r="F53" s="35" t="str">
        <f>IF(E$4&lt;&gt;0,VLOOKUP(E$5,'Similar District Data'!B$2:BG$609,43,FALSE),"")</f>
        <v/>
      </c>
      <c r="G53" s="34" t="str">
        <f>IF(E$4&lt;&gt;0, 'Statewide Data'!B42, "")</f>
        <v/>
      </c>
      <c r="H53" s="35" t="str">
        <f>IF(H$6&lt;&gt;0,VLOOKUP(H$5,'District Data'!B$2:BG$609,43,FALSE),"")</f>
        <v/>
      </c>
      <c r="I53" s="34" t="str">
        <f>IF(I$6&lt;&gt;0,VLOOKUP(I$5,'District Data'!B$2:BG$609,43,FALSE),"")</f>
        <v/>
      </c>
      <c r="J53" s="35" t="str">
        <f>IF(J$6&lt;&gt;0,VLOOKUP(J$5,'District Data'!B$2:BG$609,43,FALSE),"")</f>
        <v/>
      </c>
      <c r="K53" s="6"/>
    </row>
    <row r="54" spans="1:11" x14ac:dyDescent="0.25">
      <c r="A54" s="6"/>
      <c r="B54" s="20" t="s">
        <v>614</v>
      </c>
      <c r="C54" s="33">
        <v>43</v>
      </c>
      <c r="D54" t="s">
        <v>1405</v>
      </c>
      <c r="E54" s="34" t="str">
        <f>IF(E$4&lt;&gt;0,VLOOKUP(E$5,'District Data'!B$2:BG$609,44,FALSE),"")</f>
        <v/>
      </c>
      <c r="F54" s="35" t="str">
        <f>IF(E$4&lt;&gt;0,VLOOKUP(E$5,'Similar District Data'!B$2:BG$609,44,FALSE),"")</f>
        <v/>
      </c>
      <c r="G54" s="34" t="str">
        <f>IF(E$4&lt;&gt;0, 'Statewide Data'!B43, "")</f>
        <v/>
      </c>
      <c r="H54" s="35" t="str">
        <f>IF(H$6&lt;&gt;0,VLOOKUP(H$5,'District Data'!B$2:BG$609,44,FALSE),"")</f>
        <v/>
      </c>
      <c r="I54" s="34" t="str">
        <f>IF(I$6&lt;&gt;0,VLOOKUP(I$5,'District Data'!B$2:BG$609,44,FALSE),"")</f>
        <v/>
      </c>
      <c r="J54" s="35" t="str">
        <f>IF(J$6&lt;&gt;0,VLOOKUP(J$5,'District Data'!B$2:BG$609,44,FALSE),"")</f>
        <v/>
      </c>
      <c r="K54" s="6"/>
    </row>
    <row r="55" spans="1:11" x14ac:dyDescent="0.25">
      <c r="A55" s="6"/>
      <c r="B55" s="20" t="s">
        <v>614</v>
      </c>
      <c r="C55" s="33">
        <v>44</v>
      </c>
      <c r="D55" t="s">
        <v>1406</v>
      </c>
      <c r="E55" s="34" t="str">
        <f>IF(E$4&lt;&gt;0,VLOOKUP(E$5,'District Data'!B$2:BG$609,45,FALSE),"")</f>
        <v/>
      </c>
      <c r="F55" s="35" t="str">
        <f>IF(E$4&lt;&gt;0,VLOOKUP(E$5,'Similar District Data'!B$2:BG$609,45,FALSE),"")</f>
        <v/>
      </c>
      <c r="G55" s="34" t="str">
        <f>IF(E$4&lt;&gt;0, 'Statewide Data'!B44, "")</f>
        <v/>
      </c>
      <c r="H55" s="35" t="str">
        <f>IF(H$6&lt;&gt;0,VLOOKUP(H$5,'District Data'!B$2:BG$609,45,FALSE),"")</f>
        <v/>
      </c>
      <c r="I55" s="34" t="str">
        <f>IF(I$6&lt;&gt;0,VLOOKUP(I$5,'District Data'!B$2:BG$609,45,FALSE),"")</f>
        <v/>
      </c>
      <c r="J55" s="35" t="str">
        <f>IF(J$6&lt;&gt;0,VLOOKUP(J$5,'District Data'!B$2:BG$609,45,FALSE),"")</f>
        <v/>
      </c>
      <c r="K55" s="6"/>
    </row>
    <row r="56" spans="1:11" x14ac:dyDescent="0.25">
      <c r="A56" s="6"/>
      <c r="B56" s="20" t="s">
        <v>614</v>
      </c>
      <c r="C56" s="33">
        <v>45</v>
      </c>
      <c r="D56" t="s">
        <v>1407</v>
      </c>
      <c r="E56" s="34" t="str">
        <f>IF(E$4&lt;&gt;0,VLOOKUP(E$5,'District Data'!B$2:BG$609,46,FALSE),"")</f>
        <v/>
      </c>
      <c r="F56" s="35" t="str">
        <f>IF(E$4&lt;&gt;0,VLOOKUP(E$5,'Similar District Data'!B$2:BG$609,46,FALSE),"")</f>
        <v/>
      </c>
      <c r="G56" s="34" t="str">
        <f>IF(E$4&lt;&gt;0, 'Statewide Data'!B45, "")</f>
        <v/>
      </c>
      <c r="H56" s="35" t="str">
        <f>IF(H$6&lt;&gt;0,VLOOKUP(H$5,'District Data'!B$2:BG$609,46,FALSE),"")</f>
        <v/>
      </c>
      <c r="I56" s="34" t="str">
        <f>IF(I$6&lt;&gt;0,VLOOKUP(I$5,'District Data'!B$2:BG$609,46,FALSE),"")</f>
        <v/>
      </c>
      <c r="J56" s="35" t="str">
        <f>IF(J$6&lt;&gt;0,VLOOKUP(J$5,'District Data'!B$2:BG$609,46,FALSE),"")</f>
        <v/>
      </c>
      <c r="K56" s="6"/>
    </row>
    <row r="57" spans="1:11" x14ac:dyDescent="0.25">
      <c r="A57" s="6"/>
      <c r="B57" s="27" t="s">
        <v>614</v>
      </c>
      <c r="C57" s="33">
        <v>46</v>
      </c>
      <c r="D57" t="s">
        <v>1408</v>
      </c>
      <c r="E57" s="44" t="str">
        <f>IF(E$4&lt;&gt;0,VLOOKUP(E$5,'District Data'!B$2:BG$609,47,FALSE),"")</f>
        <v/>
      </c>
      <c r="F57" s="45" t="str">
        <f>IF(E$4&lt;&gt;0,VLOOKUP(E$5,'Similar District Data'!B$2:BG$609,47,FALSE),"")</f>
        <v/>
      </c>
      <c r="G57" s="44" t="str">
        <f>IF(E$4&lt;&gt;0, 'Statewide Data'!B46, "")</f>
        <v/>
      </c>
      <c r="H57" s="45" t="str">
        <f>IF(H$6&lt;&gt;0,VLOOKUP(H$5,'District Data'!B$2:BG$609,47,FALSE),"")</f>
        <v/>
      </c>
      <c r="I57" s="44" t="str">
        <f>IF(I$6&lt;&gt;0,VLOOKUP(I$5,'District Data'!B$2:BG$609,47,FALSE),"")</f>
        <v/>
      </c>
      <c r="J57" s="45" t="str">
        <f>IF(J$6&lt;&gt;0,VLOOKUP(J$5,'District Data'!B$2:BG$609,47,FALSE),"")</f>
        <v/>
      </c>
      <c r="K57" s="6"/>
    </row>
    <row r="58" spans="1:11" x14ac:dyDescent="0.25">
      <c r="A58" s="6"/>
      <c r="B58" s="53" t="s">
        <v>1370</v>
      </c>
      <c r="C58" s="54"/>
      <c r="D58" s="54"/>
      <c r="E58" s="31" t="s">
        <v>615</v>
      </c>
      <c r="F58" s="32" t="s">
        <v>615</v>
      </c>
      <c r="G58" s="50" t="s">
        <v>615</v>
      </c>
      <c r="H58" s="50" t="s">
        <v>615</v>
      </c>
      <c r="I58" s="50" t="s">
        <v>615</v>
      </c>
      <c r="J58" s="50" t="s">
        <v>615</v>
      </c>
      <c r="K58" s="6"/>
    </row>
    <row r="59" spans="1:11" x14ac:dyDescent="0.25">
      <c r="A59" s="6"/>
      <c r="B59" s="20" t="s">
        <v>614</v>
      </c>
      <c r="C59" s="33">
        <v>47</v>
      </c>
      <c r="D59" t="s">
        <v>1409</v>
      </c>
      <c r="E59" s="34" t="str">
        <f>IF(E$4&lt;&gt;0,VLOOKUP(E$5,'District Data'!B$2:BG$609,48,FALSE),"")</f>
        <v/>
      </c>
      <c r="F59" s="35" t="str">
        <f>IF(E$4&lt;&gt;0,VLOOKUP(E$5,'Similar District Data'!B$2:BG$609,48,FALSE),"")</f>
        <v/>
      </c>
      <c r="G59" s="34" t="str">
        <f>IF(E$4&lt;&gt;0, 'Statewide Data'!B47, "")</f>
        <v/>
      </c>
      <c r="H59" s="35" t="str">
        <f>IF(H$6&lt;&gt;0,VLOOKUP(H$5,'District Data'!B$2:BG$609,48,FALSE),"")</f>
        <v/>
      </c>
      <c r="I59" s="34" t="str">
        <f>IF(I$6&lt;&gt;0,VLOOKUP(I$5,'District Data'!B$2:BG$609,48,FALSE),"")</f>
        <v/>
      </c>
      <c r="J59" s="35" t="str">
        <f>IF(J$6&lt;&gt;0,VLOOKUP(J$5,'District Data'!B$2:BG$609,48,FALSE),"")</f>
        <v/>
      </c>
      <c r="K59" s="6"/>
    </row>
    <row r="60" spans="1:11" x14ac:dyDescent="0.25">
      <c r="A60" s="6"/>
      <c r="B60" s="20" t="s">
        <v>614</v>
      </c>
      <c r="C60" s="33">
        <v>48</v>
      </c>
      <c r="D60" t="s">
        <v>1389</v>
      </c>
      <c r="E60" s="25" t="str">
        <f>IF(E$4&lt;&gt;0,VLOOKUP(E$5,'District Data'!B$2:BG$609,49,FALSE),"")</f>
        <v/>
      </c>
      <c r="F60" s="26" t="str">
        <f>IF(E$4&lt;&gt;0,VLOOKUP(E$5,'Similar District Data'!B$2:BG$609,49,FALSE),"")</f>
        <v/>
      </c>
      <c r="G60" s="25" t="str">
        <f>IF(E$4&lt;&gt;0, 'Statewide Data'!B48, "")</f>
        <v/>
      </c>
      <c r="H60" s="26" t="str">
        <f>IF(H$6&lt;&gt;0,VLOOKUP(H$5,'District Data'!B$2:BG$609,49,FALSE),"")</f>
        <v/>
      </c>
      <c r="I60" s="25" t="str">
        <f>IF(I$6&lt;&gt;0,VLOOKUP(I$5,'District Data'!B$2:BG$609,49,FALSE),"")</f>
        <v/>
      </c>
      <c r="J60" s="26" t="str">
        <f>IF(J$6&lt;&gt;0,VLOOKUP(J$5,'District Data'!B$2:BG$609,49,FALSE),"")</f>
        <v/>
      </c>
      <c r="K60" s="6"/>
    </row>
    <row r="61" spans="1:11" x14ac:dyDescent="0.25">
      <c r="A61" s="6"/>
      <c r="B61" s="20" t="s">
        <v>614</v>
      </c>
      <c r="C61" s="33">
        <v>49</v>
      </c>
      <c r="D61" t="s">
        <v>1410</v>
      </c>
      <c r="E61" s="34" t="str">
        <f>IF(E$4&lt;&gt;0,VLOOKUP(E$5,'District Data'!B$2:BG$609,50,FALSE),"")</f>
        <v/>
      </c>
      <c r="F61" s="35" t="str">
        <f>IF(E$4&lt;&gt;0,VLOOKUP(E$5,'Similar District Data'!B$2:BG$609,50,FALSE),"")</f>
        <v/>
      </c>
      <c r="G61" s="34" t="str">
        <f>IF(E$4&lt;&gt;0, 'Statewide Data'!B49, "")</f>
        <v/>
      </c>
      <c r="H61" s="35" t="str">
        <f>IF(H$6&lt;&gt;0,VLOOKUP(H$5,'District Data'!B$2:BG$609,50,FALSE),"")</f>
        <v/>
      </c>
      <c r="I61" s="34" t="str">
        <f>IF(I$6&lt;&gt;0,VLOOKUP(I$5,'District Data'!B$2:BG$609,50,FALSE),"")</f>
        <v/>
      </c>
      <c r="J61" s="35" t="str">
        <f>IF(J$6&lt;&gt;0,VLOOKUP(J$5,'District Data'!B$2:BG$609,50,FALSE),"")</f>
        <v/>
      </c>
      <c r="K61" s="6"/>
    </row>
    <row r="62" spans="1:11" x14ac:dyDescent="0.25">
      <c r="A62" s="6"/>
      <c r="B62" s="20" t="s">
        <v>614</v>
      </c>
      <c r="C62" s="33">
        <v>50</v>
      </c>
      <c r="D62" t="s">
        <v>1390</v>
      </c>
      <c r="E62" s="25" t="str">
        <f>IF(E$4&lt;&gt;0,VLOOKUP(E$5,'District Data'!B$2:BG$609,51,FALSE),"")</f>
        <v/>
      </c>
      <c r="F62" s="26" t="str">
        <f>IF(E$4&lt;&gt;0,VLOOKUP(E$5,'Similar District Data'!B$2:BG$609,51,FALSE),"")</f>
        <v/>
      </c>
      <c r="G62" s="25" t="str">
        <f>IF(E$4&lt;&gt;0, 'Statewide Data'!B50, "")</f>
        <v/>
      </c>
      <c r="H62" s="26" t="str">
        <f>IF(H$6&lt;&gt;0,VLOOKUP(H$5,'District Data'!B$2:BG$609,51,FALSE),"")</f>
        <v/>
      </c>
      <c r="I62" s="25" t="str">
        <f>IF(I$6&lt;&gt;0,VLOOKUP(I$5,'District Data'!B$2:BG$609,51,FALSE),"")</f>
        <v/>
      </c>
      <c r="J62" s="26" t="str">
        <f>IF(J$6&lt;&gt;0,VLOOKUP(J$5,'District Data'!B$2:BG$609,51,FALSE),"")</f>
        <v/>
      </c>
      <c r="K62" s="6"/>
    </row>
    <row r="63" spans="1:11" x14ac:dyDescent="0.25">
      <c r="A63" s="6"/>
      <c r="B63" s="20"/>
      <c r="C63" s="33">
        <v>51</v>
      </c>
      <c r="D63" t="s">
        <v>1411</v>
      </c>
      <c r="E63" s="34" t="str">
        <f>IF(E$4&lt;&gt;0,VLOOKUP(E$5,'District Data'!B$2:BG$609,52,FALSE),"")</f>
        <v/>
      </c>
      <c r="F63" s="35" t="str">
        <f>IF(E$4&lt;&gt;0,VLOOKUP(E$5,'Similar District Data'!B$2:BG$609,52,FALSE),"")</f>
        <v/>
      </c>
      <c r="G63" s="34" t="str">
        <f>IF(E$4&lt;&gt;0, 'Statewide Data'!B51, "")</f>
        <v/>
      </c>
      <c r="H63" s="35" t="str">
        <f>IF(H$6&lt;&gt;0,VLOOKUP(H$5,'District Data'!B$2:BG$609,52,FALSE),"")</f>
        <v/>
      </c>
      <c r="I63" s="34" t="str">
        <f>IF(I$6&lt;&gt;0,VLOOKUP(I$5,'District Data'!B$2:BG$609,52,FALSE),"")</f>
        <v/>
      </c>
      <c r="J63" s="35" t="str">
        <f>IF(J$6&lt;&gt;0,VLOOKUP(J$5,'District Data'!B$2:BG$609,52,FALSE),"")</f>
        <v/>
      </c>
      <c r="K63" s="6"/>
    </row>
    <row r="64" spans="1:11" x14ac:dyDescent="0.25">
      <c r="A64" s="6"/>
      <c r="B64" s="20"/>
      <c r="C64" s="33">
        <v>52</v>
      </c>
      <c r="D64" t="s">
        <v>1391</v>
      </c>
      <c r="E64" s="25" t="str">
        <f>IF(E$4&lt;&gt;0,VLOOKUP(E$5,'District Data'!B$2:BG$609,53,FALSE),"")</f>
        <v/>
      </c>
      <c r="F64" s="26" t="str">
        <f>IF(E$4&lt;&gt;0,VLOOKUP(E$5,'Similar District Data'!B$2:BG$609,53,FALSE),"")</f>
        <v/>
      </c>
      <c r="G64" s="25" t="str">
        <f>IF(E$4&lt;&gt;0, 'Statewide Data'!B52, "")</f>
        <v/>
      </c>
      <c r="H64" s="26" t="str">
        <f>IF(H$6&lt;&gt;0,VLOOKUP(H$5,'District Data'!B$2:BG$609,53,FALSE),"")</f>
        <v/>
      </c>
      <c r="I64" s="25" t="str">
        <f>IF(I$6&lt;&gt;0,VLOOKUP(I$5,'District Data'!B$2:BG$609,53,FALSE),"")</f>
        <v/>
      </c>
      <c r="J64" s="26" t="str">
        <f>IF(J$6&lt;&gt;0,VLOOKUP(J$5,'District Data'!B$2:BG$609,53,FALSE),"")</f>
        <v/>
      </c>
      <c r="K64" s="6"/>
    </row>
    <row r="65" spans="1:11" x14ac:dyDescent="0.25">
      <c r="A65" s="6"/>
      <c r="B65" s="20" t="s">
        <v>614</v>
      </c>
      <c r="C65" s="33">
        <v>53</v>
      </c>
      <c r="D65" t="s">
        <v>1412</v>
      </c>
      <c r="E65" s="34" t="str">
        <f>IF(E$4&lt;&gt;0,VLOOKUP(E$5,'District Data'!B$2:BG$609,54,FALSE),"")</f>
        <v/>
      </c>
      <c r="F65" s="35" t="str">
        <f>IF(E$4&lt;&gt;0,VLOOKUP(E$5,'Similar District Data'!B$2:BG$609,54,FALSE),"")</f>
        <v/>
      </c>
      <c r="G65" s="34" t="str">
        <f>IF(E$4&lt;&gt;0, 'Statewide Data'!B53, "")</f>
        <v/>
      </c>
      <c r="H65" s="35" t="str">
        <f>IF(H$6&lt;&gt;0,VLOOKUP(H$5,'District Data'!B$2:BG$609,54,FALSE),"")</f>
        <v/>
      </c>
      <c r="I65" s="34" t="str">
        <f>IF(I$6&lt;&gt;0,VLOOKUP(I$5,'District Data'!B$2:BG$609,54,FALSE),"")</f>
        <v/>
      </c>
      <c r="J65" s="35" t="str">
        <f>IF(J$6&lt;&gt;0,VLOOKUP(J$5,'District Data'!B$2:BG$609,54,FALSE),"")</f>
        <v/>
      </c>
      <c r="K65" s="6"/>
    </row>
    <row r="66" spans="1:11" x14ac:dyDescent="0.25">
      <c r="A66" s="6"/>
      <c r="B66" s="20" t="s">
        <v>614</v>
      </c>
      <c r="C66" s="33">
        <v>54</v>
      </c>
      <c r="D66" t="s">
        <v>1392</v>
      </c>
      <c r="E66" s="25" t="str">
        <f>IF(E$4&lt;&gt;0,VLOOKUP(E$5,'District Data'!B$2:BG$609,55,FALSE),"")</f>
        <v/>
      </c>
      <c r="F66" s="26" t="str">
        <f>IF(E$4&lt;&gt;0,VLOOKUP(E$5,'Similar District Data'!B$2:BG$609,55,FALSE),"")</f>
        <v/>
      </c>
      <c r="G66" s="25" t="str">
        <f>IF(E$4&lt;&gt;0, 'Statewide Data'!B54, "")</f>
        <v/>
      </c>
      <c r="H66" s="26" t="str">
        <f>IF(H$6&lt;&gt;0,VLOOKUP(H$5,'District Data'!B$2:BG$609,55,FALSE),"")</f>
        <v/>
      </c>
      <c r="I66" s="25" t="str">
        <f>IF(I$6&lt;&gt;0,VLOOKUP(I$5,'District Data'!B$2:BG$609,55,FALSE),"")</f>
        <v/>
      </c>
      <c r="J66" s="26" t="str">
        <f>IF(J$6&lt;&gt;0,VLOOKUP(J$5,'District Data'!B$2:BG$609,55,FALSE),"")</f>
        <v/>
      </c>
      <c r="K66" s="6"/>
    </row>
    <row r="67" spans="1:11" x14ac:dyDescent="0.25">
      <c r="A67" s="6"/>
      <c r="B67" s="27" t="s">
        <v>614</v>
      </c>
      <c r="C67" s="36">
        <v>55</v>
      </c>
      <c r="D67" s="18" t="s">
        <v>1413</v>
      </c>
      <c r="E67" s="44" t="str">
        <f>IF(E$4&lt;&gt;0,VLOOKUP(E$5,'District Data'!B$2:BG$609,56,FALSE),"")</f>
        <v/>
      </c>
      <c r="F67" s="45" t="str">
        <f>IF(E$4&lt;&gt;0,VLOOKUP(E$5,'Similar District Data'!B$2:BG$609,56,FALSE),"")</f>
        <v/>
      </c>
      <c r="G67" s="44" t="str">
        <f>IF(E$4&lt;&gt;0, 'Statewide Data'!B55, "")</f>
        <v/>
      </c>
      <c r="H67" s="45" t="str">
        <f>IF(H$6&lt;&gt;0,VLOOKUP(H$5,'District Data'!B$2:BG$609,56,FALSE),"")</f>
        <v/>
      </c>
      <c r="I67" s="44" t="str">
        <f>IF(I$6&lt;&gt;0,VLOOKUP(I$5,'District Data'!B$2:BG$609,56,FALSE),"")</f>
        <v/>
      </c>
      <c r="J67" s="45" t="str">
        <f>IF(J$6&lt;&gt;0,VLOOKUP(J$5,'District Data'!B$2:BG$609,56,FALSE),"")</f>
        <v/>
      </c>
      <c r="K67" s="6"/>
    </row>
    <row r="68" spans="1:11" x14ac:dyDescent="0.25">
      <c r="A68" s="6"/>
      <c r="B68" s="62" t="s">
        <v>1371</v>
      </c>
      <c r="C68" s="63"/>
      <c r="D68" s="63"/>
      <c r="E68" s="31" t="s">
        <v>615</v>
      </c>
      <c r="F68" s="32" t="s">
        <v>615</v>
      </c>
      <c r="G68" s="31" t="s">
        <v>615</v>
      </c>
      <c r="H68" s="31" t="s">
        <v>615</v>
      </c>
      <c r="I68" s="31" t="s">
        <v>615</v>
      </c>
      <c r="J68" s="31" t="s">
        <v>615</v>
      </c>
      <c r="K68" s="6"/>
    </row>
    <row r="69" spans="1:11" x14ac:dyDescent="0.25">
      <c r="A69" s="6"/>
      <c r="B69" s="20" t="s">
        <v>614</v>
      </c>
      <c r="C69" s="33">
        <v>56</v>
      </c>
      <c r="D69" t="s">
        <v>1385</v>
      </c>
      <c r="E69" s="25" t="str">
        <f>IF(E$4&lt;&gt;0,VLOOKUP(E$5,'District Data'!B$2:BG$609,57,FALSE),"")</f>
        <v/>
      </c>
      <c r="F69" s="26" t="str">
        <f>IF(E$4&lt;&gt;0,VLOOKUP(E$5,'Similar District Data'!B$2:BG$609,57,FALSE),"")</f>
        <v/>
      </c>
      <c r="G69" s="25" t="str">
        <f>IF(E$4&lt;&gt;0, 'Statewide Data'!B56, "")</f>
        <v/>
      </c>
      <c r="H69" s="26" t="str">
        <f>IF(H$6&lt;&gt;0,VLOOKUP(H$5,'District Data'!B$2:BG$609,57,FALSE),"")</f>
        <v/>
      </c>
      <c r="I69" s="25" t="str">
        <f>IF(I$6&lt;&gt;0,VLOOKUP(I$5,'District Data'!B$2:BG$609,57,FALSE),"")</f>
        <v/>
      </c>
      <c r="J69" s="26" t="str">
        <f>IF(J$6&lt;&gt;0,VLOOKUP(J$5,'District Data'!B$2:BG$609,57,FALSE),"")</f>
        <v/>
      </c>
      <c r="K69" s="6"/>
    </row>
    <row r="70" spans="1:11" x14ac:dyDescent="0.25">
      <c r="A70" s="6"/>
      <c r="B70" s="20" t="s">
        <v>614</v>
      </c>
      <c r="C70" s="33">
        <v>57</v>
      </c>
      <c r="D70" t="s">
        <v>1384</v>
      </c>
      <c r="E70" s="25" t="str">
        <f>IF(E$4&lt;&gt;0,VLOOKUP(E$5,'District Data'!B$2:BG$609,58,FALSE),"")</f>
        <v/>
      </c>
      <c r="F70" s="26" t="str">
        <f>IF(E$4&lt;&gt;0,VLOOKUP(E$5,'Similar District Data'!B$2:BG$609,58,FALSE),"")</f>
        <v/>
      </c>
      <c r="G70" s="25" t="str">
        <f>IF(E$4&lt;&gt;0, 'Statewide Data'!B57, "")</f>
        <v/>
      </c>
      <c r="H70" s="26" t="str">
        <f>IF(H$6&lt;&gt;0,VLOOKUP(H$5,'District Data'!B$2:BG$609,58,FALSE),"")</f>
        <v/>
      </c>
      <c r="I70" s="25" t="str">
        <f>IF(I$6&lt;&gt;0,VLOOKUP(I$5,'District Data'!B$2:BG$609,58,FALSE),"")</f>
        <v/>
      </c>
      <c r="J70" s="26" t="str">
        <f>IF(J$6&lt;&gt;0,VLOOKUP(J$5,'District Data'!B$2:BG$609,58,FALSE),"")</f>
        <v/>
      </c>
      <c r="K70" s="6"/>
    </row>
    <row r="71" spans="1:11" x14ac:dyDescent="0.25">
      <c r="A71" s="6"/>
      <c r="B71" s="20" t="s">
        <v>614</v>
      </c>
      <c r="C71" s="33">
        <v>58</v>
      </c>
      <c r="D71" t="s">
        <v>1386</v>
      </c>
      <c r="E71" s="25" t="str">
        <f>IF(E$4&lt;&gt;0,VLOOKUP(E$5,'District Data'!B$2:BJ$609,59,FALSE),"")</f>
        <v/>
      </c>
      <c r="F71" s="26" t="str">
        <f>IF(E$4&lt;&gt;0,VLOOKUP(E$5,'Similar District Data'!B$2:BJ$609,59,FALSE),"")</f>
        <v/>
      </c>
      <c r="G71" s="25" t="str">
        <f>IF(E$4&lt;&gt;0, 'Statewide Data'!B58, "")</f>
        <v/>
      </c>
      <c r="H71" s="26" t="str">
        <f>IF(H$6&lt;&gt;0,VLOOKUP(H$5,'District Data'!B$2:BJ$609,59,FALSE),"")</f>
        <v/>
      </c>
      <c r="I71" s="25" t="str">
        <f>IF(I$6&lt;&gt;0,VLOOKUP(I$5,'District Data'!B$2:BJ$609,59,FALSE),"")</f>
        <v/>
      </c>
      <c r="J71" s="26" t="str">
        <f>IF(J$6&lt;&gt;0,VLOOKUP(J$5,'District Data'!B$2:BJ$609,59,FALSE),"")</f>
        <v/>
      </c>
      <c r="K71" s="6"/>
    </row>
    <row r="72" spans="1:11" x14ac:dyDescent="0.25">
      <c r="A72" s="6"/>
      <c r="B72" s="20" t="s">
        <v>614</v>
      </c>
      <c r="C72" s="33">
        <v>59</v>
      </c>
      <c r="D72" t="s">
        <v>1387</v>
      </c>
      <c r="E72" s="25" t="str">
        <f>IF(E$4&lt;&gt;0,VLOOKUP(E$5,'District Data'!B$2:BJ$609,60,FALSE),"")</f>
        <v/>
      </c>
      <c r="F72" s="26" t="str">
        <f>IF(E$4&lt;&gt;0,VLOOKUP(E$5,'Similar District Data'!B$2:BJ$609,60,FALSE),"")</f>
        <v/>
      </c>
      <c r="G72" s="25" t="str">
        <f>IF(E$4&lt;&gt;0, 'Statewide Data'!B59, "")</f>
        <v/>
      </c>
      <c r="H72" s="26" t="str">
        <f>IF(H$6&lt;&gt;0,VLOOKUP(H$5,'District Data'!B$2:BJ$609,60,FALSE),"")</f>
        <v/>
      </c>
      <c r="I72" s="25" t="str">
        <f>IF(I$6&lt;&gt;0,VLOOKUP(I$5,'District Data'!B$2:BJ$609,60,FALSE),"")</f>
        <v/>
      </c>
      <c r="J72" s="26" t="str">
        <f>IF(J$6&lt;&gt;0,VLOOKUP(J$5,'District Data'!B$2:BJ$609,60,FALSE),"")</f>
        <v/>
      </c>
      <c r="K72" s="6"/>
    </row>
    <row r="73" spans="1:11" x14ac:dyDescent="0.25">
      <c r="A73" s="6"/>
      <c r="B73" s="51"/>
      <c r="C73" s="36">
        <v>60</v>
      </c>
      <c r="D73" s="18" t="s">
        <v>1388</v>
      </c>
      <c r="E73" s="29" t="str">
        <f>IF(E$4&lt;&gt;0,VLOOKUP(E$5,'District Data'!B$2:BJ$609,61,FALSE),"")</f>
        <v/>
      </c>
      <c r="F73" s="30" t="str">
        <f>IF(E$4&lt;&gt;0,VLOOKUP(E$5,'Similar District Data'!B$2:BJ$609,61,FALSE),"")</f>
        <v/>
      </c>
      <c r="G73" s="29" t="str">
        <f>IF(E$4&lt;&gt;0, 'Statewide Data'!B60, "")</f>
        <v/>
      </c>
      <c r="H73" s="30" t="str">
        <f>IF(H$6&lt;&gt;0,VLOOKUP(H$5,'District Data'!B$2:BJ$609,61,FALSE),"")</f>
        <v/>
      </c>
      <c r="I73" s="29" t="str">
        <f>IF(I$6&lt;&gt;0,VLOOKUP(I$5,'District Data'!B$2:BJ$609,61,FALSE),"")</f>
        <v/>
      </c>
      <c r="J73" s="30" t="str">
        <f>IF(J$6&lt;&gt;0,VLOOKUP(J$5,'District Data'!B$2:BJ$609,61,FALSE),"")</f>
        <v/>
      </c>
      <c r="K73" s="6"/>
    </row>
    <row r="74" spans="1:11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s="7" customFormat="1" x14ac:dyDescent="0.25"/>
    <row r="76" spans="1:11" s="7" customFormat="1" x14ac:dyDescent="0.25"/>
    <row r="77" spans="1:11" s="7" customFormat="1" x14ac:dyDescent="0.25"/>
    <row r="78" spans="1:11" s="7" customFormat="1" x14ac:dyDescent="0.25"/>
    <row r="79" spans="1:11" s="7" customFormat="1" x14ac:dyDescent="0.25"/>
    <row r="80" spans="1:11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  <row r="336" s="7" customFormat="1" x14ac:dyDescent="0.25"/>
    <row r="337" s="7" customFormat="1" x14ac:dyDescent="0.25"/>
    <row r="338" s="7" customFormat="1" x14ac:dyDescent="0.25"/>
    <row r="339" s="7" customFormat="1" x14ac:dyDescent="0.25"/>
    <row r="340" s="7" customFormat="1" x14ac:dyDescent="0.25"/>
    <row r="341" s="7" customFormat="1" x14ac:dyDescent="0.25"/>
    <row r="342" s="7" customFormat="1" x14ac:dyDescent="0.25"/>
    <row r="343" s="7" customFormat="1" x14ac:dyDescent="0.25"/>
    <row r="344" s="7" customFormat="1" x14ac:dyDescent="0.25"/>
    <row r="345" s="7" customFormat="1" x14ac:dyDescent="0.25"/>
    <row r="346" s="7" customFormat="1" x14ac:dyDescent="0.25"/>
    <row r="347" s="7" customFormat="1" x14ac:dyDescent="0.25"/>
    <row r="348" s="7" customFormat="1" x14ac:dyDescent="0.25"/>
    <row r="349" s="7" customFormat="1" x14ac:dyDescent="0.25"/>
    <row r="350" s="7" customFormat="1" x14ac:dyDescent="0.25"/>
    <row r="351" s="7" customFormat="1" x14ac:dyDescent="0.25"/>
    <row r="352" s="7" customFormat="1" x14ac:dyDescent="0.25"/>
    <row r="353" s="7" customFormat="1" x14ac:dyDescent="0.25"/>
    <row r="354" s="7" customFormat="1" x14ac:dyDescent="0.25"/>
    <row r="355" s="7" customFormat="1" x14ac:dyDescent="0.25"/>
    <row r="356" s="7" customFormat="1" x14ac:dyDescent="0.25"/>
    <row r="357" s="7" customFormat="1" x14ac:dyDescent="0.25"/>
    <row r="358" s="7" customFormat="1" x14ac:dyDescent="0.25"/>
    <row r="359" s="7" customFormat="1" x14ac:dyDescent="0.25"/>
    <row r="360" s="7" customFormat="1" x14ac:dyDescent="0.25"/>
    <row r="361" s="7" customFormat="1" x14ac:dyDescent="0.25"/>
    <row r="362" s="7" customFormat="1" x14ac:dyDescent="0.25"/>
    <row r="363" s="7" customFormat="1" x14ac:dyDescent="0.25"/>
    <row r="364" s="7" customFormat="1" x14ac:dyDescent="0.25"/>
    <row r="365" s="7" customFormat="1" x14ac:dyDescent="0.25"/>
    <row r="366" s="7" customFormat="1" x14ac:dyDescent="0.25"/>
    <row r="367" s="7" customFormat="1" x14ac:dyDescent="0.25"/>
    <row r="368" s="7" customFormat="1" x14ac:dyDescent="0.25"/>
    <row r="369" s="7" customFormat="1" x14ac:dyDescent="0.25"/>
    <row r="370" s="7" customFormat="1" x14ac:dyDescent="0.25"/>
    <row r="371" s="7" customFormat="1" x14ac:dyDescent="0.25"/>
    <row r="372" s="7" customFormat="1" x14ac:dyDescent="0.25"/>
    <row r="373" s="7" customFormat="1" x14ac:dyDescent="0.25"/>
    <row r="374" s="7" customFormat="1" x14ac:dyDescent="0.25"/>
    <row r="375" s="7" customFormat="1" x14ac:dyDescent="0.25"/>
    <row r="376" s="7" customFormat="1" x14ac:dyDescent="0.25"/>
    <row r="377" s="7" customFormat="1" x14ac:dyDescent="0.25"/>
    <row r="378" s="7" customFormat="1" x14ac:dyDescent="0.25"/>
    <row r="379" s="7" customFormat="1" x14ac:dyDescent="0.25"/>
    <row r="380" s="7" customFormat="1" x14ac:dyDescent="0.25"/>
    <row r="381" s="7" customFormat="1" x14ac:dyDescent="0.25"/>
    <row r="382" s="7" customFormat="1" x14ac:dyDescent="0.25"/>
    <row r="383" s="7" customFormat="1" x14ac:dyDescent="0.25"/>
    <row r="384" s="7" customFormat="1" x14ac:dyDescent="0.25"/>
    <row r="385" s="7" customFormat="1" x14ac:dyDescent="0.25"/>
    <row r="386" s="7" customFormat="1" x14ac:dyDescent="0.25"/>
    <row r="387" s="7" customFormat="1" x14ac:dyDescent="0.25"/>
    <row r="388" s="7" customFormat="1" x14ac:dyDescent="0.25"/>
    <row r="389" s="7" customFormat="1" x14ac:dyDescent="0.25"/>
    <row r="390" s="7" customFormat="1" x14ac:dyDescent="0.25"/>
    <row r="391" s="7" customFormat="1" x14ac:dyDescent="0.25"/>
    <row r="392" s="7" customFormat="1" x14ac:dyDescent="0.25"/>
    <row r="393" s="7" customFormat="1" x14ac:dyDescent="0.25"/>
    <row r="394" s="7" customFormat="1" x14ac:dyDescent="0.25"/>
    <row r="395" s="7" customFormat="1" x14ac:dyDescent="0.25"/>
    <row r="396" s="7" customFormat="1" x14ac:dyDescent="0.25"/>
    <row r="397" s="7" customFormat="1" x14ac:dyDescent="0.25"/>
    <row r="398" s="7" customFormat="1" x14ac:dyDescent="0.25"/>
    <row r="399" s="7" customFormat="1" x14ac:dyDescent="0.25"/>
    <row r="400" s="7" customFormat="1" x14ac:dyDescent="0.25"/>
    <row r="401" s="7" customFormat="1" x14ac:dyDescent="0.25"/>
    <row r="402" s="7" customFormat="1" x14ac:dyDescent="0.25"/>
    <row r="403" s="7" customFormat="1" x14ac:dyDescent="0.25"/>
    <row r="404" s="7" customFormat="1" x14ac:dyDescent="0.25"/>
    <row r="405" s="7" customFormat="1" x14ac:dyDescent="0.25"/>
    <row r="406" s="7" customFormat="1" x14ac:dyDescent="0.25"/>
    <row r="407" s="7" customFormat="1" x14ac:dyDescent="0.25"/>
    <row r="408" s="7" customFormat="1" x14ac:dyDescent="0.25"/>
    <row r="409" s="7" customFormat="1" x14ac:dyDescent="0.25"/>
    <row r="410" s="7" customFormat="1" x14ac:dyDescent="0.25"/>
    <row r="411" s="7" customFormat="1" x14ac:dyDescent="0.25"/>
    <row r="412" s="7" customFormat="1" x14ac:dyDescent="0.25"/>
    <row r="413" s="7" customFormat="1" x14ac:dyDescent="0.25"/>
    <row r="414" s="7" customFormat="1" x14ac:dyDescent="0.25"/>
    <row r="415" s="7" customFormat="1" x14ac:dyDescent="0.25"/>
    <row r="416" s="7" customFormat="1" x14ac:dyDescent="0.25"/>
    <row r="417" s="7" customFormat="1" x14ac:dyDescent="0.25"/>
    <row r="418" s="7" customFormat="1" x14ac:dyDescent="0.25"/>
    <row r="419" s="7" customFormat="1" x14ac:dyDescent="0.25"/>
    <row r="420" s="7" customFormat="1" x14ac:dyDescent="0.25"/>
    <row r="421" s="7" customFormat="1" x14ac:dyDescent="0.25"/>
    <row r="422" s="7" customFormat="1" x14ac:dyDescent="0.25"/>
    <row r="423" s="7" customFormat="1" x14ac:dyDescent="0.25"/>
    <row r="424" s="7" customFormat="1" x14ac:dyDescent="0.25"/>
    <row r="425" s="7" customFormat="1" x14ac:dyDescent="0.25"/>
    <row r="426" s="7" customFormat="1" x14ac:dyDescent="0.25"/>
    <row r="427" s="7" customFormat="1" x14ac:dyDescent="0.25"/>
    <row r="428" s="7" customFormat="1" x14ac:dyDescent="0.25"/>
    <row r="429" s="7" customFormat="1" x14ac:dyDescent="0.25"/>
    <row r="430" s="7" customFormat="1" x14ac:dyDescent="0.25"/>
    <row r="431" s="7" customFormat="1" x14ac:dyDescent="0.25"/>
    <row r="432" s="7" customFormat="1" x14ac:dyDescent="0.25"/>
    <row r="433" s="7" customFormat="1" x14ac:dyDescent="0.25"/>
    <row r="434" s="7" customFormat="1" x14ac:dyDescent="0.25"/>
    <row r="435" s="7" customFormat="1" x14ac:dyDescent="0.25"/>
    <row r="436" s="7" customFormat="1" x14ac:dyDescent="0.25"/>
    <row r="437" s="7" customFormat="1" x14ac:dyDescent="0.25"/>
    <row r="438" s="7" customFormat="1" x14ac:dyDescent="0.25"/>
    <row r="439" s="7" customFormat="1" x14ac:dyDescent="0.25"/>
    <row r="440" s="7" customFormat="1" x14ac:dyDescent="0.25"/>
    <row r="441" s="7" customFormat="1" x14ac:dyDescent="0.25"/>
    <row r="442" s="7" customFormat="1" x14ac:dyDescent="0.25"/>
    <row r="443" s="7" customFormat="1" x14ac:dyDescent="0.25"/>
    <row r="444" s="7" customFormat="1" x14ac:dyDescent="0.25"/>
    <row r="445" s="7" customFormat="1" x14ac:dyDescent="0.25"/>
    <row r="446" s="7" customFormat="1" x14ac:dyDescent="0.25"/>
    <row r="447" s="7" customFormat="1" x14ac:dyDescent="0.25"/>
    <row r="448" s="7" customFormat="1" x14ac:dyDescent="0.25"/>
    <row r="449" s="7" customFormat="1" x14ac:dyDescent="0.25"/>
    <row r="450" s="7" customFormat="1" x14ac:dyDescent="0.25"/>
    <row r="451" s="7" customFormat="1" x14ac:dyDescent="0.25"/>
    <row r="452" s="7" customFormat="1" x14ac:dyDescent="0.25"/>
    <row r="453" s="7" customFormat="1" x14ac:dyDescent="0.25"/>
    <row r="454" s="7" customFormat="1" x14ac:dyDescent="0.25"/>
    <row r="455" s="7" customFormat="1" x14ac:dyDescent="0.25"/>
    <row r="456" s="7" customFormat="1" x14ac:dyDescent="0.25"/>
    <row r="457" s="7" customFormat="1" x14ac:dyDescent="0.25"/>
    <row r="458" s="7" customFormat="1" x14ac:dyDescent="0.25"/>
    <row r="459" s="7" customFormat="1" x14ac:dyDescent="0.25"/>
    <row r="460" s="7" customFormat="1" x14ac:dyDescent="0.25"/>
    <row r="461" s="7" customFormat="1" x14ac:dyDescent="0.25"/>
    <row r="462" s="7" customFormat="1" x14ac:dyDescent="0.25"/>
    <row r="463" s="7" customFormat="1" x14ac:dyDescent="0.25"/>
    <row r="464" s="7" customFormat="1" x14ac:dyDescent="0.25"/>
    <row r="465" s="7" customFormat="1" x14ac:dyDescent="0.25"/>
    <row r="466" s="7" customFormat="1" x14ac:dyDescent="0.25"/>
    <row r="467" s="7" customFormat="1" x14ac:dyDescent="0.25"/>
    <row r="468" s="7" customFormat="1" x14ac:dyDescent="0.25"/>
    <row r="469" s="7" customFormat="1" x14ac:dyDescent="0.25"/>
    <row r="470" s="7" customFormat="1" x14ac:dyDescent="0.25"/>
    <row r="471" s="7" customFormat="1" x14ac:dyDescent="0.25"/>
    <row r="472" s="7" customFormat="1" x14ac:dyDescent="0.25"/>
    <row r="473" s="7" customFormat="1" x14ac:dyDescent="0.25"/>
    <row r="474" s="7" customFormat="1" x14ac:dyDescent="0.25"/>
    <row r="475" s="7" customFormat="1" x14ac:dyDescent="0.25"/>
    <row r="476" s="7" customFormat="1" x14ac:dyDescent="0.25"/>
    <row r="477" s="7" customFormat="1" x14ac:dyDescent="0.25"/>
    <row r="478" s="7" customFormat="1" x14ac:dyDescent="0.25"/>
    <row r="479" s="7" customFormat="1" x14ac:dyDescent="0.25"/>
    <row r="480" s="7" customFormat="1" x14ac:dyDescent="0.25"/>
    <row r="481" s="7" customFormat="1" x14ac:dyDescent="0.25"/>
    <row r="482" s="7" customFormat="1" x14ac:dyDescent="0.25"/>
    <row r="483" s="7" customFormat="1" x14ac:dyDescent="0.25"/>
    <row r="484" s="7" customFormat="1" x14ac:dyDescent="0.25"/>
    <row r="485" s="7" customFormat="1" x14ac:dyDescent="0.25"/>
    <row r="486" s="7" customFormat="1" x14ac:dyDescent="0.25"/>
    <row r="487" s="7" customFormat="1" x14ac:dyDescent="0.25"/>
    <row r="488" s="7" customFormat="1" x14ac:dyDescent="0.25"/>
    <row r="489" s="7" customFormat="1" x14ac:dyDescent="0.25"/>
    <row r="490" s="7" customFormat="1" x14ac:dyDescent="0.25"/>
    <row r="491" s="7" customFormat="1" x14ac:dyDescent="0.25"/>
    <row r="492" s="7" customFormat="1" x14ac:dyDescent="0.25"/>
    <row r="493" s="7" customFormat="1" x14ac:dyDescent="0.25"/>
    <row r="494" s="7" customFormat="1" x14ac:dyDescent="0.25"/>
    <row r="495" s="7" customFormat="1" x14ac:dyDescent="0.25"/>
    <row r="496" s="7" customFormat="1" x14ac:dyDescent="0.25"/>
    <row r="497" s="7" customFormat="1" x14ac:dyDescent="0.25"/>
    <row r="498" s="7" customFormat="1" x14ac:dyDescent="0.25"/>
    <row r="499" s="7" customFormat="1" x14ac:dyDescent="0.25"/>
    <row r="500" s="7" customFormat="1" x14ac:dyDescent="0.25"/>
    <row r="501" s="7" customFormat="1" x14ac:dyDescent="0.25"/>
    <row r="502" s="7" customFormat="1" x14ac:dyDescent="0.25"/>
    <row r="503" s="7" customFormat="1" x14ac:dyDescent="0.25"/>
    <row r="504" s="7" customFormat="1" x14ac:dyDescent="0.25"/>
    <row r="505" s="7" customFormat="1" x14ac:dyDescent="0.25"/>
    <row r="506" s="7" customFormat="1" x14ac:dyDescent="0.25"/>
    <row r="507" s="7" customFormat="1" x14ac:dyDescent="0.25"/>
    <row r="508" s="7" customFormat="1" x14ac:dyDescent="0.25"/>
    <row r="509" s="7" customFormat="1" x14ac:dyDescent="0.25"/>
    <row r="510" s="7" customFormat="1" x14ac:dyDescent="0.25"/>
    <row r="511" s="7" customFormat="1" x14ac:dyDescent="0.25"/>
    <row r="512" s="7" customFormat="1" x14ac:dyDescent="0.25"/>
    <row r="513" s="7" customFormat="1" x14ac:dyDescent="0.25"/>
    <row r="514" s="7" customFormat="1" x14ac:dyDescent="0.25"/>
    <row r="515" s="7" customFormat="1" x14ac:dyDescent="0.25"/>
    <row r="516" s="7" customFormat="1" x14ac:dyDescent="0.25"/>
    <row r="517" s="7" customFormat="1" x14ac:dyDescent="0.25"/>
    <row r="518" s="7" customFormat="1" x14ac:dyDescent="0.25"/>
    <row r="519" s="7" customFormat="1" x14ac:dyDescent="0.25"/>
    <row r="520" s="7" customFormat="1" x14ac:dyDescent="0.25"/>
    <row r="521" s="7" customFormat="1" x14ac:dyDescent="0.25"/>
    <row r="522" s="7" customFormat="1" x14ac:dyDescent="0.25"/>
    <row r="523" s="7" customFormat="1" x14ac:dyDescent="0.25"/>
    <row r="524" s="7" customFormat="1" x14ac:dyDescent="0.25"/>
    <row r="525" s="7" customFormat="1" x14ac:dyDescent="0.25"/>
    <row r="526" s="7" customFormat="1" x14ac:dyDescent="0.25"/>
    <row r="527" s="7" customFormat="1" x14ac:dyDescent="0.25"/>
    <row r="528" s="7" customFormat="1" x14ac:dyDescent="0.25"/>
    <row r="529" s="7" customFormat="1" x14ac:dyDescent="0.25"/>
    <row r="530" s="7" customFormat="1" x14ac:dyDescent="0.25"/>
    <row r="531" s="7" customFormat="1" x14ac:dyDescent="0.25"/>
    <row r="532" s="7" customFormat="1" x14ac:dyDescent="0.25"/>
    <row r="533" s="7" customFormat="1" x14ac:dyDescent="0.25"/>
    <row r="534" s="7" customFormat="1" x14ac:dyDescent="0.25"/>
    <row r="535" s="7" customFormat="1" x14ac:dyDescent="0.25"/>
    <row r="536" s="7" customFormat="1" x14ac:dyDescent="0.25"/>
    <row r="537" s="7" customFormat="1" x14ac:dyDescent="0.25"/>
    <row r="538" s="7" customFormat="1" x14ac:dyDescent="0.25"/>
    <row r="539" s="7" customFormat="1" x14ac:dyDescent="0.25"/>
    <row r="540" s="7" customFormat="1" x14ac:dyDescent="0.25"/>
    <row r="541" s="7" customFormat="1" x14ac:dyDescent="0.25"/>
    <row r="542" s="7" customFormat="1" x14ac:dyDescent="0.25"/>
    <row r="543" s="7" customFormat="1" x14ac:dyDescent="0.25"/>
    <row r="544" s="7" customFormat="1" x14ac:dyDescent="0.25"/>
    <row r="545" s="7" customFormat="1" x14ac:dyDescent="0.25"/>
    <row r="546" s="7" customFormat="1" x14ac:dyDescent="0.25"/>
    <row r="547" s="7" customFormat="1" x14ac:dyDescent="0.25"/>
    <row r="548" s="7" customFormat="1" x14ac:dyDescent="0.25"/>
    <row r="549" s="7" customFormat="1" x14ac:dyDescent="0.25"/>
    <row r="550" s="7" customFormat="1" x14ac:dyDescent="0.25"/>
    <row r="551" s="7" customFormat="1" x14ac:dyDescent="0.25"/>
    <row r="552" s="7" customFormat="1" x14ac:dyDescent="0.25"/>
    <row r="553" s="7" customFormat="1" x14ac:dyDescent="0.25"/>
  </sheetData>
  <mergeCells count="12">
    <mergeCell ref="B58:D58"/>
    <mergeCell ref="B68:D68"/>
    <mergeCell ref="B51:D51"/>
    <mergeCell ref="B42:D42"/>
    <mergeCell ref="B29:D29"/>
    <mergeCell ref="B21:D21"/>
    <mergeCell ref="B7:D7"/>
    <mergeCell ref="E5:G5"/>
    <mergeCell ref="B1:J1"/>
    <mergeCell ref="B2:J2"/>
    <mergeCell ref="B3:J3"/>
    <mergeCell ref="E4:G4"/>
  </mergeCells>
  <dataValidations count="1">
    <dataValidation type="list" allowBlank="1" showInputMessage="1" showErrorMessage="1" sqref="B4:D4" xr:uid="{00000000-0002-0000-0000-000001000000}"/>
  </dataValidations>
  <pageMargins left="0.25" right="0.25" top="0.75" bottom="0.75" header="0.3" footer="0.3"/>
  <pageSetup scale="4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Names!$A$2:$A$609</xm:f>
          </x14:formula1>
          <xm:sqref>E4:G4 H6:J6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6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9.28515625" bestFit="1" customWidth="1"/>
    <col min="2" max="2" width="7" customWidth="1"/>
    <col min="3" max="3" width="5.85546875" bestFit="1" customWidth="1"/>
    <col min="4" max="4" width="8.140625" bestFit="1" customWidth="1"/>
    <col min="5" max="5" width="8.140625" customWidth="1"/>
    <col min="6" max="15" width="7" bestFit="1" customWidth="1"/>
    <col min="17" max="20" width="7" bestFit="1" customWidth="1"/>
    <col min="21" max="21" width="10.140625" bestFit="1" customWidth="1"/>
    <col min="22" max="22" width="7" bestFit="1" customWidth="1"/>
    <col min="23" max="23" width="11.7109375" bestFit="1" customWidth="1"/>
    <col min="24" max="27" width="7" bestFit="1" customWidth="1"/>
    <col min="28" max="28" width="8.140625" bestFit="1" customWidth="1"/>
    <col min="30" max="30" width="8.140625" bestFit="1" customWidth="1"/>
    <col min="31" max="31" width="10.140625" bestFit="1" customWidth="1"/>
    <col min="32" max="32" width="4" bestFit="1" customWidth="1"/>
    <col min="34" max="34" width="10.140625" bestFit="1" customWidth="1"/>
    <col min="35" max="35" width="7" bestFit="1" customWidth="1"/>
    <col min="36" max="36" width="6" bestFit="1" customWidth="1"/>
    <col min="37" max="37" width="7" bestFit="1" customWidth="1"/>
    <col min="38" max="40" width="5" bestFit="1" customWidth="1"/>
    <col min="41" max="41" width="8.140625" bestFit="1" customWidth="1"/>
    <col min="42" max="42" width="7" bestFit="1" customWidth="1"/>
    <col min="43" max="44" width="8.140625" bestFit="1" customWidth="1"/>
    <col min="46" max="47" width="8.140625" bestFit="1" customWidth="1"/>
    <col min="50" max="50" width="7" bestFit="1" customWidth="1"/>
    <col min="52" max="52" width="7" bestFit="1" customWidth="1"/>
    <col min="53" max="53" width="8.140625" bestFit="1" customWidth="1"/>
    <col min="54" max="54" width="7" bestFit="1" customWidth="1"/>
    <col min="56" max="56" width="7" bestFit="1" customWidth="1"/>
    <col min="58" max="61" width="7" bestFit="1" customWidth="1"/>
    <col min="62" max="62" width="7.7109375" bestFit="1" customWidth="1"/>
  </cols>
  <sheetData>
    <row r="1" spans="1:62" ht="74.25" customHeight="1" x14ac:dyDescent="0.25">
      <c r="A1" t="s">
        <v>0</v>
      </c>
      <c r="B1" t="s">
        <v>1</v>
      </c>
      <c r="C1" s="2" t="s">
        <v>619</v>
      </c>
      <c r="D1" s="2" t="s">
        <v>620</v>
      </c>
      <c r="E1" s="2" t="s">
        <v>736</v>
      </c>
      <c r="F1" s="2" t="s">
        <v>621</v>
      </c>
      <c r="G1" s="2" t="s">
        <v>622</v>
      </c>
      <c r="H1" s="2" t="s">
        <v>623</v>
      </c>
      <c r="I1" s="2" t="s">
        <v>624</v>
      </c>
      <c r="J1" s="2" t="s">
        <v>625</v>
      </c>
      <c r="K1" s="2" t="s">
        <v>626</v>
      </c>
      <c r="L1" s="2" t="s">
        <v>627</v>
      </c>
      <c r="M1" s="2" t="s">
        <v>628</v>
      </c>
      <c r="N1" s="2" t="s">
        <v>629</v>
      </c>
      <c r="O1" s="2" t="s">
        <v>630</v>
      </c>
      <c r="P1" s="2" t="s">
        <v>631</v>
      </c>
      <c r="Q1" s="2" t="s">
        <v>632</v>
      </c>
      <c r="R1" s="2" t="s">
        <v>633</v>
      </c>
      <c r="S1" s="2" t="s">
        <v>634</v>
      </c>
      <c r="T1" s="2" t="s">
        <v>635</v>
      </c>
      <c r="U1" s="2" t="s">
        <v>636</v>
      </c>
      <c r="V1" s="2" t="s">
        <v>637</v>
      </c>
      <c r="W1" s="2" t="s">
        <v>638</v>
      </c>
      <c r="X1" s="2" t="s">
        <v>639</v>
      </c>
      <c r="Y1" s="2" t="s">
        <v>640</v>
      </c>
      <c r="Z1" s="2" t="s">
        <v>641</v>
      </c>
      <c r="AA1" s="2" t="s">
        <v>642</v>
      </c>
      <c r="AB1" s="2" t="s">
        <v>643</v>
      </c>
      <c r="AC1" s="2" t="s">
        <v>1372</v>
      </c>
      <c r="AD1" s="2" t="s">
        <v>644</v>
      </c>
      <c r="AE1" s="2" t="s">
        <v>645</v>
      </c>
      <c r="AF1" s="2" t="s">
        <v>646</v>
      </c>
      <c r="AG1" s="2" t="s">
        <v>647</v>
      </c>
      <c r="AH1" s="2" t="s">
        <v>648</v>
      </c>
      <c r="AI1" s="2" t="s">
        <v>649</v>
      </c>
      <c r="AJ1" s="2" t="s">
        <v>650</v>
      </c>
      <c r="AK1" s="2" t="s">
        <v>651</v>
      </c>
      <c r="AL1" s="2" t="s">
        <v>652</v>
      </c>
      <c r="AM1" s="2" t="s">
        <v>653</v>
      </c>
      <c r="AN1" s="2" t="s">
        <v>654</v>
      </c>
      <c r="AO1" s="2" t="s">
        <v>655</v>
      </c>
      <c r="AP1" s="2" t="s">
        <v>656</v>
      </c>
      <c r="AQ1" s="2" t="s">
        <v>657</v>
      </c>
      <c r="AR1" s="2" t="s">
        <v>658</v>
      </c>
      <c r="AS1" s="2" t="s">
        <v>659</v>
      </c>
      <c r="AT1" s="2" t="s">
        <v>660</v>
      </c>
      <c r="AU1" s="2" t="s">
        <v>661</v>
      </c>
      <c r="AV1" s="2" t="s">
        <v>662</v>
      </c>
      <c r="AW1" s="2" t="s">
        <v>663</v>
      </c>
      <c r="AX1" s="2" t="s">
        <v>664</v>
      </c>
      <c r="AY1" s="2" t="s">
        <v>665</v>
      </c>
      <c r="AZ1" s="2" t="s">
        <v>666</v>
      </c>
      <c r="BA1" s="2" t="s">
        <v>667</v>
      </c>
      <c r="BB1" s="2" t="s">
        <v>668</v>
      </c>
      <c r="BC1" s="2" t="s">
        <v>669</v>
      </c>
      <c r="BD1" s="2" t="s">
        <v>670</v>
      </c>
      <c r="BE1" s="2" t="s">
        <v>671</v>
      </c>
      <c r="BF1" s="2" t="s">
        <v>672</v>
      </c>
      <c r="BG1" s="2" t="s">
        <v>673</v>
      </c>
      <c r="BH1" s="2" t="s">
        <v>674</v>
      </c>
      <c r="BI1" s="2" t="s">
        <v>675</v>
      </c>
      <c r="BJ1" s="2" t="s">
        <v>676</v>
      </c>
    </row>
    <row r="2" spans="1:62" x14ac:dyDescent="0.25">
      <c r="A2" t="s">
        <v>2</v>
      </c>
      <c r="B2" t="s">
        <v>757</v>
      </c>
      <c r="C2">
        <v>43</v>
      </c>
      <c r="D2">
        <v>19.58043206976744</v>
      </c>
      <c r="E2">
        <v>841.95857899999999</v>
      </c>
      <c r="F2">
        <v>7.1999999999999998E-3</v>
      </c>
      <c r="G2">
        <v>1.6999999999999999E-3</v>
      </c>
      <c r="H2">
        <v>2.3699999999999999E-2</v>
      </c>
      <c r="I2">
        <v>5.3E-3</v>
      </c>
      <c r="J2">
        <v>4.1099999999999998E-2</v>
      </c>
      <c r="K2">
        <v>0.88570000000000004</v>
      </c>
      <c r="L2">
        <v>3.5299999999999998E-2</v>
      </c>
      <c r="M2">
        <v>0.4108</v>
      </c>
      <c r="N2">
        <v>6.0000000000000001E-3</v>
      </c>
      <c r="O2">
        <v>0.106</v>
      </c>
      <c r="P2" s="1">
        <v>65526.49</v>
      </c>
      <c r="Q2">
        <v>8.9300000000000004E-2</v>
      </c>
      <c r="R2">
        <v>0.26790000000000003</v>
      </c>
      <c r="S2">
        <v>0.64290000000000003</v>
      </c>
      <c r="T2">
        <v>5.5</v>
      </c>
      <c r="U2" s="1">
        <v>64895.27</v>
      </c>
      <c r="V2">
        <v>153.08000000000001</v>
      </c>
      <c r="W2" s="1">
        <v>134237.68</v>
      </c>
      <c r="X2">
        <v>0.83030000000000004</v>
      </c>
      <c r="Y2">
        <v>0.122</v>
      </c>
      <c r="Z2">
        <v>4.7699999999999999E-2</v>
      </c>
      <c r="AA2">
        <v>0.16969999999999999</v>
      </c>
      <c r="AB2">
        <v>134.24</v>
      </c>
      <c r="AC2" s="1">
        <v>2805.3315910211777</v>
      </c>
      <c r="AD2">
        <v>462.93</v>
      </c>
      <c r="AE2" s="1">
        <v>133179.28</v>
      </c>
      <c r="AF2">
        <v>154</v>
      </c>
      <c r="AG2" s="1">
        <v>33907</v>
      </c>
      <c r="AH2" s="1">
        <v>52547</v>
      </c>
      <c r="AI2">
        <v>36.799999999999997</v>
      </c>
      <c r="AJ2">
        <v>20.079999999999998</v>
      </c>
      <c r="AK2">
        <v>20.28</v>
      </c>
      <c r="AL2">
        <v>3.4</v>
      </c>
      <c r="AM2">
        <v>2.71</v>
      </c>
      <c r="AN2">
        <v>3.28</v>
      </c>
      <c r="AO2" s="1">
        <v>2910.42</v>
      </c>
      <c r="AP2">
        <v>1.5054000000000001</v>
      </c>
      <c r="AQ2" s="1">
        <v>1904.15</v>
      </c>
      <c r="AR2" s="1">
        <v>2568.59</v>
      </c>
      <c r="AS2" s="1">
        <v>8629.1200000000008</v>
      </c>
      <c r="AT2">
        <v>691.07</v>
      </c>
      <c r="AU2">
        <v>369.88</v>
      </c>
      <c r="AV2" s="1">
        <v>14162.81</v>
      </c>
      <c r="AW2" s="1">
        <v>7166.44</v>
      </c>
      <c r="AX2">
        <v>0.4748</v>
      </c>
      <c r="AY2" s="1">
        <v>5578.55</v>
      </c>
      <c r="AZ2">
        <v>0.36959999999999998</v>
      </c>
      <c r="BA2">
        <v>489.99</v>
      </c>
      <c r="BB2">
        <v>3.2500000000000001E-2</v>
      </c>
      <c r="BC2" s="1">
        <v>1858.99</v>
      </c>
      <c r="BD2">
        <v>0.1232</v>
      </c>
      <c r="BE2" s="1">
        <v>15093.97</v>
      </c>
      <c r="BF2">
        <v>0.56110000000000004</v>
      </c>
      <c r="BG2">
        <v>0.2661</v>
      </c>
      <c r="BH2">
        <v>9.9599999999999994E-2</v>
      </c>
      <c r="BI2">
        <v>1.9699999999999999E-2</v>
      </c>
      <c r="BJ2">
        <v>5.3499999999999999E-2</v>
      </c>
    </row>
    <row r="3" spans="1:62" x14ac:dyDescent="0.25">
      <c r="A3" t="s">
        <v>4</v>
      </c>
      <c r="B3" t="s">
        <v>758</v>
      </c>
      <c r="C3">
        <v>128</v>
      </c>
      <c r="D3">
        <v>8.5268384609374994</v>
      </c>
      <c r="E3">
        <v>1091.4353229999999</v>
      </c>
      <c r="F3">
        <v>0</v>
      </c>
      <c r="G3">
        <v>0</v>
      </c>
      <c r="H3">
        <v>1.06E-2</v>
      </c>
      <c r="I3">
        <v>0</v>
      </c>
      <c r="J3">
        <v>1.67E-2</v>
      </c>
      <c r="K3">
        <v>0.92059999999999997</v>
      </c>
      <c r="L3">
        <v>5.1999999999999998E-2</v>
      </c>
      <c r="M3">
        <v>0.33119999999999999</v>
      </c>
      <c r="N3">
        <v>0</v>
      </c>
      <c r="O3">
        <v>0.1343</v>
      </c>
      <c r="P3" s="1">
        <v>64668.78</v>
      </c>
      <c r="Q3">
        <v>0.127</v>
      </c>
      <c r="R3">
        <v>0.22220000000000001</v>
      </c>
      <c r="S3">
        <v>0.65080000000000005</v>
      </c>
      <c r="T3">
        <v>11</v>
      </c>
      <c r="U3" s="1">
        <v>70536.09</v>
      </c>
      <c r="V3">
        <v>99.22</v>
      </c>
      <c r="W3" s="1">
        <v>158158.10999999999</v>
      </c>
      <c r="X3">
        <v>0.82669999999999999</v>
      </c>
      <c r="Y3">
        <v>2.81E-2</v>
      </c>
      <c r="Z3">
        <v>0.1452</v>
      </c>
      <c r="AA3">
        <v>0.17330000000000001</v>
      </c>
      <c r="AB3">
        <v>158.16</v>
      </c>
      <c r="AC3" s="1">
        <v>3520.0564972002471</v>
      </c>
      <c r="AD3">
        <v>365.82</v>
      </c>
      <c r="AE3" s="1">
        <v>140326.94</v>
      </c>
      <c r="AF3">
        <v>191</v>
      </c>
      <c r="AG3" s="1">
        <v>37067</v>
      </c>
      <c r="AH3" s="1">
        <v>57229</v>
      </c>
      <c r="AI3">
        <v>33.799999999999997</v>
      </c>
      <c r="AJ3">
        <v>20.190000000000001</v>
      </c>
      <c r="AK3">
        <v>23.53</v>
      </c>
      <c r="AL3">
        <v>0</v>
      </c>
      <c r="AM3">
        <v>0</v>
      </c>
      <c r="AN3">
        <v>0</v>
      </c>
      <c r="AO3">
        <v>3.51</v>
      </c>
      <c r="AP3">
        <v>0.80689999999999995</v>
      </c>
      <c r="AQ3" s="1">
        <v>1893.5</v>
      </c>
      <c r="AR3" s="1">
        <v>2137.1</v>
      </c>
      <c r="AS3" s="1">
        <v>6967.37</v>
      </c>
      <c r="AT3">
        <v>311.95999999999998</v>
      </c>
      <c r="AU3">
        <v>275.79000000000002</v>
      </c>
      <c r="AV3" s="1">
        <v>11585.72</v>
      </c>
      <c r="AW3" s="1">
        <v>8598.1200000000008</v>
      </c>
      <c r="AX3">
        <v>0.62870000000000004</v>
      </c>
      <c r="AY3" s="1">
        <v>3077.24</v>
      </c>
      <c r="AZ3">
        <v>0.22500000000000001</v>
      </c>
      <c r="BA3">
        <v>308.08999999999997</v>
      </c>
      <c r="BB3">
        <v>2.2499999999999999E-2</v>
      </c>
      <c r="BC3" s="1">
        <v>1693.25</v>
      </c>
      <c r="BD3">
        <v>0.12379999999999999</v>
      </c>
      <c r="BE3" s="1">
        <v>13676.7</v>
      </c>
      <c r="BF3">
        <v>0.56299999999999994</v>
      </c>
      <c r="BG3">
        <v>0.2442</v>
      </c>
      <c r="BH3">
        <v>0.12770000000000001</v>
      </c>
      <c r="BI3">
        <v>4.1000000000000002E-2</v>
      </c>
      <c r="BJ3">
        <v>2.4E-2</v>
      </c>
    </row>
    <row r="4" spans="1:62" x14ac:dyDescent="0.25">
      <c r="A4" t="s">
        <v>5</v>
      </c>
      <c r="B4" t="s">
        <v>759</v>
      </c>
      <c r="C4">
        <v>55</v>
      </c>
      <c r="D4">
        <v>353.56155525454551</v>
      </c>
      <c r="E4">
        <v>19445.885538999999</v>
      </c>
      <c r="F4">
        <v>9.2999999999999999E-2</v>
      </c>
      <c r="G4">
        <v>1.6999999999999999E-3</v>
      </c>
      <c r="H4">
        <v>0.46350000000000002</v>
      </c>
      <c r="I4">
        <v>5.9999999999999995E-4</v>
      </c>
      <c r="J4">
        <v>5.7099999999999998E-2</v>
      </c>
      <c r="K4">
        <v>0.2838</v>
      </c>
      <c r="L4">
        <v>0.1004</v>
      </c>
      <c r="M4">
        <v>1</v>
      </c>
      <c r="N4">
        <v>9.2499999999999999E-2</v>
      </c>
      <c r="O4">
        <v>0.20380000000000001</v>
      </c>
      <c r="P4" s="1">
        <v>69835.8</v>
      </c>
      <c r="Q4">
        <v>0.2334</v>
      </c>
      <c r="R4">
        <v>0.18709999999999999</v>
      </c>
      <c r="S4">
        <v>0.5796</v>
      </c>
      <c r="T4">
        <v>153.16</v>
      </c>
      <c r="U4" s="1">
        <v>105474.48</v>
      </c>
      <c r="V4">
        <v>126.96</v>
      </c>
      <c r="W4" s="1">
        <v>143188.4</v>
      </c>
      <c r="X4">
        <v>0.63800000000000001</v>
      </c>
      <c r="Y4">
        <v>0.2994</v>
      </c>
      <c r="Z4">
        <v>6.2600000000000003E-2</v>
      </c>
      <c r="AA4">
        <v>0.36199999999999999</v>
      </c>
      <c r="AB4">
        <v>143.19</v>
      </c>
      <c r="AC4" s="1">
        <v>7353.6775537018657</v>
      </c>
      <c r="AD4">
        <v>710.18</v>
      </c>
      <c r="AE4" s="1">
        <v>87054.03</v>
      </c>
      <c r="AF4">
        <v>48</v>
      </c>
      <c r="AG4" s="1">
        <v>27970</v>
      </c>
      <c r="AH4" s="1">
        <v>42323</v>
      </c>
      <c r="AI4">
        <v>76</v>
      </c>
      <c r="AJ4">
        <v>46.75</v>
      </c>
      <c r="AK4">
        <v>56.03</v>
      </c>
      <c r="AL4">
        <v>3.56</v>
      </c>
      <c r="AM4">
        <v>1.31</v>
      </c>
      <c r="AN4">
        <v>1.84</v>
      </c>
      <c r="AO4">
        <v>0</v>
      </c>
      <c r="AP4">
        <v>1.3577999999999999</v>
      </c>
      <c r="AQ4" s="1">
        <v>2706.51</v>
      </c>
      <c r="AR4" s="1">
        <v>3200.88</v>
      </c>
      <c r="AS4" s="1">
        <v>10193.58</v>
      </c>
      <c r="AT4" s="1">
        <v>1383.31</v>
      </c>
      <c r="AU4" s="1">
        <v>1189.3599999999999</v>
      </c>
      <c r="AV4" s="1">
        <v>18673.64</v>
      </c>
      <c r="AW4" s="1">
        <v>9018.5400000000009</v>
      </c>
      <c r="AX4">
        <v>0.44209999999999999</v>
      </c>
      <c r="AY4" s="1">
        <v>6136.39</v>
      </c>
      <c r="AZ4">
        <v>0.30080000000000001</v>
      </c>
      <c r="BA4">
        <v>888.51</v>
      </c>
      <c r="BB4">
        <v>4.36E-2</v>
      </c>
      <c r="BC4" s="1">
        <v>4357.13</v>
      </c>
      <c r="BD4">
        <v>0.21360000000000001</v>
      </c>
      <c r="BE4" s="1">
        <v>20400.57</v>
      </c>
      <c r="BF4">
        <v>0.62609999999999999</v>
      </c>
      <c r="BG4">
        <v>0.24460000000000001</v>
      </c>
      <c r="BH4">
        <v>9.7299999999999998E-2</v>
      </c>
      <c r="BI4">
        <v>1.7500000000000002E-2</v>
      </c>
      <c r="BJ4">
        <v>1.4500000000000001E-2</v>
      </c>
    </row>
    <row r="5" spans="1:62" x14ac:dyDescent="0.25">
      <c r="A5" t="s">
        <v>6</v>
      </c>
      <c r="B5" t="s">
        <v>760</v>
      </c>
      <c r="C5">
        <v>174</v>
      </c>
      <c r="D5">
        <v>8.1228595862068964</v>
      </c>
      <c r="E5">
        <v>1413.3775680000001</v>
      </c>
      <c r="F5">
        <v>6.9999999999999999E-4</v>
      </c>
      <c r="G5">
        <v>0</v>
      </c>
      <c r="H5">
        <v>7.4999999999999997E-3</v>
      </c>
      <c r="I5">
        <v>0</v>
      </c>
      <c r="J5">
        <v>5.3E-3</v>
      </c>
      <c r="K5">
        <v>0.97130000000000005</v>
      </c>
      <c r="L5">
        <v>1.5299999999999999E-2</v>
      </c>
      <c r="M5">
        <v>0.29809999999999998</v>
      </c>
      <c r="N5">
        <v>0</v>
      </c>
      <c r="O5">
        <v>0.191</v>
      </c>
      <c r="P5" s="1">
        <v>66017.320000000007</v>
      </c>
      <c r="Q5">
        <v>0.12620000000000001</v>
      </c>
      <c r="R5">
        <v>0.14560000000000001</v>
      </c>
      <c r="S5">
        <v>0.72819999999999996</v>
      </c>
      <c r="T5">
        <v>9</v>
      </c>
      <c r="U5" s="1">
        <v>96524.11</v>
      </c>
      <c r="V5">
        <v>157.04</v>
      </c>
      <c r="W5" s="1">
        <v>216162.44</v>
      </c>
      <c r="X5">
        <v>0.6381</v>
      </c>
      <c r="Y5">
        <v>3.8800000000000001E-2</v>
      </c>
      <c r="Z5">
        <v>0.3231</v>
      </c>
      <c r="AA5">
        <v>0.3619</v>
      </c>
      <c r="AB5">
        <v>216.16</v>
      </c>
      <c r="AC5" s="1">
        <v>5285.1793951777217</v>
      </c>
      <c r="AD5">
        <v>428.47</v>
      </c>
      <c r="AE5" s="1">
        <v>186031.6</v>
      </c>
      <c r="AF5">
        <v>376</v>
      </c>
      <c r="AG5" s="1">
        <v>35360</v>
      </c>
      <c r="AH5" s="1">
        <v>56913</v>
      </c>
      <c r="AI5">
        <v>33.700000000000003</v>
      </c>
      <c r="AJ5">
        <v>20</v>
      </c>
      <c r="AK5">
        <v>20.62</v>
      </c>
      <c r="AL5">
        <v>0.5</v>
      </c>
      <c r="AM5">
        <v>0.28999999999999998</v>
      </c>
      <c r="AN5">
        <v>0.42</v>
      </c>
      <c r="AO5" s="1">
        <v>1304.6500000000001</v>
      </c>
      <c r="AP5">
        <v>1.0760000000000001</v>
      </c>
      <c r="AQ5" s="1">
        <v>1694.59</v>
      </c>
      <c r="AR5" s="1">
        <v>2702.5</v>
      </c>
      <c r="AS5" s="1">
        <v>8058.26</v>
      </c>
      <c r="AT5" s="1">
        <v>1102.02</v>
      </c>
      <c r="AU5">
        <v>363.22</v>
      </c>
      <c r="AV5" s="1">
        <v>13920.6</v>
      </c>
      <c r="AW5" s="1">
        <v>7403.17</v>
      </c>
      <c r="AX5">
        <v>0.41760000000000003</v>
      </c>
      <c r="AY5" s="1">
        <v>6177.56</v>
      </c>
      <c r="AZ5">
        <v>0.34839999999999999</v>
      </c>
      <c r="BA5">
        <v>564.55999999999995</v>
      </c>
      <c r="BB5">
        <v>3.1800000000000002E-2</v>
      </c>
      <c r="BC5" s="1">
        <v>3583.91</v>
      </c>
      <c r="BD5">
        <v>0.2021</v>
      </c>
      <c r="BE5" s="1">
        <v>17729.2</v>
      </c>
      <c r="BF5">
        <v>0.5615</v>
      </c>
      <c r="BG5">
        <v>0.2303</v>
      </c>
      <c r="BH5">
        <v>0.12770000000000001</v>
      </c>
      <c r="BI5">
        <v>5.91E-2</v>
      </c>
      <c r="BJ5">
        <v>2.1399999999999999E-2</v>
      </c>
    </row>
    <row r="6" spans="1:62" x14ac:dyDescent="0.25">
      <c r="A6" t="s">
        <v>7</v>
      </c>
      <c r="B6" t="s">
        <v>761</v>
      </c>
      <c r="C6">
        <v>73</v>
      </c>
      <c r="D6">
        <v>13.73318052054795</v>
      </c>
      <c r="E6">
        <v>1002.5221780000001</v>
      </c>
      <c r="F6">
        <v>1E-3</v>
      </c>
      <c r="G6">
        <v>0</v>
      </c>
      <c r="H6">
        <v>9.1000000000000004E-3</v>
      </c>
      <c r="I6">
        <v>1E-3</v>
      </c>
      <c r="J6">
        <v>2.7799999999999998E-2</v>
      </c>
      <c r="K6">
        <v>0.94140000000000001</v>
      </c>
      <c r="L6">
        <v>1.9900000000000001E-2</v>
      </c>
      <c r="M6">
        <v>0.24560000000000001</v>
      </c>
      <c r="N6">
        <v>0</v>
      </c>
      <c r="O6">
        <v>0.14399999999999999</v>
      </c>
      <c r="P6" s="1">
        <v>57233.04</v>
      </c>
      <c r="Q6">
        <v>0.2</v>
      </c>
      <c r="R6">
        <v>0.1714</v>
      </c>
      <c r="S6">
        <v>0.62860000000000005</v>
      </c>
      <c r="T6">
        <v>14.5</v>
      </c>
      <c r="U6" s="1">
        <v>54812</v>
      </c>
      <c r="V6">
        <v>69.14</v>
      </c>
      <c r="W6" s="1">
        <v>156189.39000000001</v>
      </c>
      <c r="X6">
        <v>0.90049999999999997</v>
      </c>
      <c r="Y6">
        <v>2.1700000000000001E-2</v>
      </c>
      <c r="Z6">
        <v>7.7700000000000005E-2</v>
      </c>
      <c r="AA6">
        <v>9.9500000000000005E-2</v>
      </c>
      <c r="AB6">
        <v>156.19</v>
      </c>
      <c r="AC6" s="1">
        <v>3545.687145885764</v>
      </c>
      <c r="AD6">
        <v>506.46</v>
      </c>
      <c r="AE6" s="1">
        <v>146644.91</v>
      </c>
      <c r="AF6">
        <v>223</v>
      </c>
      <c r="AG6" s="1">
        <v>41432</v>
      </c>
      <c r="AH6" s="1">
        <v>63139</v>
      </c>
      <c r="AI6">
        <v>29.21</v>
      </c>
      <c r="AJ6">
        <v>22.11</v>
      </c>
      <c r="AK6">
        <v>24.01</v>
      </c>
      <c r="AL6">
        <v>3.25</v>
      </c>
      <c r="AM6">
        <v>1.4</v>
      </c>
      <c r="AN6">
        <v>2.4700000000000002</v>
      </c>
      <c r="AO6">
        <v>0</v>
      </c>
      <c r="AP6">
        <v>0.71020000000000005</v>
      </c>
      <c r="AQ6" s="1">
        <v>1306.7</v>
      </c>
      <c r="AR6" s="1">
        <v>1809.21</v>
      </c>
      <c r="AS6" s="1">
        <v>5666.12</v>
      </c>
      <c r="AT6">
        <v>684.2</v>
      </c>
      <c r="AU6">
        <v>738.04</v>
      </c>
      <c r="AV6" s="1">
        <v>10204.26</v>
      </c>
      <c r="AW6" s="1">
        <v>7420.13</v>
      </c>
      <c r="AX6">
        <v>0.57169999999999999</v>
      </c>
      <c r="AY6" s="1">
        <v>2973.09</v>
      </c>
      <c r="AZ6">
        <v>0.2291</v>
      </c>
      <c r="BA6">
        <v>805.44</v>
      </c>
      <c r="BB6">
        <v>6.2100000000000002E-2</v>
      </c>
      <c r="BC6" s="1">
        <v>1781.21</v>
      </c>
      <c r="BD6">
        <v>0.13719999999999999</v>
      </c>
      <c r="BE6" s="1">
        <v>12979.86</v>
      </c>
      <c r="BF6">
        <v>0.60189999999999999</v>
      </c>
      <c r="BG6">
        <v>0.24340000000000001</v>
      </c>
      <c r="BH6">
        <v>9.4700000000000006E-2</v>
      </c>
      <c r="BI6">
        <v>4.5999999999999999E-2</v>
      </c>
      <c r="BJ6">
        <v>1.3899999999999999E-2</v>
      </c>
    </row>
    <row r="7" spans="1:62" x14ac:dyDescent="0.25">
      <c r="A7" t="s">
        <v>8</v>
      </c>
      <c r="B7" t="s">
        <v>762</v>
      </c>
      <c r="C7">
        <v>12</v>
      </c>
      <c r="D7">
        <v>222.10027883333331</v>
      </c>
      <c r="E7">
        <v>2665.2033459999998</v>
      </c>
      <c r="F7">
        <v>3.3999999999999998E-3</v>
      </c>
      <c r="G7">
        <v>5.9999999999999995E-4</v>
      </c>
      <c r="H7">
        <v>0.1144</v>
      </c>
      <c r="I7">
        <v>1.5E-3</v>
      </c>
      <c r="J7">
        <v>3.8300000000000001E-2</v>
      </c>
      <c r="K7">
        <v>0.68289999999999995</v>
      </c>
      <c r="L7">
        <v>0.1588</v>
      </c>
      <c r="M7">
        <v>1</v>
      </c>
      <c r="N7">
        <v>1.6999999999999999E-3</v>
      </c>
      <c r="O7">
        <v>0.1883</v>
      </c>
      <c r="P7" s="1">
        <v>64198.03</v>
      </c>
      <c r="Q7">
        <v>0.219</v>
      </c>
      <c r="R7">
        <v>0.1429</v>
      </c>
      <c r="S7">
        <v>0.6381</v>
      </c>
      <c r="T7">
        <v>29</v>
      </c>
      <c r="U7" s="1">
        <v>77216.22</v>
      </c>
      <c r="V7">
        <v>91.9</v>
      </c>
      <c r="W7" s="1">
        <v>117031.41</v>
      </c>
      <c r="X7">
        <v>0.6885</v>
      </c>
      <c r="Y7">
        <v>0.21490000000000001</v>
      </c>
      <c r="Z7">
        <v>9.6699999999999994E-2</v>
      </c>
      <c r="AA7">
        <v>0.3115</v>
      </c>
      <c r="AB7">
        <v>117.03</v>
      </c>
      <c r="AC7" s="1">
        <v>3553.3258706932452</v>
      </c>
      <c r="AD7">
        <v>402.36</v>
      </c>
      <c r="AE7" s="1">
        <v>80587.92</v>
      </c>
      <c r="AF7">
        <v>38</v>
      </c>
      <c r="AG7" s="1">
        <v>27318</v>
      </c>
      <c r="AH7" s="1">
        <v>40926</v>
      </c>
      <c r="AI7">
        <v>53.5</v>
      </c>
      <c r="AJ7">
        <v>26.6</v>
      </c>
      <c r="AK7">
        <v>32.01</v>
      </c>
      <c r="AL7">
        <v>2.5</v>
      </c>
      <c r="AM7">
        <v>1.1000000000000001</v>
      </c>
      <c r="AN7">
        <v>1.55</v>
      </c>
      <c r="AO7">
        <v>0</v>
      </c>
      <c r="AP7">
        <v>0.86890000000000001</v>
      </c>
      <c r="AQ7" s="1">
        <v>1834.35</v>
      </c>
      <c r="AR7" s="1">
        <v>2965.38</v>
      </c>
      <c r="AS7" s="1">
        <v>8042.31</v>
      </c>
      <c r="AT7">
        <v>909.25</v>
      </c>
      <c r="AU7">
        <v>693.56</v>
      </c>
      <c r="AV7" s="1">
        <v>14444.85</v>
      </c>
      <c r="AW7" s="1">
        <v>9386.24</v>
      </c>
      <c r="AX7">
        <v>0.55459999999999998</v>
      </c>
      <c r="AY7" s="1">
        <v>2867.58</v>
      </c>
      <c r="AZ7">
        <v>0.1694</v>
      </c>
      <c r="BA7">
        <v>646.12</v>
      </c>
      <c r="BB7">
        <v>3.8199999999999998E-2</v>
      </c>
      <c r="BC7" s="1">
        <v>4025.25</v>
      </c>
      <c r="BD7">
        <v>0.23780000000000001</v>
      </c>
      <c r="BE7" s="1">
        <v>16925.189999999999</v>
      </c>
      <c r="BF7">
        <v>0.57050000000000001</v>
      </c>
      <c r="BG7">
        <v>0.20599999999999999</v>
      </c>
      <c r="BH7">
        <v>0.14960000000000001</v>
      </c>
      <c r="BI7">
        <v>6.4699999999999994E-2</v>
      </c>
      <c r="BJ7">
        <v>9.2999999999999992E-3</v>
      </c>
    </row>
    <row r="8" spans="1:62" x14ac:dyDescent="0.25">
      <c r="A8" t="s">
        <v>9</v>
      </c>
      <c r="B8" t="s">
        <v>763</v>
      </c>
      <c r="C8">
        <v>98</v>
      </c>
      <c r="D8">
        <v>14.39856105102041</v>
      </c>
      <c r="E8">
        <v>1411.0589829999999</v>
      </c>
      <c r="F8">
        <v>6.9999999999999999E-4</v>
      </c>
      <c r="G8">
        <v>1.2999999999999999E-3</v>
      </c>
      <c r="H8">
        <v>2.8E-3</v>
      </c>
      <c r="I8">
        <v>0</v>
      </c>
      <c r="J8">
        <v>1.47E-2</v>
      </c>
      <c r="K8">
        <v>0.96509999999999996</v>
      </c>
      <c r="L8">
        <v>1.55E-2</v>
      </c>
      <c r="M8">
        <v>0.30630000000000002</v>
      </c>
      <c r="N8">
        <v>0</v>
      </c>
      <c r="O8">
        <v>0.17199999999999999</v>
      </c>
      <c r="P8" s="1">
        <v>58509.73</v>
      </c>
      <c r="Q8">
        <v>0.24510000000000001</v>
      </c>
      <c r="R8">
        <v>0.31369999999999998</v>
      </c>
      <c r="S8">
        <v>0.44119999999999998</v>
      </c>
      <c r="T8">
        <v>13</v>
      </c>
      <c r="U8" s="1">
        <v>75510.38</v>
      </c>
      <c r="V8">
        <v>108.54</v>
      </c>
      <c r="W8" s="1">
        <v>164496.87</v>
      </c>
      <c r="X8">
        <v>0.90029999999999999</v>
      </c>
      <c r="Y8">
        <v>2.9899999999999999E-2</v>
      </c>
      <c r="Z8">
        <v>6.9699999999999998E-2</v>
      </c>
      <c r="AA8">
        <v>9.9699999999999997E-2</v>
      </c>
      <c r="AB8">
        <v>164.5</v>
      </c>
      <c r="AC8" s="1">
        <v>3466.2151326951303</v>
      </c>
      <c r="AD8">
        <v>408.26</v>
      </c>
      <c r="AE8" s="1">
        <v>141370.06</v>
      </c>
      <c r="AF8">
        <v>196</v>
      </c>
      <c r="AG8" s="1">
        <v>40868</v>
      </c>
      <c r="AH8" s="1">
        <v>60658</v>
      </c>
      <c r="AI8">
        <v>35</v>
      </c>
      <c r="AJ8">
        <v>20</v>
      </c>
      <c r="AK8">
        <v>20.86</v>
      </c>
      <c r="AL8">
        <v>0.5</v>
      </c>
      <c r="AM8">
        <v>0.26</v>
      </c>
      <c r="AN8">
        <v>0.22</v>
      </c>
      <c r="AO8" s="1">
        <v>2926.6</v>
      </c>
      <c r="AP8">
        <v>1.5705</v>
      </c>
      <c r="AQ8" s="1">
        <v>1333.25</v>
      </c>
      <c r="AR8" s="1">
        <v>2480.31</v>
      </c>
      <c r="AS8" s="1">
        <v>7287.46</v>
      </c>
      <c r="AT8">
        <v>697.14</v>
      </c>
      <c r="AU8">
        <v>558.11</v>
      </c>
      <c r="AV8" s="1">
        <v>12356.26</v>
      </c>
      <c r="AW8" s="1">
        <v>7590.22</v>
      </c>
      <c r="AX8">
        <v>0.47170000000000001</v>
      </c>
      <c r="AY8" s="1">
        <v>5926.12</v>
      </c>
      <c r="AZ8">
        <v>0.36830000000000002</v>
      </c>
      <c r="BA8">
        <v>759.96</v>
      </c>
      <c r="BB8">
        <v>4.7199999999999999E-2</v>
      </c>
      <c r="BC8" s="1">
        <v>1813.88</v>
      </c>
      <c r="BD8">
        <v>0.11269999999999999</v>
      </c>
      <c r="BE8" s="1">
        <v>16090.18</v>
      </c>
      <c r="BF8">
        <v>0.57899999999999996</v>
      </c>
      <c r="BG8">
        <v>0.22520000000000001</v>
      </c>
      <c r="BH8">
        <v>0.14000000000000001</v>
      </c>
      <c r="BI8">
        <v>4.2200000000000001E-2</v>
      </c>
      <c r="BJ8">
        <v>1.37E-2</v>
      </c>
    </row>
    <row r="9" spans="1:62" x14ac:dyDescent="0.25">
      <c r="A9" t="s">
        <v>10</v>
      </c>
      <c r="B9" t="s">
        <v>764</v>
      </c>
      <c r="C9">
        <v>19</v>
      </c>
      <c r="D9">
        <v>185.7251355789474</v>
      </c>
      <c r="E9">
        <v>3528.777576</v>
      </c>
      <c r="F9">
        <v>1.26E-2</v>
      </c>
      <c r="G9">
        <v>2.9999999999999997E-4</v>
      </c>
      <c r="H9">
        <v>2.6800000000000001E-2</v>
      </c>
      <c r="I9">
        <v>2.2000000000000001E-3</v>
      </c>
      <c r="J9">
        <v>0.1371</v>
      </c>
      <c r="K9">
        <v>0.77480000000000004</v>
      </c>
      <c r="L9">
        <v>4.6100000000000002E-2</v>
      </c>
      <c r="M9">
        <v>0.2253</v>
      </c>
      <c r="N9">
        <v>5.0000000000000001E-3</v>
      </c>
      <c r="O9">
        <v>0.1143</v>
      </c>
      <c r="P9" s="1">
        <v>74047.55</v>
      </c>
      <c r="Q9">
        <v>0.1192</v>
      </c>
      <c r="R9">
        <v>0.10879999999999999</v>
      </c>
      <c r="S9">
        <v>0.77200000000000002</v>
      </c>
      <c r="T9">
        <v>19</v>
      </c>
      <c r="U9" s="1">
        <v>92848.95</v>
      </c>
      <c r="V9">
        <v>185.73</v>
      </c>
      <c r="W9" s="1">
        <v>199616.81</v>
      </c>
      <c r="X9">
        <v>0.79500000000000004</v>
      </c>
      <c r="Y9">
        <v>0.17169999999999999</v>
      </c>
      <c r="Z9">
        <v>3.3300000000000003E-2</v>
      </c>
      <c r="AA9">
        <v>0.20499999999999999</v>
      </c>
      <c r="AB9">
        <v>199.62</v>
      </c>
      <c r="AC9" s="1">
        <v>6160.2961739065413</v>
      </c>
      <c r="AD9">
        <v>735.43</v>
      </c>
      <c r="AE9" s="1">
        <v>165235.31</v>
      </c>
      <c r="AF9">
        <v>294</v>
      </c>
      <c r="AG9" s="1">
        <v>41094</v>
      </c>
      <c r="AH9" s="1">
        <v>64059</v>
      </c>
      <c r="AI9">
        <v>65.760000000000005</v>
      </c>
      <c r="AJ9">
        <v>28.91</v>
      </c>
      <c r="AK9">
        <v>33.15</v>
      </c>
      <c r="AL9">
        <v>2</v>
      </c>
      <c r="AM9">
        <v>0.96</v>
      </c>
      <c r="AN9">
        <v>1.19</v>
      </c>
      <c r="AO9">
        <v>0</v>
      </c>
      <c r="AP9">
        <v>0.80479999999999996</v>
      </c>
      <c r="AQ9" s="1">
        <v>1132.7</v>
      </c>
      <c r="AR9" s="1">
        <v>2120.6799999999998</v>
      </c>
      <c r="AS9" s="1">
        <v>6513.16</v>
      </c>
      <c r="AT9">
        <v>795.3</v>
      </c>
      <c r="AU9">
        <v>300.02</v>
      </c>
      <c r="AV9" s="1">
        <v>10861.86</v>
      </c>
      <c r="AW9" s="1">
        <v>4735.68</v>
      </c>
      <c r="AX9">
        <v>0.38719999999999999</v>
      </c>
      <c r="AY9" s="1">
        <v>5276</v>
      </c>
      <c r="AZ9">
        <v>0.43140000000000001</v>
      </c>
      <c r="BA9">
        <v>840.09</v>
      </c>
      <c r="BB9">
        <v>6.8699999999999997E-2</v>
      </c>
      <c r="BC9" s="1">
        <v>1378.51</v>
      </c>
      <c r="BD9">
        <v>0.11269999999999999</v>
      </c>
      <c r="BE9" s="1">
        <v>12230.28</v>
      </c>
      <c r="BF9">
        <v>0.60980000000000001</v>
      </c>
      <c r="BG9">
        <v>0.21410000000000001</v>
      </c>
      <c r="BH9">
        <v>0.1239</v>
      </c>
      <c r="BI9">
        <v>3.8899999999999997E-2</v>
      </c>
      <c r="BJ9">
        <v>1.34E-2</v>
      </c>
    </row>
    <row r="10" spans="1:62" x14ac:dyDescent="0.25">
      <c r="A10" t="s">
        <v>11</v>
      </c>
      <c r="B10" t="s">
        <v>765</v>
      </c>
      <c r="C10">
        <v>68</v>
      </c>
      <c r="D10">
        <v>15.95815916176471</v>
      </c>
      <c r="E10">
        <v>1085.1548230000001</v>
      </c>
      <c r="F10">
        <v>6.7000000000000002E-3</v>
      </c>
      <c r="G10">
        <v>2.9999999999999997E-4</v>
      </c>
      <c r="H10">
        <v>2.8E-3</v>
      </c>
      <c r="I10">
        <v>0</v>
      </c>
      <c r="J10">
        <v>1.4200000000000001E-2</v>
      </c>
      <c r="K10">
        <v>0.94979999999999998</v>
      </c>
      <c r="L10">
        <v>2.6100000000000002E-2</v>
      </c>
      <c r="M10">
        <v>7.3999999999999996E-2</v>
      </c>
      <c r="N10">
        <v>3.0000000000000001E-3</v>
      </c>
      <c r="O10">
        <v>0.115</v>
      </c>
      <c r="P10" s="1">
        <v>72507.31</v>
      </c>
      <c r="Q10">
        <v>4.48E-2</v>
      </c>
      <c r="R10">
        <v>0.16420000000000001</v>
      </c>
      <c r="S10">
        <v>0.79100000000000004</v>
      </c>
      <c r="T10">
        <v>7</v>
      </c>
      <c r="U10" s="1">
        <v>99589.29</v>
      </c>
      <c r="V10">
        <v>155.02000000000001</v>
      </c>
      <c r="W10" s="1">
        <v>171094.65</v>
      </c>
      <c r="X10">
        <v>0.80079999999999996</v>
      </c>
      <c r="Y10">
        <v>0.17180000000000001</v>
      </c>
      <c r="Z10">
        <v>2.7400000000000001E-2</v>
      </c>
      <c r="AA10">
        <v>0.19919999999999999</v>
      </c>
      <c r="AB10">
        <v>171.09</v>
      </c>
      <c r="AC10" s="1">
        <v>3633.914641874102</v>
      </c>
      <c r="AD10">
        <v>391.03</v>
      </c>
      <c r="AE10" s="1">
        <v>162140.57999999999</v>
      </c>
      <c r="AF10">
        <v>278</v>
      </c>
      <c r="AG10" s="1">
        <v>45326</v>
      </c>
      <c r="AH10" s="1">
        <v>67621</v>
      </c>
      <c r="AI10">
        <v>28.2</v>
      </c>
      <c r="AJ10">
        <v>20</v>
      </c>
      <c r="AK10">
        <v>25.9</v>
      </c>
      <c r="AL10">
        <v>1.5</v>
      </c>
      <c r="AM10">
        <v>0.93</v>
      </c>
      <c r="AN10">
        <v>1.5</v>
      </c>
      <c r="AO10" s="1">
        <v>2361.77</v>
      </c>
      <c r="AP10">
        <v>1.2402</v>
      </c>
      <c r="AQ10" s="1">
        <v>1575.73</v>
      </c>
      <c r="AR10" s="1">
        <v>2185.9299999999998</v>
      </c>
      <c r="AS10" s="1">
        <v>8201.5499999999993</v>
      </c>
      <c r="AT10">
        <v>266.89999999999998</v>
      </c>
      <c r="AU10">
        <v>471.33</v>
      </c>
      <c r="AV10" s="1">
        <v>12701.43</v>
      </c>
      <c r="AW10" s="1">
        <v>6571.48</v>
      </c>
      <c r="AX10">
        <v>0.43430000000000002</v>
      </c>
      <c r="AY10" s="1">
        <v>6155.74</v>
      </c>
      <c r="AZ10">
        <v>0.40679999999999999</v>
      </c>
      <c r="BA10">
        <v>895.35</v>
      </c>
      <c r="BB10">
        <v>5.9200000000000003E-2</v>
      </c>
      <c r="BC10" s="1">
        <v>1509.05</v>
      </c>
      <c r="BD10">
        <v>9.9699999999999997E-2</v>
      </c>
      <c r="BE10" s="1">
        <v>15131.62</v>
      </c>
      <c r="BF10">
        <v>0.59199999999999997</v>
      </c>
      <c r="BG10">
        <v>0.24529999999999999</v>
      </c>
      <c r="BH10">
        <v>0.1169</v>
      </c>
      <c r="BI10">
        <v>3.4799999999999998E-2</v>
      </c>
      <c r="BJ10">
        <v>1.0999999999999999E-2</v>
      </c>
    </row>
    <row r="11" spans="1:62" x14ac:dyDescent="0.25">
      <c r="A11" t="s">
        <v>12</v>
      </c>
      <c r="B11" t="s">
        <v>766</v>
      </c>
      <c r="C11">
        <v>65</v>
      </c>
      <c r="D11">
        <v>10.755529538461539</v>
      </c>
      <c r="E11">
        <v>699.10942</v>
      </c>
      <c r="F11">
        <v>5.9999999999999995E-4</v>
      </c>
      <c r="G11">
        <v>1.2999999999999999E-3</v>
      </c>
      <c r="H11">
        <v>1.2999999999999999E-3</v>
      </c>
      <c r="I11">
        <v>0</v>
      </c>
      <c r="J11">
        <v>2.8799999999999999E-2</v>
      </c>
      <c r="K11">
        <v>0.96050000000000002</v>
      </c>
      <c r="L11">
        <v>7.4999999999999997E-3</v>
      </c>
      <c r="M11">
        <v>0.31490000000000001</v>
      </c>
      <c r="N11">
        <v>5.9999999999999995E-4</v>
      </c>
      <c r="O11">
        <v>0.1207</v>
      </c>
      <c r="P11" s="1">
        <v>59745.69</v>
      </c>
      <c r="Q11">
        <v>0.22409999999999999</v>
      </c>
      <c r="R11">
        <v>0.22409999999999999</v>
      </c>
      <c r="S11">
        <v>0.55169999999999997</v>
      </c>
      <c r="T11">
        <v>3</v>
      </c>
      <c r="U11" s="1">
        <v>106129</v>
      </c>
      <c r="V11">
        <v>233.04</v>
      </c>
      <c r="W11" s="1">
        <v>117297.36</v>
      </c>
      <c r="X11">
        <v>0.89080000000000004</v>
      </c>
      <c r="Y11">
        <v>5.45E-2</v>
      </c>
      <c r="Z11">
        <v>5.4800000000000001E-2</v>
      </c>
      <c r="AA11">
        <v>0.10920000000000001</v>
      </c>
      <c r="AB11">
        <v>117.3</v>
      </c>
      <c r="AC11" s="1">
        <v>2704.7053664360578</v>
      </c>
      <c r="AD11">
        <v>363.83</v>
      </c>
      <c r="AE11" s="1">
        <v>116863.73</v>
      </c>
      <c r="AF11">
        <v>107</v>
      </c>
      <c r="AG11" s="1">
        <v>36096</v>
      </c>
      <c r="AH11" s="1">
        <v>53738</v>
      </c>
      <c r="AI11">
        <v>32.299999999999997</v>
      </c>
      <c r="AJ11">
        <v>22.68</v>
      </c>
      <c r="AK11">
        <v>20</v>
      </c>
      <c r="AL11">
        <v>1.5</v>
      </c>
      <c r="AM11">
        <v>0.94</v>
      </c>
      <c r="AN11">
        <v>1.43</v>
      </c>
      <c r="AO11" s="1">
        <v>2074.09</v>
      </c>
      <c r="AP11">
        <v>1.8815</v>
      </c>
      <c r="AQ11" s="1">
        <v>1319.46</v>
      </c>
      <c r="AR11" s="1">
        <v>2299.77</v>
      </c>
      <c r="AS11" s="1">
        <v>7678.73</v>
      </c>
      <c r="AT11">
        <v>611.65</v>
      </c>
      <c r="AU11">
        <v>91.05</v>
      </c>
      <c r="AV11" s="1">
        <v>12000.67</v>
      </c>
      <c r="AW11" s="1">
        <v>8059.73</v>
      </c>
      <c r="AX11">
        <v>0.57099999999999995</v>
      </c>
      <c r="AY11" s="1">
        <v>3946.26</v>
      </c>
      <c r="AZ11">
        <v>0.27960000000000002</v>
      </c>
      <c r="BA11">
        <v>618.84</v>
      </c>
      <c r="BB11">
        <v>4.3799999999999999E-2</v>
      </c>
      <c r="BC11" s="1">
        <v>1489.08</v>
      </c>
      <c r="BD11">
        <v>0.1055</v>
      </c>
      <c r="BE11" s="1">
        <v>14113.92</v>
      </c>
      <c r="BF11">
        <v>0.55840000000000001</v>
      </c>
      <c r="BG11">
        <v>0.26069999999999999</v>
      </c>
      <c r="BH11">
        <v>0.12509999999999999</v>
      </c>
      <c r="BI11">
        <v>4.8000000000000001E-2</v>
      </c>
      <c r="BJ11">
        <v>7.7999999999999996E-3</v>
      </c>
    </row>
    <row r="12" spans="1:62" x14ac:dyDescent="0.25">
      <c r="A12" t="s">
        <v>13</v>
      </c>
      <c r="B12" t="s">
        <v>767</v>
      </c>
      <c r="C12">
        <v>74</v>
      </c>
      <c r="D12">
        <v>55.652237729729727</v>
      </c>
      <c r="E12">
        <v>4118.2655919999997</v>
      </c>
      <c r="F12">
        <v>1.77E-2</v>
      </c>
      <c r="G12">
        <v>2.7000000000000001E-3</v>
      </c>
      <c r="H12">
        <v>1.72E-2</v>
      </c>
      <c r="I12">
        <v>2.8E-3</v>
      </c>
      <c r="J12">
        <v>1.35E-2</v>
      </c>
      <c r="K12">
        <v>0.93269999999999997</v>
      </c>
      <c r="L12">
        <v>1.3299999999999999E-2</v>
      </c>
      <c r="M12">
        <v>0.1202</v>
      </c>
      <c r="N12">
        <v>5.5999999999999999E-3</v>
      </c>
      <c r="O12">
        <v>0.1123</v>
      </c>
      <c r="P12" s="1">
        <v>73499.199999999997</v>
      </c>
      <c r="Q12">
        <v>0.32800000000000001</v>
      </c>
      <c r="R12">
        <v>0.25600000000000001</v>
      </c>
      <c r="S12">
        <v>0.41599999999999998</v>
      </c>
      <c r="T12">
        <v>22</v>
      </c>
      <c r="U12" s="1">
        <v>103143.64</v>
      </c>
      <c r="V12">
        <v>187.19</v>
      </c>
      <c r="W12" s="1">
        <v>319067.40000000002</v>
      </c>
      <c r="X12">
        <v>0.82709999999999995</v>
      </c>
      <c r="Y12">
        <v>0.1074</v>
      </c>
      <c r="Z12">
        <v>6.5500000000000003E-2</v>
      </c>
      <c r="AA12">
        <v>0.1729</v>
      </c>
      <c r="AB12">
        <v>319.07</v>
      </c>
      <c r="AC12" s="1">
        <v>9048.9256138291348</v>
      </c>
      <c r="AD12">
        <v>934.58</v>
      </c>
      <c r="AE12" s="1">
        <v>252841.22</v>
      </c>
      <c r="AF12">
        <v>518</v>
      </c>
      <c r="AG12" s="1">
        <v>53906</v>
      </c>
      <c r="AH12" s="1">
        <v>103399</v>
      </c>
      <c r="AI12">
        <v>66.2</v>
      </c>
      <c r="AJ12">
        <v>24.9</v>
      </c>
      <c r="AK12">
        <v>31.94</v>
      </c>
      <c r="AL12">
        <v>2.2000000000000002</v>
      </c>
      <c r="AM12">
        <v>2.2000000000000002</v>
      </c>
      <c r="AN12">
        <v>2.2000000000000002</v>
      </c>
      <c r="AO12">
        <v>0</v>
      </c>
      <c r="AP12">
        <v>0.53600000000000003</v>
      </c>
      <c r="AQ12" s="1">
        <v>1520.9</v>
      </c>
      <c r="AR12" s="1">
        <v>2385.5500000000002</v>
      </c>
      <c r="AS12" s="1">
        <v>7351.42</v>
      </c>
      <c r="AT12">
        <v>956.23</v>
      </c>
      <c r="AU12">
        <v>194.58</v>
      </c>
      <c r="AV12" s="1">
        <v>12408.68</v>
      </c>
      <c r="AW12" s="1">
        <v>2617.29</v>
      </c>
      <c r="AX12">
        <v>0.20669999999999999</v>
      </c>
      <c r="AY12" s="1">
        <v>8107.28</v>
      </c>
      <c r="AZ12">
        <v>0.6401</v>
      </c>
      <c r="BA12">
        <v>685.76</v>
      </c>
      <c r="BB12">
        <v>5.4100000000000002E-2</v>
      </c>
      <c r="BC12" s="1">
        <v>1254.9000000000001</v>
      </c>
      <c r="BD12">
        <v>9.9099999999999994E-2</v>
      </c>
      <c r="BE12" s="1">
        <v>12665.22</v>
      </c>
      <c r="BF12">
        <v>0.61890000000000001</v>
      </c>
      <c r="BG12">
        <v>0.22889999999999999</v>
      </c>
      <c r="BH12">
        <v>0.10979999999999999</v>
      </c>
      <c r="BI12">
        <v>2.64E-2</v>
      </c>
      <c r="BJ12">
        <v>1.61E-2</v>
      </c>
    </row>
    <row r="13" spans="1:62" x14ac:dyDescent="0.25">
      <c r="A13" t="s">
        <v>14</v>
      </c>
      <c r="B13" t="s">
        <v>768</v>
      </c>
      <c r="C13">
        <v>65</v>
      </c>
      <c r="D13">
        <v>9.6870261538461531</v>
      </c>
      <c r="E13">
        <v>629.6567</v>
      </c>
      <c r="F13">
        <v>5.8999999999999999E-3</v>
      </c>
      <c r="G13">
        <v>0</v>
      </c>
      <c r="H13">
        <v>4.8999999999999998E-3</v>
      </c>
      <c r="I13">
        <v>0</v>
      </c>
      <c r="J13">
        <v>4.3999999999999997E-2</v>
      </c>
      <c r="K13">
        <v>0.92530000000000001</v>
      </c>
      <c r="L13">
        <v>1.9900000000000001E-2</v>
      </c>
      <c r="M13">
        <v>0.27350000000000002</v>
      </c>
      <c r="N13">
        <v>5.4000000000000003E-3</v>
      </c>
      <c r="O13">
        <v>0.16120000000000001</v>
      </c>
      <c r="P13" s="1">
        <v>58260.3</v>
      </c>
      <c r="Q13">
        <v>0.12</v>
      </c>
      <c r="R13">
        <v>0.2</v>
      </c>
      <c r="S13">
        <v>0.68</v>
      </c>
      <c r="T13">
        <v>11.5</v>
      </c>
      <c r="U13" s="1">
        <v>68671.039999999994</v>
      </c>
      <c r="V13">
        <v>54.75</v>
      </c>
      <c r="W13" s="1">
        <v>138827.73000000001</v>
      </c>
      <c r="X13">
        <v>0.8609</v>
      </c>
      <c r="Y13">
        <v>6.0999999999999999E-2</v>
      </c>
      <c r="Z13">
        <v>7.8100000000000003E-2</v>
      </c>
      <c r="AA13">
        <v>0.1391</v>
      </c>
      <c r="AB13">
        <v>138.83000000000001</v>
      </c>
      <c r="AC13" s="1">
        <v>3187.6957713623947</v>
      </c>
      <c r="AD13">
        <v>405</v>
      </c>
      <c r="AE13" s="1">
        <v>139145.29</v>
      </c>
      <c r="AF13">
        <v>184</v>
      </c>
      <c r="AG13" s="1">
        <v>35611</v>
      </c>
      <c r="AH13" s="1">
        <v>52409</v>
      </c>
      <c r="AI13">
        <v>37.6</v>
      </c>
      <c r="AJ13">
        <v>21</v>
      </c>
      <c r="AK13">
        <v>31.96</v>
      </c>
      <c r="AL13">
        <v>2.9</v>
      </c>
      <c r="AM13">
        <v>1.75</v>
      </c>
      <c r="AN13">
        <v>2.9</v>
      </c>
      <c r="AO13" s="1">
        <v>2268.4699999999998</v>
      </c>
      <c r="AP13">
        <v>1.6152</v>
      </c>
      <c r="AQ13" s="1">
        <v>2138.33</v>
      </c>
      <c r="AR13" s="1">
        <v>2559.5</v>
      </c>
      <c r="AS13" s="1">
        <v>7948</v>
      </c>
      <c r="AT13">
        <v>591.96</v>
      </c>
      <c r="AU13">
        <v>475.61</v>
      </c>
      <c r="AV13" s="1">
        <v>13713.41</v>
      </c>
      <c r="AW13" s="1">
        <v>8444.01</v>
      </c>
      <c r="AX13">
        <v>0.5363</v>
      </c>
      <c r="AY13" s="1">
        <v>4791.75</v>
      </c>
      <c r="AZ13">
        <v>0.30430000000000001</v>
      </c>
      <c r="BA13" s="1">
        <v>1062.8</v>
      </c>
      <c r="BB13">
        <v>6.7500000000000004E-2</v>
      </c>
      <c r="BC13" s="1">
        <v>1447.4</v>
      </c>
      <c r="BD13">
        <v>9.1899999999999996E-2</v>
      </c>
      <c r="BE13" s="1">
        <v>15745.97</v>
      </c>
      <c r="BF13">
        <v>0.51859999999999995</v>
      </c>
      <c r="BG13">
        <v>0.2591</v>
      </c>
      <c r="BH13">
        <v>0.1694</v>
      </c>
      <c r="BI13">
        <v>3.5700000000000003E-2</v>
      </c>
      <c r="BJ13">
        <v>1.72E-2</v>
      </c>
    </row>
    <row r="14" spans="1:62" x14ac:dyDescent="0.25">
      <c r="A14" t="s">
        <v>15</v>
      </c>
      <c r="B14" t="s">
        <v>769</v>
      </c>
      <c r="C14">
        <v>61</v>
      </c>
      <c r="D14">
        <v>8.9688827213114752</v>
      </c>
      <c r="E14">
        <v>547.10184600000002</v>
      </c>
      <c r="F14">
        <v>0</v>
      </c>
      <c r="G14">
        <v>0</v>
      </c>
      <c r="H14">
        <v>1.6799999999999999E-2</v>
      </c>
      <c r="I14">
        <v>0</v>
      </c>
      <c r="J14">
        <v>9.1300000000000006E-2</v>
      </c>
      <c r="K14">
        <v>0.84409999999999996</v>
      </c>
      <c r="L14">
        <v>4.7800000000000002E-2</v>
      </c>
      <c r="M14">
        <v>0.27239999999999998</v>
      </c>
      <c r="N14">
        <v>9.2999999999999992E-3</v>
      </c>
      <c r="O14">
        <v>0.10150000000000001</v>
      </c>
      <c r="P14" s="1">
        <v>60033.66</v>
      </c>
      <c r="Q14">
        <v>0.1731</v>
      </c>
      <c r="R14">
        <v>0.21149999999999999</v>
      </c>
      <c r="S14">
        <v>0.61539999999999995</v>
      </c>
      <c r="T14">
        <v>5.12</v>
      </c>
      <c r="U14" s="1">
        <v>88802.41</v>
      </c>
      <c r="V14">
        <v>106.86</v>
      </c>
      <c r="W14" s="1">
        <v>337084.11</v>
      </c>
      <c r="X14">
        <v>0.46989999999999998</v>
      </c>
      <c r="Y14">
        <v>4.2500000000000003E-2</v>
      </c>
      <c r="Z14">
        <v>0.48759999999999998</v>
      </c>
      <c r="AA14">
        <v>0.53010000000000002</v>
      </c>
      <c r="AB14">
        <v>337.08</v>
      </c>
      <c r="AC14" s="1">
        <v>8772.324632222133</v>
      </c>
      <c r="AD14">
        <v>521.58000000000004</v>
      </c>
      <c r="AE14" s="1">
        <v>258875.59</v>
      </c>
      <c r="AF14">
        <v>528</v>
      </c>
      <c r="AG14" s="1">
        <v>37167</v>
      </c>
      <c r="AH14" s="1">
        <v>69231</v>
      </c>
      <c r="AI14">
        <v>26.9</v>
      </c>
      <c r="AJ14">
        <v>24.77</v>
      </c>
      <c r="AK14">
        <v>24.02</v>
      </c>
      <c r="AL14">
        <v>0</v>
      </c>
      <c r="AM14">
        <v>0</v>
      </c>
      <c r="AN14">
        <v>0</v>
      </c>
      <c r="AO14" s="1">
        <v>1897.88</v>
      </c>
      <c r="AP14">
        <v>1.3894</v>
      </c>
      <c r="AQ14" s="1">
        <v>2119.86</v>
      </c>
      <c r="AR14" s="1">
        <v>3225.9</v>
      </c>
      <c r="AS14" s="1">
        <v>7564.45</v>
      </c>
      <c r="AT14">
        <v>974.41</v>
      </c>
      <c r="AU14">
        <v>669.33</v>
      </c>
      <c r="AV14" s="1">
        <v>14553.94</v>
      </c>
      <c r="AW14" s="1">
        <v>6093.52</v>
      </c>
      <c r="AX14">
        <v>0.33839999999999998</v>
      </c>
      <c r="AY14" s="1">
        <v>8707.1299999999992</v>
      </c>
      <c r="AZ14">
        <v>0.48349999999999999</v>
      </c>
      <c r="BA14">
        <v>942.31</v>
      </c>
      <c r="BB14">
        <v>5.2299999999999999E-2</v>
      </c>
      <c r="BC14" s="1">
        <v>2265.1799999999998</v>
      </c>
      <c r="BD14">
        <v>0.1258</v>
      </c>
      <c r="BE14" s="1">
        <v>18008.150000000001</v>
      </c>
      <c r="BF14">
        <v>0.55069999999999997</v>
      </c>
      <c r="BG14">
        <v>0.23400000000000001</v>
      </c>
      <c r="BH14">
        <v>0.1479</v>
      </c>
      <c r="BI14">
        <v>4.9599999999999998E-2</v>
      </c>
      <c r="BJ14">
        <v>1.78E-2</v>
      </c>
    </row>
    <row r="15" spans="1:62" x14ac:dyDescent="0.25">
      <c r="A15" t="s">
        <v>16</v>
      </c>
      <c r="B15" t="s">
        <v>770</v>
      </c>
      <c r="C15">
        <v>60</v>
      </c>
      <c r="D15">
        <v>17.035080433333331</v>
      </c>
      <c r="E15">
        <v>1022.104826</v>
      </c>
      <c r="F15">
        <v>1.8E-3</v>
      </c>
      <c r="G15">
        <v>0</v>
      </c>
      <c r="H15">
        <v>3.3999999999999998E-3</v>
      </c>
      <c r="I15">
        <v>0</v>
      </c>
      <c r="J15">
        <v>1.29E-2</v>
      </c>
      <c r="K15">
        <v>0.96240000000000003</v>
      </c>
      <c r="L15">
        <v>1.95E-2</v>
      </c>
      <c r="M15">
        <v>0.14410000000000001</v>
      </c>
      <c r="N15">
        <v>8.9999999999999998E-4</v>
      </c>
      <c r="O15">
        <v>8.1199999999999994E-2</v>
      </c>
      <c r="P15" s="1">
        <v>67244.12</v>
      </c>
      <c r="Q15">
        <v>0.13239999999999999</v>
      </c>
      <c r="R15">
        <v>7.3499999999999996E-2</v>
      </c>
      <c r="S15">
        <v>0.79410000000000003</v>
      </c>
      <c r="T15">
        <v>8.25</v>
      </c>
      <c r="U15" s="1">
        <v>74099.06</v>
      </c>
      <c r="V15">
        <v>123.89</v>
      </c>
      <c r="W15" s="1">
        <v>144322.62</v>
      </c>
      <c r="X15">
        <v>0.89280000000000004</v>
      </c>
      <c r="Y15">
        <v>3.4299999999999997E-2</v>
      </c>
      <c r="Z15">
        <v>7.2900000000000006E-2</v>
      </c>
      <c r="AA15">
        <v>0.1072</v>
      </c>
      <c r="AB15">
        <v>144.32</v>
      </c>
      <c r="AC15" s="1">
        <v>2943.299868540098</v>
      </c>
      <c r="AD15">
        <v>506.11</v>
      </c>
      <c r="AE15" s="1">
        <v>137774.45000000001</v>
      </c>
      <c r="AF15">
        <v>170</v>
      </c>
      <c r="AG15" s="1">
        <v>38415</v>
      </c>
      <c r="AH15" s="1">
        <v>59150</v>
      </c>
      <c r="AI15">
        <v>23.6</v>
      </c>
      <c r="AJ15">
        <v>20.12</v>
      </c>
      <c r="AK15">
        <v>20.77</v>
      </c>
      <c r="AL15">
        <v>0.5</v>
      </c>
      <c r="AM15">
        <v>0.38</v>
      </c>
      <c r="AN15">
        <v>0.47</v>
      </c>
      <c r="AO15" s="1">
        <v>2433.63</v>
      </c>
      <c r="AP15">
        <v>1.421</v>
      </c>
      <c r="AQ15" s="1">
        <v>1237.22</v>
      </c>
      <c r="AR15" s="1">
        <v>2347.4699999999998</v>
      </c>
      <c r="AS15" s="1">
        <v>6925.78</v>
      </c>
      <c r="AT15" s="1">
        <v>1088.27</v>
      </c>
      <c r="AU15">
        <v>609.71</v>
      </c>
      <c r="AV15" s="1">
        <v>12208.45</v>
      </c>
      <c r="AW15" s="1">
        <v>6953.07</v>
      </c>
      <c r="AX15">
        <v>0.50790000000000002</v>
      </c>
      <c r="AY15" s="1">
        <v>4786.6899999999996</v>
      </c>
      <c r="AZ15">
        <v>0.34960000000000002</v>
      </c>
      <c r="BA15">
        <v>607.41999999999996</v>
      </c>
      <c r="BB15">
        <v>4.4400000000000002E-2</v>
      </c>
      <c r="BC15" s="1">
        <v>1342.9</v>
      </c>
      <c r="BD15">
        <v>9.8100000000000007E-2</v>
      </c>
      <c r="BE15" s="1">
        <v>13690.09</v>
      </c>
      <c r="BF15">
        <v>0.52149999999999996</v>
      </c>
      <c r="BG15">
        <v>0.252</v>
      </c>
      <c r="BH15">
        <v>0.17649999999999999</v>
      </c>
      <c r="BI15">
        <v>2.18E-2</v>
      </c>
      <c r="BJ15">
        <v>2.8299999999999999E-2</v>
      </c>
    </row>
    <row r="16" spans="1:62" x14ac:dyDescent="0.25">
      <c r="A16" t="s">
        <v>17</v>
      </c>
      <c r="B16" t="s">
        <v>771</v>
      </c>
      <c r="C16">
        <v>78</v>
      </c>
      <c r="D16">
        <v>14.950766589743591</v>
      </c>
      <c r="E16">
        <v>1166.1597939999999</v>
      </c>
      <c r="F16">
        <v>7.1000000000000004E-3</v>
      </c>
      <c r="G16">
        <v>0</v>
      </c>
      <c r="H16">
        <v>1.2999999999999999E-2</v>
      </c>
      <c r="I16">
        <v>3.5000000000000001E-3</v>
      </c>
      <c r="J16">
        <v>0.17469999999999999</v>
      </c>
      <c r="K16">
        <v>0.7863</v>
      </c>
      <c r="L16">
        <v>1.55E-2</v>
      </c>
      <c r="M16">
        <v>0.16020000000000001</v>
      </c>
      <c r="N16">
        <v>7.3000000000000001E-3</v>
      </c>
      <c r="O16">
        <v>9.35E-2</v>
      </c>
      <c r="P16" s="1">
        <v>68909.14</v>
      </c>
      <c r="Q16">
        <v>3.5700000000000003E-2</v>
      </c>
      <c r="R16">
        <v>0.21429999999999999</v>
      </c>
      <c r="S16">
        <v>0.75</v>
      </c>
      <c r="T16">
        <v>9.85</v>
      </c>
      <c r="U16" s="1">
        <v>65966.09</v>
      </c>
      <c r="V16">
        <v>118.39</v>
      </c>
      <c r="W16" s="1">
        <v>249331.08</v>
      </c>
      <c r="X16">
        <v>0.54430000000000001</v>
      </c>
      <c r="Y16">
        <v>0.19900000000000001</v>
      </c>
      <c r="Z16">
        <v>0.25669999999999998</v>
      </c>
      <c r="AA16">
        <v>0.45569999999999999</v>
      </c>
      <c r="AB16">
        <v>249.33</v>
      </c>
      <c r="AC16" s="1">
        <v>7503.6894986623083</v>
      </c>
      <c r="AD16">
        <v>498.92</v>
      </c>
      <c r="AE16" s="1">
        <v>201410.77</v>
      </c>
      <c r="AF16">
        <v>427</v>
      </c>
      <c r="AG16" s="1">
        <v>36665</v>
      </c>
      <c r="AH16" s="1">
        <v>69732</v>
      </c>
      <c r="AI16">
        <v>38.950000000000003</v>
      </c>
      <c r="AJ16">
        <v>23.81</v>
      </c>
      <c r="AK16">
        <v>35.86</v>
      </c>
      <c r="AL16">
        <v>1.8</v>
      </c>
      <c r="AM16">
        <v>1.8</v>
      </c>
      <c r="AN16">
        <v>1.8</v>
      </c>
      <c r="AO16">
        <v>0</v>
      </c>
      <c r="AP16">
        <v>0.7349</v>
      </c>
      <c r="AQ16" s="1">
        <v>1323.58</v>
      </c>
      <c r="AR16" s="1">
        <v>1883.63</v>
      </c>
      <c r="AS16" s="1">
        <v>8137.54</v>
      </c>
      <c r="AT16" s="1">
        <v>1018.67</v>
      </c>
      <c r="AU16">
        <v>338.21</v>
      </c>
      <c r="AV16" s="1">
        <v>12701.63</v>
      </c>
      <c r="AW16" s="1">
        <v>4892.58</v>
      </c>
      <c r="AX16">
        <v>0.37859999999999999</v>
      </c>
      <c r="AY16" s="1">
        <v>5859.3</v>
      </c>
      <c r="AZ16">
        <v>0.45340000000000003</v>
      </c>
      <c r="BA16">
        <v>693.89</v>
      </c>
      <c r="BB16">
        <v>5.3699999999999998E-2</v>
      </c>
      <c r="BC16" s="1">
        <v>1478.3</v>
      </c>
      <c r="BD16">
        <v>0.1144</v>
      </c>
      <c r="BE16" s="1">
        <v>12924.06</v>
      </c>
      <c r="BF16">
        <v>0.57440000000000002</v>
      </c>
      <c r="BG16">
        <v>0.25090000000000001</v>
      </c>
      <c r="BH16">
        <v>0.13519999999999999</v>
      </c>
      <c r="BI16">
        <v>2.4400000000000002E-2</v>
      </c>
      <c r="BJ16">
        <v>1.5100000000000001E-2</v>
      </c>
    </row>
    <row r="17" spans="1:62" x14ac:dyDescent="0.25">
      <c r="A17" t="s">
        <v>18</v>
      </c>
      <c r="B17" t="s">
        <v>772</v>
      </c>
      <c r="C17">
        <v>57</v>
      </c>
      <c r="D17">
        <v>9.7880797719298247</v>
      </c>
      <c r="E17">
        <v>557.92054700000006</v>
      </c>
      <c r="F17">
        <v>0</v>
      </c>
      <c r="G17">
        <v>0</v>
      </c>
      <c r="H17">
        <v>5.4999999999999997E-3</v>
      </c>
      <c r="I17">
        <v>0</v>
      </c>
      <c r="J17">
        <v>2.0400000000000001E-2</v>
      </c>
      <c r="K17">
        <v>0.95730000000000004</v>
      </c>
      <c r="L17">
        <v>1.6799999999999999E-2</v>
      </c>
      <c r="M17">
        <v>0.19800000000000001</v>
      </c>
      <c r="N17">
        <v>0</v>
      </c>
      <c r="O17">
        <v>0.1149</v>
      </c>
      <c r="P17" s="1">
        <v>57489.27</v>
      </c>
      <c r="Q17">
        <v>0.3125</v>
      </c>
      <c r="R17">
        <v>0.1042</v>
      </c>
      <c r="S17">
        <v>0.58330000000000004</v>
      </c>
      <c r="T17">
        <v>6.12</v>
      </c>
      <c r="U17" s="1">
        <v>73927.350000000006</v>
      </c>
      <c r="V17">
        <v>91.16</v>
      </c>
      <c r="W17" s="1">
        <v>174055.23</v>
      </c>
      <c r="X17">
        <v>0.91339999999999999</v>
      </c>
      <c r="Y17">
        <v>4.3799999999999999E-2</v>
      </c>
      <c r="Z17">
        <v>4.2799999999999998E-2</v>
      </c>
      <c r="AA17">
        <v>8.6599999999999996E-2</v>
      </c>
      <c r="AB17">
        <v>174.06</v>
      </c>
      <c r="AC17" s="1">
        <v>3564.217182343707</v>
      </c>
      <c r="AD17">
        <v>428.95</v>
      </c>
      <c r="AE17" s="1">
        <v>173913.25</v>
      </c>
      <c r="AF17">
        <v>330</v>
      </c>
      <c r="AG17" s="1">
        <v>42924</v>
      </c>
      <c r="AH17" s="1">
        <v>70501</v>
      </c>
      <c r="AI17">
        <v>30.93</v>
      </c>
      <c r="AJ17">
        <v>20</v>
      </c>
      <c r="AK17">
        <v>20.23</v>
      </c>
      <c r="AL17">
        <v>0.47</v>
      </c>
      <c r="AM17">
        <v>0.47</v>
      </c>
      <c r="AN17">
        <v>0.47</v>
      </c>
      <c r="AO17" s="1">
        <v>2607.71</v>
      </c>
      <c r="AP17">
        <v>1.1460999999999999</v>
      </c>
      <c r="AQ17" s="1">
        <v>2326.56</v>
      </c>
      <c r="AR17" s="1">
        <v>2102.21</v>
      </c>
      <c r="AS17" s="1">
        <v>8322.69</v>
      </c>
      <c r="AT17">
        <v>597.27</v>
      </c>
      <c r="AU17">
        <v>233.17</v>
      </c>
      <c r="AV17" s="1">
        <v>13581.9</v>
      </c>
      <c r="AW17" s="1">
        <v>7465.75</v>
      </c>
      <c r="AX17">
        <v>0.46650000000000003</v>
      </c>
      <c r="AY17" s="1">
        <v>5948.05</v>
      </c>
      <c r="AZ17">
        <v>0.37159999999999999</v>
      </c>
      <c r="BA17">
        <v>701.86</v>
      </c>
      <c r="BB17">
        <v>4.3900000000000002E-2</v>
      </c>
      <c r="BC17" s="1">
        <v>1889.48</v>
      </c>
      <c r="BD17">
        <v>0.1181</v>
      </c>
      <c r="BE17" s="1">
        <v>16005.14</v>
      </c>
      <c r="BF17">
        <v>0.56340000000000001</v>
      </c>
      <c r="BG17">
        <v>0.24260000000000001</v>
      </c>
      <c r="BH17">
        <v>0.14960000000000001</v>
      </c>
      <c r="BI17">
        <v>2.9100000000000001E-2</v>
      </c>
      <c r="BJ17">
        <v>1.54E-2</v>
      </c>
    </row>
    <row r="18" spans="1:62" x14ac:dyDescent="0.25">
      <c r="A18" t="s">
        <v>19</v>
      </c>
      <c r="B18" t="s">
        <v>773</v>
      </c>
      <c r="C18">
        <v>76</v>
      </c>
      <c r="D18">
        <v>38.616582802631576</v>
      </c>
      <c r="E18">
        <v>2934.8602930000002</v>
      </c>
      <c r="F18">
        <v>6.6E-3</v>
      </c>
      <c r="G18">
        <v>2.0000000000000001E-4</v>
      </c>
      <c r="H18">
        <v>7.1999999999999998E-3</v>
      </c>
      <c r="I18">
        <v>1E-3</v>
      </c>
      <c r="J18">
        <v>2.4899999999999999E-2</v>
      </c>
      <c r="K18">
        <v>0.9153</v>
      </c>
      <c r="L18">
        <v>4.4699999999999997E-2</v>
      </c>
      <c r="M18">
        <v>0.25290000000000001</v>
      </c>
      <c r="N18">
        <v>6.3E-3</v>
      </c>
      <c r="O18">
        <v>0.1283</v>
      </c>
      <c r="P18" s="1">
        <v>63670.7</v>
      </c>
      <c r="Q18">
        <v>6.3500000000000001E-2</v>
      </c>
      <c r="R18">
        <v>0.15870000000000001</v>
      </c>
      <c r="S18">
        <v>0.77780000000000005</v>
      </c>
      <c r="T18">
        <v>26.23</v>
      </c>
      <c r="U18" s="1">
        <v>74598.75</v>
      </c>
      <c r="V18">
        <v>111.89</v>
      </c>
      <c r="W18" s="1">
        <v>215354.94</v>
      </c>
      <c r="X18">
        <v>0.624</v>
      </c>
      <c r="Y18">
        <v>0.22270000000000001</v>
      </c>
      <c r="Z18">
        <v>0.15329999999999999</v>
      </c>
      <c r="AA18">
        <v>0.376</v>
      </c>
      <c r="AB18">
        <v>215.35</v>
      </c>
      <c r="AC18" s="1">
        <v>7649.9450599231641</v>
      </c>
      <c r="AD18">
        <v>675.36</v>
      </c>
      <c r="AE18" s="1">
        <v>167082.82</v>
      </c>
      <c r="AF18">
        <v>304</v>
      </c>
      <c r="AG18" s="1">
        <v>32872</v>
      </c>
      <c r="AH18" s="1">
        <v>59989</v>
      </c>
      <c r="AI18">
        <v>61</v>
      </c>
      <c r="AJ18">
        <v>28.81</v>
      </c>
      <c r="AK18">
        <v>36.79</v>
      </c>
      <c r="AL18">
        <v>1.75</v>
      </c>
      <c r="AM18">
        <v>1.34</v>
      </c>
      <c r="AN18">
        <v>1.36</v>
      </c>
      <c r="AO18">
        <v>0</v>
      </c>
      <c r="AP18">
        <v>0.81520000000000004</v>
      </c>
      <c r="AQ18" s="1">
        <v>1615.79</v>
      </c>
      <c r="AR18" s="1">
        <v>1734.02</v>
      </c>
      <c r="AS18" s="1">
        <v>6786.76</v>
      </c>
      <c r="AT18">
        <v>792.06</v>
      </c>
      <c r="AU18">
        <v>567.89</v>
      </c>
      <c r="AV18" s="1">
        <v>11496.53</v>
      </c>
      <c r="AW18" s="1">
        <v>4959.83</v>
      </c>
      <c r="AX18">
        <v>0.35709999999999997</v>
      </c>
      <c r="AY18" s="1">
        <v>6265.44</v>
      </c>
      <c r="AZ18">
        <v>0.45119999999999999</v>
      </c>
      <c r="BA18">
        <v>373.49</v>
      </c>
      <c r="BB18">
        <v>2.69E-2</v>
      </c>
      <c r="BC18" s="1">
        <v>2288.59</v>
      </c>
      <c r="BD18">
        <v>0.1648</v>
      </c>
      <c r="BE18" s="1">
        <v>13887.35</v>
      </c>
      <c r="BF18">
        <v>0.57489999999999997</v>
      </c>
      <c r="BG18">
        <v>0.2306</v>
      </c>
      <c r="BH18">
        <v>0.1411</v>
      </c>
      <c r="BI18">
        <v>3.6900000000000002E-2</v>
      </c>
      <c r="BJ18">
        <v>1.6500000000000001E-2</v>
      </c>
    </row>
    <row r="19" spans="1:62" x14ac:dyDescent="0.25">
      <c r="A19" t="s">
        <v>20</v>
      </c>
      <c r="B19" t="s">
        <v>774</v>
      </c>
      <c r="C19">
        <v>62</v>
      </c>
      <c r="D19">
        <v>47.047919935483868</v>
      </c>
      <c r="E19">
        <v>2916.9710359999999</v>
      </c>
      <c r="F19">
        <v>1.1000000000000001E-3</v>
      </c>
      <c r="G19">
        <v>6.9999999999999999E-4</v>
      </c>
      <c r="H19">
        <v>6.4500000000000002E-2</v>
      </c>
      <c r="I19">
        <v>8.0000000000000004E-4</v>
      </c>
      <c r="J19">
        <v>0.2021</v>
      </c>
      <c r="K19">
        <v>0.58650000000000002</v>
      </c>
      <c r="L19">
        <v>0.1444</v>
      </c>
      <c r="M19">
        <v>0.99990000000000001</v>
      </c>
      <c r="N19">
        <v>6.1699999999999998E-2</v>
      </c>
      <c r="O19">
        <v>0.22109999999999999</v>
      </c>
      <c r="P19" s="1">
        <v>58112.65</v>
      </c>
      <c r="Q19">
        <v>0.14019999999999999</v>
      </c>
      <c r="R19">
        <v>0.18690000000000001</v>
      </c>
      <c r="S19">
        <v>0.67290000000000005</v>
      </c>
      <c r="T19">
        <v>37</v>
      </c>
      <c r="U19" s="1">
        <v>71358.240000000005</v>
      </c>
      <c r="V19">
        <v>78.84</v>
      </c>
      <c r="W19" s="1">
        <v>161922.04999999999</v>
      </c>
      <c r="X19">
        <v>0.70130000000000003</v>
      </c>
      <c r="Y19">
        <v>0.1925</v>
      </c>
      <c r="Z19">
        <v>0.1062</v>
      </c>
      <c r="AA19">
        <v>0.29870000000000002</v>
      </c>
      <c r="AB19">
        <v>161.91999999999999</v>
      </c>
      <c r="AC19" s="1">
        <v>3994.2823758638106</v>
      </c>
      <c r="AD19">
        <v>528.44000000000005</v>
      </c>
      <c r="AE19" s="1">
        <v>111018.71</v>
      </c>
      <c r="AF19">
        <v>91</v>
      </c>
      <c r="AG19" s="1">
        <v>27821</v>
      </c>
      <c r="AH19" s="1">
        <v>46309</v>
      </c>
      <c r="AI19">
        <v>40.299999999999997</v>
      </c>
      <c r="AJ19">
        <v>21.07</v>
      </c>
      <c r="AK19">
        <v>29.16</v>
      </c>
      <c r="AL19">
        <v>4.25</v>
      </c>
      <c r="AM19">
        <v>3.39</v>
      </c>
      <c r="AN19">
        <v>4.0999999999999996</v>
      </c>
      <c r="AO19">
        <v>0</v>
      </c>
      <c r="AP19">
        <v>0.7379</v>
      </c>
      <c r="AQ19" s="1">
        <v>1840.41</v>
      </c>
      <c r="AR19" s="1">
        <v>3834.29</v>
      </c>
      <c r="AS19" s="1">
        <v>8369.64</v>
      </c>
      <c r="AT19" s="1">
        <v>1053.45</v>
      </c>
      <c r="AU19">
        <v>457.14</v>
      </c>
      <c r="AV19" s="1">
        <v>15554.93</v>
      </c>
      <c r="AW19" s="1">
        <v>8871.92</v>
      </c>
      <c r="AX19">
        <v>0.51449999999999996</v>
      </c>
      <c r="AY19" s="1">
        <v>3589.04</v>
      </c>
      <c r="AZ19">
        <v>0.20810000000000001</v>
      </c>
      <c r="BA19">
        <v>208.27</v>
      </c>
      <c r="BB19">
        <v>1.21E-2</v>
      </c>
      <c r="BC19" s="1">
        <v>4573.3900000000003</v>
      </c>
      <c r="BD19">
        <v>0.26519999999999999</v>
      </c>
      <c r="BE19" s="1">
        <v>17242.62</v>
      </c>
      <c r="BF19">
        <v>0.47049999999999997</v>
      </c>
      <c r="BG19">
        <v>0.27939999999999998</v>
      </c>
      <c r="BH19">
        <v>0.21560000000000001</v>
      </c>
      <c r="BI19">
        <v>2.4899999999999999E-2</v>
      </c>
      <c r="BJ19">
        <v>9.5999999999999992E-3</v>
      </c>
    </row>
    <row r="20" spans="1:62" x14ac:dyDescent="0.25">
      <c r="A20" t="s">
        <v>21</v>
      </c>
      <c r="B20" t="s">
        <v>775</v>
      </c>
      <c r="C20">
        <v>89</v>
      </c>
      <c r="D20">
        <v>25.48086197752809</v>
      </c>
      <c r="E20">
        <v>2267.7967159999998</v>
      </c>
      <c r="F20">
        <v>0.04</v>
      </c>
      <c r="G20">
        <v>0</v>
      </c>
      <c r="H20">
        <v>3.09E-2</v>
      </c>
      <c r="I20">
        <v>5.0000000000000001E-4</v>
      </c>
      <c r="J20">
        <v>2.2200000000000001E-2</v>
      </c>
      <c r="K20">
        <v>0.84870000000000001</v>
      </c>
      <c r="L20">
        <v>5.7799999999999997E-2</v>
      </c>
      <c r="M20">
        <v>0.35599999999999998</v>
      </c>
      <c r="N20">
        <v>2.9000000000000001E-2</v>
      </c>
      <c r="O20">
        <v>0.2107</v>
      </c>
      <c r="P20" s="1">
        <v>73721.440000000002</v>
      </c>
      <c r="Q20">
        <v>0.10970000000000001</v>
      </c>
      <c r="R20">
        <v>0.1419</v>
      </c>
      <c r="S20">
        <v>0.74839999999999995</v>
      </c>
      <c r="T20">
        <v>13.8</v>
      </c>
      <c r="U20" s="1">
        <v>101870.87</v>
      </c>
      <c r="V20">
        <v>164.33</v>
      </c>
      <c r="W20" s="1">
        <v>297330.13</v>
      </c>
      <c r="X20">
        <v>0.61050000000000004</v>
      </c>
      <c r="Y20">
        <v>0.3044</v>
      </c>
      <c r="Z20">
        <v>8.5099999999999995E-2</v>
      </c>
      <c r="AA20">
        <v>0.38950000000000001</v>
      </c>
      <c r="AB20">
        <v>297.33</v>
      </c>
      <c r="AC20" s="1">
        <v>8276.4512654845912</v>
      </c>
      <c r="AD20">
        <v>738.91</v>
      </c>
      <c r="AE20" s="1">
        <v>258095.08</v>
      </c>
      <c r="AF20">
        <v>526</v>
      </c>
      <c r="AG20" s="1">
        <v>29436</v>
      </c>
      <c r="AH20" s="1">
        <v>57124</v>
      </c>
      <c r="AI20">
        <v>52.52</v>
      </c>
      <c r="AJ20">
        <v>25.54</v>
      </c>
      <c r="AK20">
        <v>25.54</v>
      </c>
      <c r="AL20">
        <v>3.12</v>
      </c>
      <c r="AM20">
        <v>3.09</v>
      </c>
      <c r="AN20">
        <v>3.06</v>
      </c>
      <c r="AO20" s="1">
        <v>2062.42</v>
      </c>
      <c r="AP20">
        <v>1.5369999999999999</v>
      </c>
      <c r="AQ20" s="1">
        <v>1454.76</v>
      </c>
      <c r="AR20" s="1">
        <v>2258.62</v>
      </c>
      <c r="AS20" s="1">
        <v>10292.959999999999</v>
      </c>
      <c r="AT20" s="1">
        <v>1188.1400000000001</v>
      </c>
      <c r="AU20">
        <v>390.64</v>
      </c>
      <c r="AV20" s="1">
        <v>15585.12</v>
      </c>
      <c r="AW20" s="1">
        <v>4545.7</v>
      </c>
      <c r="AX20">
        <v>0.26979999999999998</v>
      </c>
      <c r="AY20" s="1">
        <v>9686.61</v>
      </c>
      <c r="AZ20">
        <v>0.57499999999999996</v>
      </c>
      <c r="BA20">
        <v>647.91999999999996</v>
      </c>
      <c r="BB20">
        <v>3.85E-2</v>
      </c>
      <c r="BC20" s="1">
        <v>1965.84</v>
      </c>
      <c r="BD20">
        <v>0.1167</v>
      </c>
      <c r="BE20" s="1">
        <v>16846.07</v>
      </c>
      <c r="BF20">
        <v>0.61219999999999997</v>
      </c>
      <c r="BG20">
        <v>0.28160000000000002</v>
      </c>
      <c r="BH20">
        <v>7.3099999999999998E-2</v>
      </c>
      <c r="BI20">
        <v>1.5599999999999999E-2</v>
      </c>
      <c r="BJ20">
        <v>1.7500000000000002E-2</v>
      </c>
    </row>
    <row r="21" spans="1:62" x14ac:dyDescent="0.25">
      <c r="A21" t="s">
        <v>22</v>
      </c>
      <c r="B21" t="s">
        <v>776</v>
      </c>
      <c r="C21">
        <v>24</v>
      </c>
      <c r="D21">
        <v>117.68788537499999</v>
      </c>
      <c r="E21">
        <v>2824.5092490000002</v>
      </c>
      <c r="F21">
        <v>8.6699999999999999E-2</v>
      </c>
      <c r="G21">
        <v>6.9999999999999999E-4</v>
      </c>
      <c r="H21">
        <v>3.6299999999999999E-2</v>
      </c>
      <c r="I21">
        <v>6.9999999999999999E-4</v>
      </c>
      <c r="J21">
        <v>3.49E-2</v>
      </c>
      <c r="K21">
        <v>0.81010000000000004</v>
      </c>
      <c r="L21">
        <v>3.0700000000000002E-2</v>
      </c>
      <c r="M21">
        <v>4.6699999999999998E-2</v>
      </c>
      <c r="N21">
        <v>1.54E-2</v>
      </c>
      <c r="O21">
        <v>0.12130000000000001</v>
      </c>
      <c r="P21" s="1">
        <v>82220.759999999995</v>
      </c>
      <c r="Q21">
        <v>8.6699999999999999E-2</v>
      </c>
      <c r="R21">
        <v>0.11219999999999999</v>
      </c>
      <c r="S21">
        <v>0.80100000000000005</v>
      </c>
      <c r="T21">
        <v>12.5</v>
      </c>
      <c r="U21" s="1">
        <v>106728.72</v>
      </c>
      <c r="V21">
        <v>225.96</v>
      </c>
      <c r="W21" s="1">
        <v>302921.23</v>
      </c>
      <c r="X21">
        <v>0.84789999999999999</v>
      </c>
      <c r="Y21">
        <v>0.13</v>
      </c>
      <c r="Z21">
        <v>2.2100000000000002E-2</v>
      </c>
      <c r="AA21">
        <v>0.15210000000000001</v>
      </c>
      <c r="AB21">
        <v>302.92</v>
      </c>
      <c r="AC21" s="1">
        <v>12595.493186151007</v>
      </c>
      <c r="AD21" s="1">
        <v>1288.8800000000001</v>
      </c>
      <c r="AE21" s="1">
        <v>264321.68</v>
      </c>
      <c r="AF21">
        <v>533</v>
      </c>
      <c r="AG21" s="1">
        <v>56082</v>
      </c>
      <c r="AH21" s="1">
        <v>118007</v>
      </c>
      <c r="AI21">
        <v>81.28</v>
      </c>
      <c r="AJ21">
        <v>39.42</v>
      </c>
      <c r="AK21">
        <v>48.9</v>
      </c>
      <c r="AL21">
        <v>1.5</v>
      </c>
      <c r="AM21">
        <v>0.92</v>
      </c>
      <c r="AN21">
        <v>1.1000000000000001</v>
      </c>
      <c r="AO21">
        <v>0</v>
      </c>
      <c r="AP21">
        <v>0.78090000000000004</v>
      </c>
      <c r="AQ21" s="1">
        <v>1451.73</v>
      </c>
      <c r="AR21" s="1">
        <v>2220.7399999999998</v>
      </c>
      <c r="AS21" s="1">
        <v>8990.99</v>
      </c>
      <c r="AT21" s="1">
        <v>1001.38</v>
      </c>
      <c r="AU21">
        <v>430.19</v>
      </c>
      <c r="AV21" s="1">
        <v>14095.04</v>
      </c>
      <c r="AW21" s="1">
        <v>2909.84</v>
      </c>
      <c r="AX21">
        <v>0.192</v>
      </c>
      <c r="AY21" s="1">
        <v>10798.67</v>
      </c>
      <c r="AZ21">
        <v>0.7127</v>
      </c>
      <c r="BA21">
        <v>620.44000000000005</v>
      </c>
      <c r="BB21">
        <v>4.0899999999999999E-2</v>
      </c>
      <c r="BC21">
        <v>823.53</v>
      </c>
      <c r="BD21">
        <v>5.4300000000000001E-2</v>
      </c>
      <c r="BE21" s="1">
        <v>15152.48</v>
      </c>
      <c r="BF21">
        <v>0.63880000000000003</v>
      </c>
      <c r="BG21">
        <v>0.25779999999999997</v>
      </c>
      <c r="BH21">
        <v>6.2799999999999995E-2</v>
      </c>
      <c r="BI21">
        <v>2.3099999999999999E-2</v>
      </c>
      <c r="BJ21">
        <v>1.7500000000000002E-2</v>
      </c>
    </row>
    <row r="22" spans="1:62" x14ac:dyDescent="0.25">
      <c r="A22" t="s">
        <v>23</v>
      </c>
      <c r="B22" t="s">
        <v>777</v>
      </c>
      <c r="C22">
        <v>27</v>
      </c>
      <c r="D22">
        <v>150.79112403703701</v>
      </c>
      <c r="E22">
        <v>4071.360349</v>
      </c>
      <c r="F22">
        <v>4.5999999999999999E-3</v>
      </c>
      <c r="G22">
        <v>5.0000000000000001E-4</v>
      </c>
      <c r="H22">
        <v>0.14180000000000001</v>
      </c>
      <c r="I22">
        <v>2E-3</v>
      </c>
      <c r="J22">
        <v>6.8400000000000002E-2</v>
      </c>
      <c r="K22">
        <v>0.72089999999999999</v>
      </c>
      <c r="L22">
        <v>6.1899999999999997E-2</v>
      </c>
      <c r="M22">
        <v>0.54720000000000002</v>
      </c>
      <c r="N22">
        <v>9.1999999999999998E-3</v>
      </c>
      <c r="O22">
        <v>0.16139999999999999</v>
      </c>
      <c r="P22" s="1">
        <v>58687.5</v>
      </c>
      <c r="Q22">
        <v>0.214</v>
      </c>
      <c r="R22">
        <v>0.2074</v>
      </c>
      <c r="S22">
        <v>0.5786</v>
      </c>
      <c r="T22">
        <v>31.2</v>
      </c>
      <c r="U22" s="1">
        <v>77221.509999999995</v>
      </c>
      <c r="V22">
        <v>130.49</v>
      </c>
      <c r="W22" s="1">
        <v>167017.79</v>
      </c>
      <c r="X22">
        <v>0.70540000000000003</v>
      </c>
      <c r="Y22">
        <v>0.25829999999999997</v>
      </c>
      <c r="Z22">
        <v>3.6299999999999999E-2</v>
      </c>
      <c r="AA22">
        <v>0.29459999999999997</v>
      </c>
      <c r="AB22">
        <v>167.02</v>
      </c>
      <c r="AC22" s="1">
        <v>4936.9285145533549</v>
      </c>
      <c r="AD22">
        <v>661.97</v>
      </c>
      <c r="AE22" s="1">
        <v>143154.5</v>
      </c>
      <c r="AF22">
        <v>206</v>
      </c>
      <c r="AG22" s="1">
        <v>32523</v>
      </c>
      <c r="AH22" s="1">
        <v>50217</v>
      </c>
      <c r="AI22">
        <v>54.6</v>
      </c>
      <c r="AJ22">
        <v>26.79</v>
      </c>
      <c r="AK22">
        <v>33.61</v>
      </c>
      <c r="AL22">
        <v>0.5</v>
      </c>
      <c r="AM22">
        <v>0.44</v>
      </c>
      <c r="AN22">
        <v>0.49</v>
      </c>
      <c r="AO22">
        <v>0</v>
      </c>
      <c r="AP22">
        <v>0.7117</v>
      </c>
      <c r="AQ22" s="1">
        <v>1213.93</v>
      </c>
      <c r="AR22" s="1">
        <v>2132.66</v>
      </c>
      <c r="AS22" s="1">
        <v>7637.32</v>
      </c>
      <c r="AT22">
        <v>768.41</v>
      </c>
      <c r="AU22">
        <v>309.16000000000003</v>
      </c>
      <c r="AV22" s="1">
        <v>12061.47</v>
      </c>
      <c r="AW22" s="1">
        <v>5950.19</v>
      </c>
      <c r="AX22">
        <v>0.45329999999999998</v>
      </c>
      <c r="AY22" s="1">
        <v>4505.45</v>
      </c>
      <c r="AZ22">
        <v>0.34320000000000001</v>
      </c>
      <c r="BA22">
        <v>443.49</v>
      </c>
      <c r="BB22">
        <v>3.3799999999999997E-2</v>
      </c>
      <c r="BC22" s="1">
        <v>2227.5700000000002</v>
      </c>
      <c r="BD22">
        <v>0.16969999999999999</v>
      </c>
      <c r="BE22" s="1">
        <v>13126.69</v>
      </c>
      <c r="BF22">
        <v>0.58099999999999996</v>
      </c>
      <c r="BG22">
        <v>0.23830000000000001</v>
      </c>
      <c r="BH22">
        <v>0.14549999999999999</v>
      </c>
      <c r="BI22">
        <v>2.4199999999999999E-2</v>
      </c>
      <c r="BJ22">
        <v>1.0999999999999999E-2</v>
      </c>
    </row>
    <row r="23" spans="1:62" x14ac:dyDescent="0.25">
      <c r="A23" t="s">
        <v>24</v>
      </c>
      <c r="B23" t="s">
        <v>778</v>
      </c>
      <c r="C23">
        <v>11</v>
      </c>
      <c r="D23">
        <v>317.78121490909092</v>
      </c>
      <c r="E23">
        <v>3495.5933639999998</v>
      </c>
      <c r="F23">
        <v>1.8800000000000001E-2</v>
      </c>
      <c r="G23">
        <v>8.0000000000000004E-4</v>
      </c>
      <c r="H23">
        <v>1.83E-2</v>
      </c>
      <c r="I23">
        <v>5.0000000000000001E-4</v>
      </c>
      <c r="J23">
        <v>4.2000000000000003E-2</v>
      </c>
      <c r="K23">
        <v>0.87860000000000005</v>
      </c>
      <c r="L23">
        <v>4.0899999999999999E-2</v>
      </c>
      <c r="M23">
        <v>9.3299999999999994E-2</v>
      </c>
      <c r="N23">
        <v>1.1299999999999999E-2</v>
      </c>
      <c r="O23">
        <v>0.10299999999999999</v>
      </c>
      <c r="P23" s="1">
        <v>75103.47</v>
      </c>
      <c r="Q23">
        <v>9.6799999999999997E-2</v>
      </c>
      <c r="R23">
        <v>0.1089</v>
      </c>
      <c r="S23">
        <v>0.7944</v>
      </c>
      <c r="T23">
        <v>19.5</v>
      </c>
      <c r="U23" s="1">
        <v>96467.26</v>
      </c>
      <c r="V23">
        <v>179.26</v>
      </c>
      <c r="W23" s="1">
        <v>338903.52</v>
      </c>
      <c r="X23">
        <v>0.82579999999999998</v>
      </c>
      <c r="Y23">
        <v>0.1055</v>
      </c>
      <c r="Z23">
        <v>6.8699999999999997E-2</v>
      </c>
      <c r="AA23">
        <v>0.17419999999999999</v>
      </c>
      <c r="AB23">
        <v>338.9</v>
      </c>
      <c r="AC23" s="1">
        <v>11076.921703413556</v>
      </c>
      <c r="AD23" s="1">
        <v>1323.62</v>
      </c>
      <c r="AE23" s="1">
        <v>285681.38</v>
      </c>
      <c r="AF23">
        <v>555</v>
      </c>
      <c r="AG23" s="1">
        <v>54883</v>
      </c>
      <c r="AH23" s="1">
        <v>112403</v>
      </c>
      <c r="AI23">
        <v>62.09</v>
      </c>
      <c r="AJ23">
        <v>32.83</v>
      </c>
      <c r="AK23">
        <v>41.31</v>
      </c>
      <c r="AL23">
        <v>1.5</v>
      </c>
      <c r="AM23">
        <v>0.49</v>
      </c>
      <c r="AN23">
        <v>1.1100000000000001</v>
      </c>
      <c r="AO23">
        <v>0</v>
      </c>
      <c r="AP23">
        <v>0.70240000000000002</v>
      </c>
      <c r="AQ23" s="1">
        <v>1565.86</v>
      </c>
      <c r="AR23" s="1">
        <v>2267.8000000000002</v>
      </c>
      <c r="AS23" s="1">
        <v>7994.53</v>
      </c>
      <c r="AT23">
        <v>810.62</v>
      </c>
      <c r="AU23">
        <v>527.42999999999995</v>
      </c>
      <c r="AV23" s="1">
        <v>13166.25</v>
      </c>
      <c r="AW23" s="1">
        <v>2102.54</v>
      </c>
      <c r="AX23">
        <v>0.15579999999999999</v>
      </c>
      <c r="AY23" s="1">
        <v>9890.67</v>
      </c>
      <c r="AZ23">
        <v>0.7329</v>
      </c>
      <c r="BA23">
        <v>560.29999999999995</v>
      </c>
      <c r="BB23">
        <v>4.1500000000000002E-2</v>
      </c>
      <c r="BC23">
        <v>942.03</v>
      </c>
      <c r="BD23">
        <v>6.9800000000000001E-2</v>
      </c>
      <c r="BE23" s="1">
        <v>13495.54</v>
      </c>
      <c r="BF23">
        <v>0.59819999999999995</v>
      </c>
      <c r="BG23">
        <v>0.2311</v>
      </c>
      <c r="BH23">
        <v>0.1134</v>
      </c>
      <c r="BI23">
        <v>3.9399999999999998E-2</v>
      </c>
      <c r="BJ23">
        <v>1.7899999999999999E-2</v>
      </c>
    </row>
    <row r="24" spans="1:62" x14ac:dyDescent="0.25">
      <c r="A24" t="s">
        <v>25</v>
      </c>
      <c r="B24" t="s">
        <v>779</v>
      </c>
      <c r="C24">
        <v>21</v>
      </c>
      <c r="D24">
        <v>204.39243719047619</v>
      </c>
      <c r="E24">
        <v>4292.2411810000003</v>
      </c>
      <c r="F24">
        <v>3.7400000000000003E-2</v>
      </c>
      <c r="G24">
        <v>2.9999999999999997E-4</v>
      </c>
      <c r="H24">
        <v>3.1399999999999997E-2</v>
      </c>
      <c r="I24">
        <v>6.9999999999999999E-4</v>
      </c>
      <c r="J24">
        <v>7.5200000000000003E-2</v>
      </c>
      <c r="K24">
        <v>0.80689999999999995</v>
      </c>
      <c r="L24">
        <v>4.8000000000000001E-2</v>
      </c>
      <c r="M24">
        <v>0.1065</v>
      </c>
      <c r="N24">
        <v>2.4E-2</v>
      </c>
      <c r="O24">
        <v>9.0499999999999997E-2</v>
      </c>
      <c r="P24" s="1">
        <v>66237.19</v>
      </c>
      <c r="Q24">
        <v>0.16400000000000001</v>
      </c>
      <c r="R24">
        <v>0.192</v>
      </c>
      <c r="S24">
        <v>0.64400000000000002</v>
      </c>
      <c r="T24">
        <v>25</v>
      </c>
      <c r="U24" s="1">
        <v>88829.72</v>
      </c>
      <c r="V24">
        <v>171.69</v>
      </c>
      <c r="W24" s="1">
        <v>257259.74</v>
      </c>
      <c r="X24">
        <v>0.81710000000000005</v>
      </c>
      <c r="Y24">
        <v>0.1628</v>
      </c>
      <c r="Z24">
        <v>2.0199999999999999E-2</v>
      </c>
      <c r="AA24">
        <v>0.18290000000000001</v>
      </c>
      <c r="AB24">
        <v>257.26</v>
      </c>
      <c r="AC24" s="1">
        <v>9150.7942689392876</v>
      </c>
      <c r="AD24">
        <v>907.09</v>
      </c>
      <c r="AE24" s="1">
        <v>228809.37</v>
      </c>
      <c r="AF24">
        <v>485</v>
      </c>
      <c r="AG24" s="1">
        <v>57777</v>
      </c>
      <c r="AH24" s="1">
        <v>115797</v>
      </c>
      <c r="AI24">
        <v>52.28</v>
      </c>
      <c r="AJ24">
        <v>35.18</v>
      </c>
      <c r="AK24">
        <v>35.479999999999997</v>
      </c>
      <c r="AL24">
        <v>1.25</v>
      </c>
      <c r="AM24">
        <v>0.86</v>
      </c>
      <c r="AN24">
        <v>0.71</v>
      </c>
      <c r="AO24">
        <v>0</v>
      </c>
      <c r="AP24">
        <v>0.70789999999999997</v>
      </c>
      <c r="AQ24" s="1">
        <v>1246.24</v>
      </c>
      <c r="AR24" s="1">
        <v>1861.09</v>
      </c>
      <c r="AS24" s="1">
        <v>6638.75</v>
      </c>
      <c r="AT24">
        <v>747.79</v>
      </c>
      <c r="AU24">
        <v>241.37</v>
      </c>
      <c r="AV24" s="1">
        <v>10735.24</v>
      </c>
      <c r="AW24" s="1">
        <v>2263.65</v>
      </c>
      <c r="AX24">
        <v>0.17499999999999999</v>
      </c>
      <c r="AY24" s="1">
        <v>7876.11</v>
      </c>
      <c r="AZ24">
        <v>0.60880000000000001</v>
      </c>
      <c r="BA24" s="1">
        <v>1826.94</v>
      </c>
      <c r="BB24">
        <v>0.14119999999999999</v>
      </c>
      <c r="BC24">
        <v>970.53</v>
      </c>
      <c r="BD24">
        <v>7.4999999999999997E-2</v>
      </c>
      <c r="BE24" s="1">
        <v>12937.23</v>
      </c>
      <c r="BF24">
        <v>0.56679999999999997</v>
      </c>
      <c r="BG24">
        <v>0.23130000000000001</v>
      </c>
      <c r="BH24">
        <v>0.1497</v>
      </c>
      <c r="BI24">
        <v>3.5799999999999998E-2</v>
      </c>
      <c r="BJ24">
        <v>1.6299999999999999E-2</v>
      </c>
    </row>
    <row r="25" spans="1:62" x14ac:dyDescent="0.25">
      <c r="A25" t="s">
        <v>26</v>
      </c>
      <c r="B25" t="s">
        <v>780</v>
      </c>
      <c r="C25">
        <v>52</v>
      </c>
      <c r="D25">
        <v>13.882570596153849</v>
      </c>
      <c r="E25">
        <v>721.89367100000004</v>
      </c>
      <c r="F25">
        <v>4.1000000000000003E-3</v>
      </c>
      <c r="G25">
        <v>1.4E-3</v>
      </c>
      <c r="H25">
        <v>0.01</v>
      </c>
      <c r="I25">
        <v>1.4E-3</v>
      </c>
      <c r="J25">
        <v>9.4E-2</v>
      </c>
      <c r="K25">
        <v>0.86639999999999995</v>
      </c>
      <c r="L25">
        <v>2.2599999999999999E-2</v>
      </c>
      <c r="M25">
        <v>0.13</v>
      </c>
      <c r="N25">
        <v>0</v>
      </c>
      <c r="O25">
        <v>0.1043</v>
      </c>
      <c r="P25" s="1">
        <v>68013.509999999995</v>
      </c>
      <c r="Q25">
        <v>7.6899999999999996E-2</v>
      </c>
      <c r="R25">
        <v>9.6199999999999994E-2</v>
      </c>
      <c r="S25">
        <v>0.82689999999999997</v>
      </c>
      <c r="T25">
        <v>6</v>
      </c>
      <c r="U25" s="1">
        <v>86128.67</v>
      </c>
      <c r="V25">
        <v>120.32</v>
      </c>
      <c r="W25" s="1">
        <v>140780.07</v>
      </c>
      <c r="X25">
        <v>0.80010000000000003</v>
      </c>
      <c r="Y25">
        <v>0.13020000000000001</v>
      </c>
      <c r="Z25">
        <v>6.9699999999999998E-2</v>
      </c>
      <c r="AA25">
        <v>0.19989999999999999</v>
      </c>
      <c r="AB25">
        <v>140.78</v>
      </c>
      <c r="AC25" s="1">
        <v>3711.5576817406395</v>
      </c>
      <c r="AD25">
        <v>452.02</v>
      </c>
      <c r="AE25" s="1">
        <v>141764.20000000001</v>
      </c>
      <c r="AF25">
        <v>199</v>
      </c>
      <c r="AG25" s="1">
        <v>39160</v>
      </c>
      <c r="AH25" s="1">
        <v>59634</v>
      </c>
      <c r="AI25">
        <v>39.880000000000003</v>
      </c>
      <c r="AJ25">
        <v>23.22</v>
      </c>
      <c r="AK25">
        <v>38.479999999999997</v>
      </c>
      <c r="AL25">
        <v>2.5</v>
      </c>
      <c r="AM25">
        <v>1.38</v>
      </c>
      <c r="AN25">
        <v>2.4</v>
      </c>
      <c r="AO25" s="1">
        <v>1524.19</v>
      </c>
      <c r="AP25">
        <v>1.2435</v>
      </c>
      <c r="AQ25" s="1">
        <v>1683.1</v>
      </c>
      <c r="AR25" s="1">
        <v>2194.15</v>
      </c>
      <c r="AS25" s="1">
        <v>7415.56</v>
      </c>
      <c r="AT25">
        <v>777.26</v>
      </c>
      <c r="AU25">
        <v>367.67</v>
      </c>
      <c r="AV25" s="1">
        <v>12437.75</v>
      </c>
      <c r="AW25" s="1">
        <v>6992.44</v>
      </c>
      <c r="AX25">
        <v>0.4834</v>
      </c>
      <c r="AY25" s="1">
        <v>5160.67</v>
      </c>
      <c r="AZ25">
        <v>0.35680000000000001</v>
      </c>
      <c r="BA25">
        <v>850.43</v>
      </c>
      <c r="BB25">
        <v>5.8799999999999998E-2</v>
      </c>
      <c r="BC25" s="1">
        <v>1462.06</v>
      </c>
      <c r="BD25">
        <v>0.1011</v>
      </c>
      <c r="BE25" s="1">
        <v>14465.6</v>
      </c>
      <c r="BF25">
        <v>0.55489999999999995</v>
      </c>
      <c r="BG25">
        <v>0.2296</v>
      </c>
      <c r="BH25">
        <v>0.1613</v>
      </c>
      <c r="BI25">
        <v>3.1600000000000003E-2</v>
      </c>
      <c r="BJ25">
        <v>2.2599999999999999E-2</v>
      </c>
    </row>
    <row r="26" spans="1:62" x14ac:dyDescent="0.25">
      <c r="A26" t="s">
        <v>27</v>
      </c>
      <c r="B26" t="s">
        <v>781</v>
      </c>
      <c r="C26">
        <v>9</v>
      </c>
      <c r="D26">
        <v>371.23350488888889</v>
      </c>
      <c r="E26">
        <v>3341.1015440000001</v>
      </c>
      <c r="F26">
        <v>4.4000000000000003E-3</v>
      </c>
      <c r="G26">
        <v>8.9999999999999998E-4</v>
      </c>
      <c r="H26">
        <v>0.15679999999999999</v>
      </c>
      <c r="I26">
        <v>3.0999999999999999E-3</v>
      </c>
      <c r="J26">
        <v>3.6600000000000001E-2</v>
      </c>
      <c r="K26">
        <v>0.70989999999999998</v>
      </c>
      <c r="L26">
        <v>8.8300000000000003E-2</v>
      </c>
      <c r="M26">
        <v>0.72989999999999999</v>
      </c>
      <c r="N26">
        <v>9.9000000000000008E-3</v>
      </c>
      <c r="O26">
        <v>0.18729999999999999</v>
      </c>
      <c r="P26" s="1">
        <v>71675.69</v>
      </c>
      <c r="Q26">
        <v>0.23810000000000001</v>
      </c>
      <c r="R26">
        <v>0.2024</v>
      </c>
      <c r="S26">
        <v>0.5595</v>
      </c>
      <c r="T26">
        <v>24</v>
      </c>
      <c r="U26" s="1">
        <v>85989.17</v>
      </c>
      <c r="V26">
        <v>139.21</v>
      </c>
      <c r="W26" s="1">
        <v>118606.66</v>
      </c>
      <c r="X26">
        <v>0.75480000000000003</v>
      </c>
      <c r="Y26">
        <v>0.19520000000000001</v>
      </c>
      <c r="Z26">
        <v>0.05</v>
      </c>
      <c r="AA26">
        <v>0.2452</v>
      </c>
      <c r="AB26">
        <v>118.61</v>
      </c>
      <c r="AC26" s="1">
        <v>4866.586599021367</v>
      </c>
      <c r="AD26">
        <v>666.05</v>
      </c>
      <c r="AE26" s="1">
        <v>86902.59</v>
      </c>
      <c r="AF26">
        <v>47</v>
      </c>
      <c r="AG26" s="1">
        <v>29340</v>
      </c>
      <c r="AH26" s="1">
        <v>41183</v>
      </c>
      <c r="AI26">
        <v>60.81</v>
      </c>
      <c r="AJ26">
        <v>38.33</v>
      </c>
      <c r="AK26">
        <v>46.43</v>
      </c>
      <c r="AL26">
        <v>0.9</v>
      </c>
      <c r="AM26">
        <v>0.78</v>
      </c>
      <c r="AN26">
        <v>0.78</v>
      </c>
      <c r="AO26">
        <v>0</v>
      </c>
      <c r="AP26">
        <v>1.2229000000000001</v>
      </c>
      <c r="AQ26" s="1">
        <v>1809.25</v>
      </c>
      <c r="AR26" s="1">
        <v>2614.09</v>
      </c>
      <c r="AS26" s="1">
        <v>9174.08</v>
      </c>
      <c r="AT26" s="1">
        <v>1142.0999999999999</v>
      </c>
      <c r="AU26">
        <v>764.87</v>
      </c>
      <c r="AV26" s="1">
        <v>15504.39</v>
      </c>
      <c r="AW26" s="1">
        <v>8910.4699999999993</v>
      </c>
      <c r="AX26">
        <v>0.54400000000000004</v>
      </c>
      <c r="AY26" s="1">
        <v>4094.14</v>
      </c>
      <c r="AZ26">
        <v>0.24990000000000001</v>
      </c>
      <c r="BA26">
        <v>764.52</v>
      </c>
      <c r="BB26">
        <v>4.6699999999999998E-2</v>
      </c>
      <c r="BC26" s="1">
        <v>2611.5</v>
      </c>
      <c r="BD26">
        <v>0.15939999999999999</v>
      </c>
      <c r="BE26" s="1">
        <v>16380.63</v>
      </c>
      <c r="BF26">
        <v>0.55349999999999999</v>
      </c>
      <c r="BG26">
        <v>0.24510000000000001</v>
      </c>
      <c r="BH26">
        <v>0.1726</v>
      </c>
      <c r="BI26">
        <v>1.7100000000000001E-2</v>
      </c>
      <c r="BJ26">
        <v>1.17E-2</v>
      </c>
    </row>
    <row r="27" spans="1:62" x14ac:dyDescent="0.25">
      <c r="A27" t="s">
        <v>28</v>
      </c>
      <c r="B27" t="s">
        <v>782</v>
      </c>
      <c r="C27">
        <v>125</v>
      </c>
      <c r="D27">
        <v>10.243915392</v>
      </c>
      <c r="E27">
        <v>1280.4894240000001</v>
      </c>
      <c r="F27">
        <v>5.9999999999999995E-4</v>
      </c>
      <c r="G27">
        <v>0</v>
      </c>
      <c r="H27">
        <v>6.9999999999999999E-4</v>
      </c>
      <c r="I27">
        <v>1.5E-3</v>
      </c>
      <c r="J27">
        <v>2.8999999999999998E-3</v>
      </c>
      <c r="K27">
        <v>0.96809999999999996</v>
      </c>
      <c r="L27">
        <v>2.63E-2</v>
      </c>
      <c r="M27">
        <v>0.37530000000000002</v>
      </c>
      <c r="N27">
        <v>5.9999999999999995E-4</v>
      </c>
      <c r="O27">
        <v>9.8699999999999996E-2</v>
      </c>
      <c r="P27" s="1">
        <v>62135.44</v>
      </c>
      <c r="Q27">
        <v>0.14119999999999999</v>
      </c>
      <c r="R27">
        <v>0.15290000000000001</v>
      </c>
      <c r="S27">
        <v>0.70589999999999997</v>
      </c>
      <c r="T27">
        <v>7</v>
      </c>
      <c r="U27" s="1">
        <v>96813.43</v>
      </c>
      <c r="V27">
        <v>182.93</v>
      </c>
      <c r="W27" s="1">
        <v>187818.14</v>
      </c>
      <c r="X27">
        <v>0.59830000000000005</v>
      </c>
      <c r="Y27">
        <v>0.22800000000000001</v>
      </c>
      <c r="Z27">
        <v>0.17369999999999999</v>
      </c>
      <c r="AA27">
        <v>0.4017</v>
      </c>
      <c r="AB27">
        <v>187.82</v>
      </c>
      <c r="AC27" s="1">
        <v>4660.5648497726288</v>
      </c>
      <c r="AD27">
        <v>332.25</v>
      </c>
      <c r="AE27" s="1">
        <v>185203</v>
      </c>
      <c r="AF27">
        <v>371</v>
      </c>
      <c r="AG27" s="1">
        <v>32729</v>
      </c>
      <c r="AH27" s="1">
        <v>51613</v>
      </c>
      <c r="AI27">
        <v>39.200000000000003</v>
      </c>
      <c r="AJ27">
        <v>20</v>
      </c>
      <c r="AK27">
        <v>26.48</v>
      </c>
      <c r="AL27">
        <v>1.75</v>
      </c>
      <c r="AM27">
        <v>1.5</v>
      </c>
      <c r="AN27">
        <v>1.75</v>
      </c>
      <c r="AO27">
        <v>0.21</v>
      </c>
      <c r="AP27">
        <v>0.85129999999999995</v>
      </c>
      <c r="AQ27" s="1">
        <v>1079.4000000000001</v>
      </c>
      <c r="AR27" s="1">
        <v>2469.13</v>
      </c>
      <c r="AS27" s="1">
        <v>6920.4</v>
      </c>
      <c r="AT27">
        <v>906.71</v>
      </c>
      <c r="AU27">
        <v>654.49</v>
      </c>
      <c r="AV27" s="1">
        <v>12030.14</v>
      </c>
      <c r="AW27" s="1">
        <v>5777.97</v>
      </c>
      <c r="AX27">
        <v>0.45100000000000001</v>
      </c>
      <c r="AY27" s="1">
        <v>4308.16</v>
      </c>
      <c r="AZ27">
        <v>0.3362</v>
      </c>
      <c r="BA27" s="1">
        <v>1018.33</v>
      </c>
      <c r="BB27">
        <v>7.9500000000000001E-2</v>
      </c>
      <c r="BC27" s="1">
        <v>1708.41</v>
      </c>
      <c r="BD27">
        <v>0.1333</v>
      </c>
      <c r="BE27" s="1">
        <v>12812.87</v>
      </c>
      <c r="BF27">
        <v>0.49020000000000002</v>
      </c>
      <c r="BG27">
        <v>0.27189999999999998</v>
      </c>
      <c r="BH27">
        <v>0.1825</v>
      </c>
      <c r="BI27">
        <v>3.6799999999999999E-2</v>
      </c>
      <c r="BJ27">
        <v>1.8700000000000001E-2</v>
      </c>
    </row>
    <row r="28" spans="1:62" x14ac:dyDescent="0.25">
      <c r="A28" t="s">
        <v>29</v>
      </c>
      <c r="B28" t="s">
        <v>783</v>
      </c>
      <c r="C28">
        <v>26</v>
      </c>
      <c r="D28">
        <v>86.277448884615382</v>
      </c>
      <c r="E28">
        <v>2243.213671</v>
      </c>
      <c r="F28">
        <v>1.54E-2</v>
      </c>
      <c r="G28">
        <v>0</v>
      </c>
      <c r="H28">
        <v>3.9899999999999998E-2</v>
      </c>
      <c r="I28">
        <v>1.2999999999999999E-3</v>
      </c>
      <c r="J28">
        <v>0.03</v>
      </c>
      <c r="K28">
        <v>0.85799999999999998</v>
      </c>
      <c r="L28">
        <v>5.5300000000000002E-2</v>
      </c>
      <c r="M28">
        <v>0.32190000000000002</v>
      </c>
      <c r="N28">
        <v>7.1999999999999998E-3</v>
      </c>
      <c r="O28">
        <v>0.18909999999999999</v>
      </c>
      <c r="P28" s="1">
        <v>63662.76</v>
      </c>
      <c r="Q28">
        <v>0.31169999999999998</v>
      </c>
      <c r="R28">
        <v>0.2273</v>
      </c>
      <c r="S28">
        <v>0.46100000000000002</v>
      </c>
      <c r="T28">
        <v>14</v>
      </c>
      <c r="U28" s="1">
        <v>87615.71</v>
      </c>
      <c r="V28">
        <v>160.22999999999999</v>
      </c>
      <c r="W28" s="1">
        <v>126079.87</v>
      </c>
      <c r="X28">
        <v>0.68979999999999997</v>
      </c>
      <c r="Y28">
        <v>0.22639999999999999</v>
      </c>
      <c r="Z28">
        <v>8.3799999999999999E-2</v>
      </c>
      <c r="AA28">
        <v>0.31019999999999998</v>
      </c>
      <c r="AB28">
        <v>126.08</v>
      </c>
      <c r="AC28" s="1">
        <v>3863.2236028308334</v>
      </c>
      <c r="AD28">
        <v>358.91</v>
      </c>
      <c r="AE28" s="1">
        <v>106003.59</v>
      </c>
      <c r="AF28">
        <v>84</v>
      </c>
      <c r="AG28" s="1">
        <v>39167</v>
      </c>
      <c r="AH28" s="1">
        <v>67283</v>
      </c>
      <c r="AI28">
        <v>52.35</v>
      </c>
      <c r="AJ28">
        <v>23.8</v>
      </c>
      <c r="AK28">
        <v>43.46</v>
      </c>
      <c r="AL28">
        <v>1.5</v>
      </c>
      <c r="AM28">
        <v>1.28</v>
      </c>
      <c r="AN28">
        <v>1.42</v>
      </c>
      <c r="AO28">
        <v>0</v>
      </c>
      <c r="AP28">
        <v>0.46639999999999998</v>
      </c>
      <c r="AQ28" s="1">
        <v>1347.51</v>
      </c>
      <c r="AR28" s="1">
        <v>1868.71</v>
      </c>
      <c r="AS28" s="1">
        <v>6828.27</v>
      </c>
      <c r="AT28">
        <v>473.05</v>
      </c>
      <c r="AU28">
        <v>26.25</v>
      </c>
      <c r="AV28" s="1">
        <v>10543.79</v>
      </c>
      <c r="AW28" s="1">
        <v>5602.94</v>
      </c>
      <c r="AX28">
        <v>0.44619999999999999</v>
      </c>
      <c r="AY28" s="1">
        <v>4268.96</v>
      </c>
      <c r="AZ28">
        <v>0.34</v>
      </c>
      <c r="BA28">
        <v>902.56</v>
      </c>
      <c r="BB28">
        <v>7.1900000000000006E-2</v>
      </c>
      <c r="BC28" s="1">
        <v>1781.77</v>
      </c>
      <c r="BD28">
        <v>0.1419</v>
      </c>
      <c r="BE28" s="1">
        <v>12556.24</v>
      </c>
      <c r="BF28">
        <v>0.51659999999999995</v>
      </c>
      <c r="BG28">
        <v>0.2334</v>
      </c>
      <c r="BH28">
        <v>0.21970000000000001</v>
      </c>
      <c r="BI28">
        <v>2.2100000000000002E-2</v>
      </c>
      <c r="BJ28">
        <v>8.0999999999999996E-3</v>
      </c>
    </row>
    <row r="29" spans="1:62" x14ac:dyDescent="0.25">
      <c r="A29" t="s">
        <v>30</v>
      </c>
      <c r="B29" t="s">
        <v>784</v>
      </c>
      <c r="C29">
        <v>46</v>
      </c>
      <c r="D29">
        <v>37.408655043478262</v>
      </c>
      <c r="E29">
        <v>1720.7981319999999</v>
      </c>
      <c r="F29">
        <v>2.0899999999999998E-2</v>
      </c>
      <c r="G29">
        <v>0</v>
      </c>
      <c r="H29">
        <v>2.9899999999999999E-2</v>
      </c>
      <c r="I29">
        <v>1.1999999999999999E-3</v>
      </c>
      <c r="J29">
        <v>4.0599999999999997E-2</v>
      </c>
      <c r="K29">
        <v>0.86470000000000002</v>
      </c>
      <c r="L29">
        <v>4.2700000000000002E-2</v>
      </c>
      <c r="M29">
        <v>0.49330000000000002</v>
      </c>
      <c r="N29">
        <v>1.1999999999999999E-3</v>
      </c>
      <c r="O29">
        <v>0.1066</v>
      </c>
      <c r="P29" s="1">
        <v>62881.36</v>
      </c>
      <c r="Q29">
        <v>0.22220000000000001</v>
      </c>
      <c r="R29">
        <v>0.1966</v>
      </c>
      <c r="S29">
        <v>0.58120000000000005</v>
      </c>
      <c r="T29">
        <v>14</v>
      </c>
      <c r="U29" s="1">
        <v>83469.14</v>
      </c>
      <c r="V29">
        <v>122.91</v>
      </c>
      <c r="W29" s="1">
        <v>187385.47</v>
      </c>
      <c r="X29">
        <v>0.62849999999999995</v>
      </c>
      <c r="Y29">
        <v>0.2016</v>
      </c>
      <c r="Z29">
        <v>0.1699</v>
      </c>
      <c r="AA29">
        <v>0.3715</v>
      </c>
      <c r="AB29">
        <v>187.39</v>
      </c>
      <c r="AC29" s="1">
        <v>5725.1875259474073</v>
      </c>
      <c r="AD29">
        <v>601.89</v>
      </c>
      <c r="AE29" s="1">
        <v>161444</v>
      </c>
      <c r="AF29">
        <v>276</v>
      </c>
      <c r="AG29" s="1">
        <v>38576</v>
      </c>
      <c r="AH29" s="1">
        <v>59961</v>
      </c>
      <c r="AI29">
        <v>30.55</v>
      </c>
      <c r="AJ29">
        <v>30.55</v>
      </c>
      <c r="AK29">
        <v>30.55</v>
      </c>
      <c r="AL29">
        <v>3.25</v>
      </c>
      <c r="AM29">
        <v>1.53</v>
      </c>
      <c r="AN29">
        <v>2.9</v>
      </c>
      <c r="AO29">
        <v>0</v>
      </c>
      <c r="AP29">
        <v>0.873</v>
      </c>
      <c r="AQ29" s="1">
        <v>1253.1199999999999</v>
      </c>
      <c r="AR29" s="1">
        <v>2156.3200000000002</v>
      </c>
      <c r="AS29" s="1">
        <v>6459.94</v>
      </c>
      <c r="AT29">
        <v>757.8</v>
      </c>
      <c r="AU29">
        <v>177.42</v>
      </c>
      <c r="AV29" s="1">
        <v>10804.61</v>
      </c>
      <c r="AW29" s="1">
        <v>4836.37</v>
      </c>
      <c r="AX29">
        <v>0.3977</v>
      </c>
      <c r="AY29" s="1">
        <v>5041.8900000000003</v>
      </c>
      <c r="AZ29">
        <v>0.41460000000000002</v>
      </c>
      <c r="BA29">
        <v>513.88</v>
      </c>
      <c r="BB29">
        <v>4.2299999999999997E-2</v>
      </c>
      <c r="BC29" s="1">
        <v>1767.45</v>
      </c>
      <c r="BD29">
        <v>0.1454</v>
      </c>
      <c r="BE29" s="1">
        <v>12159.6</v>
      </c>
      <c r="BF29">
        <v>0.58460000000000001</v>
      </c>
      <c r="BG29">
        <v>0.2039</v>
      </c>
      <c r="BH29">
        <v>0.1714</v>
      </c>
      <c r="BI29">
        <v>2.3E-2</v>
      </c>
      <c r="BJ29">
        <v>1.7000000000000001E-2</v>
      </c>
    </row>
    <row r="30" spans="1:62" x14ac:dyDescent="0.25">
      <c r="A30" t="s">
        <v>31</v>
      </c>
      <c r="B30" t="s">
        <v>785</v>
      </c>
      <c r="C30">
        <v>5</v>
      </c>
      <c r="D30">
        <v>480.2555716</v>
      </c>
      <c r="E30">
        <v>2401.2778579999999</v>
      </c>
      <c r="F30">
        <v>8.6999999999999994E-3</v>
      </c>
      <c r="G30">
        <v>8.0000000000000004E-4</v>
      </c>
      <c r="H30">
        <v>8.3000000000000001E-3</v>
      </c>
      <c r="I30">
        <v>0</v>
      </c>
      <c r="J30">
        <v>4.1300000000000003E-2</v>
      </c>
      <c r="K30">
        <v>0.90590000000000004</v>
      </c>
      <c r="L30">
        <v>3.49E-2</v>
      </c>
      <c r="M30">
        <v>6.1499999999999999E-2</v>
      </c>
      <c r="N30">
        <v>4.7999999999999996E-3</v>
      </c>
      <c r="O30">
        <v>0.10929999999999999</v>
      </c>
      <c r="P30" s="1">
        <v>86608.84</v>
      </c>
      <c r="Q30">
        <v>7.22E-2</v>
      </c>
      <c r="R30">
        <v>0.1167</v>
      </c>
      <c r="S30">
        <v>0.81110000000000004</v>
      </c>
      <c r="T30">
        <v>30</v>
      </c>
      <c r="U30" s="1">
        <v>86623.97</v>
      </c>
      <c r="V30">
        <v>80.040000000000006</v>
      </c>
      <c r="W30" s="1">
        <v>308998.09000000003</v>
      </c>
      <c r="X30">
        <v>0.96540000000000004</v>
      </c>
      <c r="Y30">
        <v>1.7399999999999999E-2</v>
      </c>
      <c r="Z30">
        <v>1.72E-2</v>
      </c>
      <c r="AA30">
        <v>3.4599999999999999E-2</v>
      </c>
      <c r="AB30">
        <v>309</v>
      </c>
      <c r="AC30" s="1">
        <v>13068.637140616986</v>
      </c>
      <c r="AD30" s="1">
        <v>1601.65</v>
      </c>
      <c r="AE30" s="1">
        <v>272771.45</v>
      </c>
      <c r="AF30">
        <v>545</v>
      </c>
      <c r="AG30" s="1">
        <v>63635</v>
      </c>
      <c r="AH30" s="1">
        <v>150737</v>
      </c>
      <c r="AI30">
        <v>117.81</v>
      </c>
      <c r="AJ30">
        <v>40.659999999999997</v>
      </c>
      <c r="AK30">
        <v>58.08</v>
      </c>
      <c r="AL30">
        <v>0</v>
      </c>
      <c r="AM30">
        <v>0</v>
      </c>
      <c r="AN30">
        <v>0</v>
      </c>
      <c r="AO30">
        <v>0</v>
      </c>
      <c r="AP30">
        <v>0.63160000000000005</v>
      </c>
      <c r="AQ30" s="1">
        <v>2001.02</v>
      </c>
      <c r="AR30" s="1">
        <v>2200.75</v>
      </c>
      <c r="AS30" s="1">
        <v>9483.35</v>
      </c>
      <c r="AT30" s="1">
        <v>1012.8</v>
      </c>
      <c r="AU30">
        <v>768.59</v>
      </c>
      <c r="AV30" s="1">
        <v>15466.52</v>
      </c>
      <c r="AW30" s="1">
        <v>3462.73</v>
      </c>
      <c r="AX30">
        <v>0.21340000000000001</v>
      </c>
      <c r="AY30" s="1">
        <v>11465.42</v>
      </c>
      <c r="AZ30">
        <v>0.70660000000000001</v>
      </c>
      <c r="BA30">
        <v>441.96</v>
      </c>
      <c r="BB30">
        <v>2.7199999999999998E-2</v>
      </c>
      <c r="BC30">
        <v>855.17</v>
      </c>
      <c r="BD30">
        <v>5.2699999999999997E-2</v>
      </c>
      <c r="BE30" s="1">
        <v>16225.28</v>
      </c>
      <c r="BF30">
        <v>0.63070000000000004</v>
      </c>
      <c r="BG30">
        <v>0.2094</v>
      </c>
      <c r="BH30">
        <v>0.104</v>
      </c>
      <c r="BI30">
        <v>4.1799999999999997E-2</v>
      </c>
      <c r="BJ30">
        <v>1.41E-2</v>
      </c>
    </row>
    <row r="31" spans="1:62" x14ac:dyDescent="0.25">
      <c r="A31" t="s">
        <v>32</v>
      </c>
      <c r="B31" t="s">
        <v>786</v>
      </c>
      <c r="C31">
        <v>5</v>
      </c>
      <c r="D31">
        <v>280.79216300000002</v>
      </c>
      <c r="E31">
        <v>1403.9608149999999</v>
      </c>
      <c r="F31">
        <v>0.20250000000000001</v>
      </c>
      <c r="G31">
        <v>0</v>
      </c>
      <c r="H31">
        <v>0.21490000000000001</v>
      </c>
      <c r="I31">
        <v>3.5000000000000001E-3</v>
      </c>
      <c r="J31">
        <v>4.6399999999999997E-2</v>
      </c>
      <c r="K31">
        <v>0.46710000000000002</v>
      </c>
      <c r="L31">
        <v>6.5699999999999995E-2</v>
      </c>
      <c r="M31">
        <v>0.12620000000000001</v>
      </c>
      <c r="N31">
        <v>4.0500000000000001E-2</v>
      </c>
      <c r="O31">
        <v>0.14050000000000001</v>
      </c>
      <c r="P31" s="1">
        <v>95458.51</v>
      </c>
      <c r="Q31">
        <v>0.1</v>
      </c>
      <c r="R31">
        <v>0.1</v>
      </c>
      <c r="S31">
        <v>0.8</v>
      </c>
      <c r="T31">
        <v>13</v>
      </c>
      <c r="U31" s="1">
        <v>131657.76999999999</v>
      </c>
      <c r="V31">
        <v>108</v>
      </c>
      <c r="W31" s="1">
        <v>623570.06000000006</v>
      </c>
      <c r="X31">
        <v>0.50009999999999999</v>
      </c>
      <c r="Y31">
        <v>0.48199999999999998</v>
      </c>
      <c r="Z31">
        <v>1.7899999999999999E-2</v>
      </c>
      <c r="AA31">
        <v>0.49990000000000001</v>
      </c>
      <c r="AB31">
        <v>623.57000000000005</v>
      </c>
      <c r="AC31" s="1">
        <v>25021.720424583218</v>
      </c>
      <c r="AD31" s="1">
        <v>1466.26</v>
      </c>
      <c r="AE31" s="1">
        <v>524992.02</v>
      </c>
      <c r="AF31">
        <v>603</v>
      </c>
      <c r="AG31" s="1">
        <v>60817</v>
      </c>
      <c r="AH31" s="1">
        <v>149168</v>
      </c>
      <c r="AI31">
        <v>85.2</v>
      </c>
      <c r="AJ31">
        <v>34.4</v>
      </c>
      <c r="AK31">
        <v>44.39</v>
      </c>
      <c r="AL31">
        <v>2.7</v>
      </c>
      <c r="AM31">
        <v>1.67</v>
      </c>
      <c r="AN31">
        <v>1.83</v>
      </c>
      <c r="AO31">
        <v>0</v>
      </c>
      <c r="AP31">
        <v>0.42959999999999998</v>
      </c>
      <c r="AQ31" s="1">
        <v>3139.68</v>
      </c>
      <c r="AR31" s="1">
        <v>4174.82</v>
      </c>
      <c r="AS31" s="1">
        <v>12690.04</v>
      </c>
      <c r="AT31" s="1">
        <v>1608.91</v>
      </c>
      <c r="AU31">
        <v>809.97</v>
      </c>
      <c r="AV31" s="1">
        <v>22423.42</v>
      </c>
      <c r="AW31" s="1">
        <v>2429.17</v>
      </c>
      <c r="AX31">
        <v>9.8100000000000007E-2</v>
      </c>
      <c r="AY31" s="1">
        <v>20259.189999999999</v>
      </c>
      <c r="AZ31">
        <v>0.81850000000000001</v>
      </c>
      <c r="BA31">
        <v>644.32000000000005</v>
      </c>
      <c r="BB31">
        <v>2.5999999999999999E-2</v>
      </c>
      <c r="BC31" s="1">
        <v>1417.93</v>
      </c>
      <c r="BD31">
        <v>5.7299999999999997E-2</v>
      </c>
      <c r="BE31" s="1">
        <v>24750.6</v>
      </c>
      <c r="BF31">
        <v>0.61909999999999998</v>
      </c>
      <c r="BG31">
        <v>0.1983</v>
      </c>
      <c r="BH31">
        <v>0.127</v>
      </c>
      <c r="BI31">
        <v>3.0200000000000001E-2</v>
      </c>
      <c r="BJ31">
        <v>2.5399999999999999E-2</v>
      </c>
    </row>
    <row r="32" spans="1:62" x14ac:dyDescent="0.25">
      <c r="A32" t="s">
        <v>33</v>
      </c>
      <c r="B32" t="s">
        <v>787</v>
      </c>
      <c r="C32">
        <v>112</v>
      </c>
      <c r="D32">
        <v>14.850456107142859</v>
      </c>
      <c r="E32">
        <v>1663.251084</v>
      </c>
      <c r="F32">
        <v>4.8999999999999998E-3</v>
      </c>
      <c r="G32">
        <v>0</v>
      </c>
      <c r="H32">
        <v>3.7000000000000002E-3</v>
      </c>
      <c r="I32">
        <v>0</v>
      </c>
      <c r="J32">
        <v>1.1900000000000001E-2</v>
      </c>
      <c r="K32">
        <v>0.95899999999999996</v>
      </c>
      <c r="L32">
        <v>2.0500000000000001E-2</v>
      </c>
      <c r="M32">
        <v>0.40239999999999998</v>
      </c>
      <c r="N32">
        <v>0</v>
      </c>
      <c r="O32">
        <v>0.15329999999999999</v>
      </c>
      <c r="P32" s="1">
        <v>59212.4</v>
      </c>
      <c r="Q32">
        <v>0.1081</v>
      </c>
      <c r="R32">
        <v>0.1532</v>
      </c>
      <c r="S32">
        <v>0.73870000000000002</v>
      </c>
      <c r="T32">
        <v>14.2</v>
      </c>
      <c r="U32" s="1">
        <v>67797.75</v>
      </c>
      <c r="V32">
        <v>117.13</v>
      </c>
      <c r="W32" s="1">
        <v>185850.14</v>
      </c>
      <c r="X32">
        <v>0.75529999999999997</v>
      </c>
      <c r="Y32">
        <v>0.14499999999999999</v>
      </c>
      <c r="Z32">
        <v>9.9699999999999997E-2</v>
      </c>
      <c r="AA32">
        <v>0.2447</v>
      </c>
      <c r="AB32">
        <v>185.85</v>
      </c>
      <c r="AC32" s="1">
        <v>4589.3503833724244</v>
      </c>
      <c r="AD32">
        <v>605.30999999999995</v>
      </c>
      <c r="AE32" s="1">
        <v>168389.18</v>
      </c>
      <c r="AF32">
        <v>309</v>
      </c>
      <c r="AG32" s="1">
        <v>35218</v>
      </c>
      <c r="AH32" s="1">
        <v>55832</v>
      </c>
      <c r="AI32">
        <v>29.65</v>
      </c>
      <c r="AJ32">
        <v>24.05</v>
      </c>
      <c r="AK32">
        <v>24.64</v>
      </c>
      <c r="AL32">
        <v>0.5</v>
      </c>
      <c r="AM32">
        <v>0.43</v>
      </c>
      <c r="AN32">
        <v>0.5</v>
      </c>
      <c r="AO32">
        <v>0</v>
      </c>
      <c r="AP32">
        <v>0.82340000000000002</v>
      </c>
      <c r="AQ32" s="1">
        <v>1182.03</v>
      </c>
      <c r="AR32" s="1">
        <v>2439.36</v>
      </c>
      <c r="AS32" s="1">
        <v>7005.24</v>
      </c>
      <c r="AT32">
        <v>654.04</v>
      </c>
      <c r="AU32">
        <v>372.04</v>
      </c>
      <c r="AV32" s="1">
        <v>11652.71</v>
      </c>
      <c r="AW32" s="1">
        <v>7017.59</v>
      </c>
      <c r="AX32">
        <v>0.50339999999999996</v>
      </c>
      <c r="AY32" s="1">
        <v>4262.4399999999996</v>
      </c>
      <c r="AZ32">
        <v>0.30570000000000003</v>
      </c>
      <c r="BA32">
        <v>561.74</v>
      </c>
      <c r="BB32">
        <v>4.0300000000000002E-2</v>
      </c>
      <c r="BC32" s="1">
        <v>2099.59</v>
      </c>
      <c r="BD32">
        <v>0.15060000000000001</v>
      </c>
      <c r="BE32" s="1">
        <v>13941.36</v>
      </c>
      <c r="BF32">
        <v>0.53120000000000001</v>
      </c>
      <c r="BG32">
        <v>0.25540000000000002</v>
      </c>
      <c r="BH32">
        <v>0.13339999999999999</v>
      </c>
      <c r="BI32">
        <v>5.3800000000000001E-2</v>
      </c>
      <c r="BJ32">
        <v>2.6200000000000001E-2</v>
      </c>
    </row>
    <row r="33" spans="1:62" x14ac:dyDescent="0.25">
      <c r="A33" t="s">
        <v>34</v>
      </c>
      <c r="B33" t="s">
        <v>788</v>
      </c>
      <c r="C33">
        <v>47</v>
      </c>
      <c r="D33">
        <v>161.1459761702128</v>
      </c>
      <c r="E33">
        <v>7573.8608800000002</v>
      </c>
      <c r="F33">
        <v>5.8299999999999998E-2</v>
      </c>
      <c r="G33">
        <v>2.3999999999999998E-3</v>
      </c>
      <c r="H33">
        <v>0.04</v>
      </c>
      <c r="I33">
        <v>2.2000000000000001E-3</v>
      </c>
      <c r="J33">
        <v>4.6399999999999997E-2</v>
      </c>
      <c r="K33">
        <v>0.80169999999999997</v>
      </c>
      <c r="L33">
        <v>4.9099999999999998E-2</v>
      </c>
      <c r="M33">
        <v>0.1048</v>
      </c>
      <c r="N33">
        <v>2.5899999999999999E-2</v>
      </c>
      <c r="O33">
        <v>0.1643</v>
      </c>
      <c r="P33" s="1">
        <v>75200.160000000003</v>
      </c>
      <c r="Q33">
        <v>0.154</v>
      </c>
      <c r="R33">
        <v>0.18479999999999999</v>
      </c>
      <c r="S33">
        <v>0.66120000000000001</v>
      </c>
      <c r="T33">
        <v>39.6</v>
      </c>
      <c r="U33" s="1">
        <v>105900.28</v>
      </c>
      <c r="V33">
        <v>191.26</v>
      </c>
      <c r="W33" s="1">
        <v>282846.86</v>
      </c>
      <c r="X33">
        <v>0.73919999999999997</v>
      </c>
      <c r="Y33">
        <v>0.23719999999999999</v>
      </c>
      <c r="Z33">
        <v>2.3599999999999999E-2</v>
      </c>
      <c r="AA33">
        <v>0.26079999999999998</v>
      </c>
      <c r="AB33">
        <v>282.85000000000002</v>
      </c>
      <c r="AC33" s="1">
        <v>11119.950489505161</v>
      </c>
      <c r="AD33">
        <v>990.38</v>
      </c>
      <c r="AE33" s="1">
        <v>251864.45</v>
      </c>
      <c r="AF33">
        <v>517</v>
      </c>
      <c r="AG33" s="1">
        <v>55613</v>
      </c>
      <c r="AH33" s="1">
        <v>93850</v>
      </c>
      <c r="AI33">
        <v>49.86</v>
      </c>
      <c r="AJ33">
        <v>39.06</v>
      </c>
      <c r="AK33">
        <v>39.06</v>
      </c>
      <c r="AL33">
        <v>2</v>
      </c>
      <c r="AM33">
        <v>1.4</v>
      </c>
      <c r="AN33">
        <v>1.43</v>
      </c>
      <c r="AO33">
        <v>0</v>
      </c>
      <c r="AP33">
        <v>0.75209999999999999</v>
      </c>
      <c r="AQ33" s="1">
        <v>1432.21</v>
      </c>
      <c r="AR33" s="1">
        <v>2160.8000000000002</v>
      </c>
      <c r="AS33" s="1">
        <v>8325.36</v>
      </c>
      <c r="AT33">
        <v>826.44</v>
      </c>
      <c r="AU33">
        <v>265.16000000000003</v>
      </c>
      <c r="AV33" s="1">
        <v>13009.97</v>
      </c>
      <c r="AW33" s="1">
        <v>2649.55</v>
      </c>
      <c r="AX33">
        <v>0.18140000000000001</v>
      </c>
      <c r="AY33" s="1">
        <v>9879.7800000000007</v>
      </c>
      <c r="AZ33">
        <v>0.6764</v>
      </c>
      <c r="BA33">
        <v>643.62</v>
      </c>
      <c r="BB33">
        <v>4.41E-2</v>
      </c>
      <c r="BC33" s="1">
        <v>1434.49</v>
      </c>
      <c r="BD33">
        <v>9.8199999999999996E-2</v>
      </c>
      <c r="BE33" s="1">
        <v>14607.44</v>
      </c>
      <c r="BF33">
        <v>0.61770000000000003</v>
      </c>
      <c r="BG33">
        <v>0.23649999999999999</v>
      </c>
      <c r="BH33">
        <v>6.9199999999999998E-2</v>
      </c>
      <c r="BI33">
        <v>3.15E-2</v>
      </c>
      <c r="BJ33">
        <v>4.4999999999999998E-2</v>
      </c>
    </row>
    <row r="34" spans="1:62" x14ac:dyDescent="0.25">
      <c r="A34" t="s">
        <v>35</v>
      </c>
      <c r="B34" t="s">
        <v>789</v>
      </c>
      <c r="C34">
        <v>20</v>
      </c>
      <c r="D34">
        <v>131.15777804999999</v>
      </c>
      <c r="E34">
        <v>2623.155561</v>
      </c>
      <c r="F34">
        <v>2.3E-3</v>
      </c>
      <c r="G34">
        <v>6.9999999999999999E-4</v>
      </c>
      <c r="H34">
        <v>0.81130000000000002</v>
      </c>
      <c r="I34">
        <v>5.0000000000000001E-4</v>
      </c>
      <c r="J34">
        <v>5.1200000000000002E-2</v>
      </c>
      <c r="K34">
        <v>7.2400000000000006E-2</v>
      </c>
      <c r="L34">
        <v>6.1499999999999999E-2</v>
      </c>
      <c r="M34">
        <v>0.62780000000000002</v>
      </c>
      <c r="N34">
        <v>2.3699999999999999E-2</v>
      </c>
      <c r="O34">
        <v>0.20449999999999999</v>
      </c>
      <c r="P34" s="1">
        <v>73129.5</v>
      </c>
      <c r="Q34">
        <v>0.26450000000000001</v>
      </c>
      <c r="R34">
        <v>0.24790000000000001</v>
      </c>
      <c r="S34">
        <v>0.48759999999999998</v>
      </c>
      <c r="T34">
        <v>33</v>
      </c>
      <c r="U34" s="1">
        <v>91421.01</v>
      </c>
      <c r="V34">
        <v>79.489999999999995</v>
      </c>
      <c r="W34" s="1">
        <v>327444.84000000003</v>
      </c>
      <c r="X34">
        <v>0.51680000000000004</v>
      </c>
      <c r="Y34">
        <v>0.37130000000000002</v>
      </c>
      <c r="Z34">
        <v>0.1119</v>
      </c>
      <c r="AA34">
        <v>0.48320000000000002</v>
      </c>
      <c r="AB34">
        <v>327.44</v>
      </c>
      <c r="AC34" s="1">
        <v>14583.952079996372</v>
      </c>
      <c r="AD34">
        <v>910.44</v>
      </c>
      <c r="AE34" s="1">
        <v>221941.11</v>
      </c>
      <c r="AF34">
        <v>476</v>
      </c>
      <c r="AG34" s="1">
        <v>32972</v>
      </c>
      <c r="AH34" s="1">
        <v>44949</v>
      </c>
      <c r="AI34">
        <v>74.72</v>
      </c>
      <c r="AJ34">
        <v>36.14</v>
      </c>
      <c r="AK34">
        <v>47.14</v>
      </c>
      <c r="AL34">
        <v>1</v>
      </c>
      <c r="AM34">
        <v>0.51</v>
      </c>
      <c r="AN34">
        <v>0.69</v>
      </c>
      <c r="AO34">
        <v>0</v>
      </c>
      <c r="AP34">
        <v>1.1998</v>
      </c>
      <c r="AQ34" s="1">
        <v>3684.93</v>
      </c>
      <c r="AR34" s="1">
        <v>3688.73</v>
      </c>
      <c r="AS34" s="1">
        <v>10121.450000000001</v>
      </c>
      <c r="AT34" s="1">
        <v>1612.08</v>
      </c>
      <c r="AU34">
        <v>366.34</v>
      </c>
      <c r="AV34" s="1">
        <v>19473.54</v>
      </c>
      <c r="AW34" s="1">
        <v>4908.3100000000004</v>
      </c>
      <c r="AX34">
        <v>0.2268</v>
      </c>
      <c r="AY34" s="1">
        <v>12848.41</v>
      </c>
      <c r="AZ34">
        <v>0.59360000000000002</v>
      </c>
      <c r="BA34" s="1">
        <v>1220.71</v>
      </c>
      <c r="BB34">
        <v>5.6399999999999999E-2</v>
      </c>
      <c r="BC34" s="1">
        <v>2666.5</v>
      </c>
      <c r="BD34">
        <v>0.1232</v>
      </c>
      <c r="BE34" s="1">
        <v>21643.93</v>
      </c>
      <c r="BF34">
        <v>0.61850000000000005</v>
      </c>
      <c r="BG34">
        <v>0.2064</v>
      </c>
      <c r="BH34">
        <v>0.1255</v>
      </c>
      <c r="BI34">
        <v>3.3300000000000003E-2</v>
      </c>
      <c r="BJ34">
        <v>1.6299999999999999E-2</v>
      </c>
    </row>
    <row r="35" spans="1:62" x14ac:dyDescent="0.25">
      <c r="A35" t="s">
        <v>36</v>
      </c>
      <c r="B35" t="s">
        <v>790</v>
      </c>
      <c r="C35">
        <v>44</v>
      </c>
      <c r="D35">
        <v>24.872708045454541</v>
      </c>
      <c r="E35">
        <v>1094.399154</v>
      </c>
      <c r="F35">
        <v>8.9999999999999998E-4</v>
      </c>
      <c r="G35">
        <v>1.8E-3</v>
      </c>
      <c r="H35">
        <v>3.2399999999999998E-2</v>
      </c>
      <c r="I35">
        <v>8.9999999999999998E-4</v>
      </c>
      <c r="J35">
        <v>1.34E-2</v>
      </c>
      <c r="K35">
        <v>0.87239999999999995</v>
      </c>
      <c r="L35">
        <v>7.8299999999999995E-2</v>
      </c>
      <c r="M35">
        <v>0.52329999999999999</v>
      </c>
      <c r="N35">
        <v>0</v>
      </c>
      <c r="O35">
        <v>0.23449999999999999</v>
      </c>
      <c r="P35" s="1">
        <v>54506.17</v>
      </c>
      <c r="Q35">
        <v>0.26829999999999998</v>
      </c>
      <c r="R35">
        <v>0.1951</v>
      </c>
      <c r="S35">
        <v>0.53659999999999997</v>
      </c>
      <c r="T35">
        <v>10.25</v>
      </c>
      <c r="U35" s="1">
        <v>83069.119999999995</v>
      </c>
      <c r="V35">
        <v>106.77</v>
      </c>
      <c r="W35" s="1">
        <v>265253.71000000002</v>
      </c>
      <c r="X35">
        <v>0.42880000000000001</v>
      </c>
      <c r="Y35">
        <v>0.13550000000000001</v>
      </c>
      <c r="Z35">
        <v>0.43569999999999998</v>
      </c>
      <c r="AA35">
        <v>0.57120000000000004</v>
      </c>
      <c r="AB35">
        <v>265.25</v>
      </c>
      <c r="AC35" s="1">
        <v>6732.7619662980842</v>
      </c>
      <c r="AD35">
        <v>402.11</v>
      </c>
      <c r="AE35" s="1">
        <v>194712.37</v>
      </c>
      <c r="AF35">
        <v>408</v>
      </c>
      <c r="AG35" s="1">
        <v>30562</v>
      </c>
      <c r="AH35" s="1">
        <v>47165</v>
      </c>
      <c r="AI35">
        <v>29.5</v>
      </c>
      <c r="AJ35">
        <v>22</v>
      </c>
      <c r="AK35">
        <v>22.84</v>
      </c>
      <c r="AL35">
        <v>4</v>
      </c>
      <c r="AM35">
        <v>2.14</v>
      </c>
      <c r="AN35">
        <v>3.42</v>
      </c>
      <c r="AO35">
        <v>0</v>
      </c>
      <c r="AP35">
        <v>0.82110000000000005</v>
      </c>
      <c r="AQ35" s="1">
        <v>2828.45</v>
      </c>
      <c r="AR35" s="1">
        <v>3041.98</v>
      </c>
      <c r="AS35" s="1">
        <v>7338.88</v>
      </c>
      <c r="AT35">
        <v>854.46</v>
      </c>
      <c r="AU35">
        <v>128.72999999999999</v>
      </c>
      <c r="AV35" s="1">
        <v>14192.5</v>
      </c>
      <c r="AW35" s="1">
        <v>8580.26</v>
      </c>
      <c r="AX35">
        <v>0.40749999999999997</v>
      </c>
      <c r="AY35" s="1">
        <v>6218.8</v>
      </c>
      <c r="AZ35">
        <v>0.29530000000000001</v>
      </c>
      <c r="BA35" s="1">
        <v>1624.73</v>
      </c>
      <c r="BB35">
        <v>7.7200000000000005E-2</v>
      </c>
      <c r="BC35" s="1">
        <v>4631.95</v>
      </c>
      <c r="BD35">
        <v>0.22</v>
      </c>
      <c r="BE35" s="1">
        <v>21055.75</v>
      </c>
      <c r="BF35">
        <v>0.47039999999999998</v>
      </c>
      <c r="BG35">
        <v>0.25750000000000001</v>
      </c>
      <c r="BH35">
        <v>0.2097</v>
      </c>
      <c r="BI35">
        <v>4.5600000000000002E-2</v>
      </c>
      <c r="BJ35">
        <v>1.67E-2</v>
      </c>
    </row>
    <row r="36" spans="1:62" x14ac:dyDescent="0.25">
      <c r="A36" t="s">
        <v>37</v>
      </c>
      <c r="B36" t="s">
        <v>791</v>
      </c>
      <c r="C36">
        <v>31</v>
      </c>
      <c r="D36">
        <v>70.452345451612899</v>
      </c>
      <c r="E36">
        <v>2184.0227089999998</v>
      </c>
      <c r="F36">
        <v>1.23E-2</v>
      </c>
      <c r="G36">
        <v>0</v>
      </c>
      <c r="H36">
        <v>2.58E-2</v>
      </c>
      <c r="I36">
        <v>1.2999999999999999E-3</v>
      </c>
      <c r="J36">
        <v>4.3299999999999998E-2</v>
      </c>
      <c r="K36">
        <v>0.80549999999999999</v>
      </c>
      <c r="L36">
        <v>0.1118</v>
      </c>
      <c r="M36">
        <v>0.36080000000000001</v>
      </c>
      <c r="N36">
        <v>1.9099999999999999E-2</v>
      </c>
      <c r="O36">
        <v>0.17080000000000001</v>
      </c>
      <c r="P36" s="1">
        <v>61498.06</v>
      </c>
      <c r="Q36">
        <v>0.1585</v>
      </c>
      <c r="R36">
        <v>0.17069999999999999</v>
      </c>
      <c r="S36">
        <v>0.67069999999999996</v>
      </c>
      <c r="T36">
        <v>15</v>
      </c>
      <c r="U36" s="1">
        <v>94714.13</v>
      </c>
      <c r="V36">
        <v>145.6</v>
      </c>
      <c r="W36" s="1">
        <v>146015.79999999999</v>
      </c>
      <c r="X36">
        <v>0.70350000000000001</v>
      </c>
      <c r="Y36">
        <v>0.25040000000000001</v>
      </c>
      <c r="Z36">
        <v>4.6100000000000002E-2</v>
      </c>
      <c r="AA36">
        <v>0.29649999999999999</v>
      </c>
      <c r="AB36">
        <v>146.02000000000001</v>
      </c>
      <c r="AC36" s="1">
        <v>4756.8507219216835</v>
      </c>
      <c r="AD36">
        <v>464.65</v>
      </c>
      <c r="AE36" s="1">
        <v>118595.27</v>
      </c>
      <c r="AF36">
        <v>114</v>
      </c>
      <c r="AG36" s="1">
        <v>34167</v>
      </c>
      <c r="AH36" s="1">
        <v>55094</v>
      </c>
      <c r="AI36">
        <v>53.78</v>
      </c>
      <c r="AJ36">
        <v>29.55</v>
      </c>
      <c r="AK36">
        <v>37.18</v>
      </c>
      <c r="AL36">
        <v>1.25</v>
      </c>
      <c r="AM36">
        <v>1.02</v>
      </c>
      <c r="AN36">
        <v>1.1200000000000001</v>
      </c>
      <c r="AO36">
        <v>0</v>
      </c>
      <c r="AP36">
        <v>0.78790000000000004</v>
      </c>
      <c r="AQ36" s="1">
        <v>2274.48</v>
      </c>
      <c r="AR36" s="1">
        <v>2993.24</v>
      </c>
      <c r="AS36" s="1">
        <v>8031.78</v>
      </c>
      <c r="AT36">
        <v>928.63</v>
      </c>
      <c r="AU36">
        <v>282.12</v>
      </c>
      <c r="AV36" s="1">
        <v>14510.25</v>
      </c>
      <c r="AW36" s="1">
        <v>6980.48</v>
      </c>
      <c r="AX36">
        <v>0.48749999999999999</v>
      </c>
      <c r="AY36" s="1">
        <v>4375.87</v>
      </c>
      <c r="AZ36">
        <v>0.30559999999999998</v>
      </c>
      <c r="BA36">
        <v>661.43</v>
      </c>
      <c r="BB36">
        <v>4.6199999999999998E-2</v>
      </c>
      <c r="BC36" s="1">
        <v>2301.4499999999998</v>
      </c>
      <c r="BD36">
        <v>0.16070000000000001</v>
      </c>
      <c r="BE36" s="1">
        <v>14319.23</v>
      </c>
      <c r="BF36">
        <v>0.58599999999999997</v>
      </c>
      <c r="BG36">
        <v>0.25979999999999998</v>
      </c>
      <c r="BH36">
        <v>0.1237</v>
      </c>
      <c r="BI36">
        <v>1.7500000000000002E-2</v>
      </c>
      <c r="BJ36">
        <v>1.2999999999999999E-2</v>
      </c>
    </row>
    <row r="37" spans="1:62" x14ac:dyDescent="0.25">
      <c r="A37" t="s">
        <v>38</v>
      </c>
      <c r="B37" t="s">
        <v>792</v>
      </c>
      <c r="C37">
        <v>115</v>
      </c>
      <c r="D37">
        <v>15.189827956521739</v>
      </c>
      <c r="E37">
        <v>1746.830215</v>
      </c>
      <c r="F37">
        <v>1.1000000000000001E-3</v>
      </c>
      <c r="G37">
        <v>0</v>
      </c>
      <c r="H37">
        <v>2.3E-3</v>
      </c>
      <c r="I37">
        <v>0</v>
      </c>
      <c r="J37">
        <v>6.59E-2</v>
      </c>
      <c r="K37">
        <v>0.88449999999999995</v>
      </c>
      <c r="L37">
        <v>4.6199999999999998E-2</v>
      </c>
      <c r="M37">
        <v>0.28760000000000002</v>
      </c>
      <c r="N37">
        <v>0</v>
      </c>
      <c r="O37">
        <v>0.15759999999999999</v>
      </c>
      <c r="P37" s="1">
        <v>66785.509999999995</v>
      </c>
      <c r="Q37">
        <v>0.1186</v>
      </c>
      <c r="R37">
        <v>8.4699999999999998E-2</v>
      </c>
      <c r="S37">
        <v>0.79659999999999997</v>
      </c>
      <c r="T37">
        <v>11</v>
      </c>
      <c r="U37" s="1">
        <v>81683.73</v>
      </c>
      <c r="V37">
        <v>158.80000000000001</v>
      </c>
      <c r="W37" s="1">
        <v>201225.5</v>
      </c>
      <c r="X37">
        <v>0.69099999999999995</v>
      </c>
      <c r="Y37">
        <v>0.25940000000000002</v>
      </c>
      <c r="Z37">
        <v>4.9599999999999998E-2</v>
      </c>
      <c r="AA37">
        <v>0.309</v>
      </c>
      <c r="AB37">
        <v>201.23</v>
      </c>
      <c r="AC37" s="1">
        <v>5641.7829937753859</v>
      </c>
      <c r="AD37">
        <v>667.59</v>
      </c>
      <c r="AE37" s="1">
        <v>157008.88</v>
      </c>
      <c r="AF37">
        <v>258</v>
      </c>
      <c r="AG37" s="1">
        <v>35287</v>
      </c>
      <c r="AH37" s="1">
        <v>51086</v>
      </c>
      <c r="AI37">
        <v>34.6</v>
      </c>
      <c r="AJ37">
        <v>26.9</v>
      </c>
      <c r="AK37">
        <v>29.81</v>
      </c>
      <c r="AL37">
        <v>2.5</v>
      </c>
      <c r="AM37">
        <v>1.75</v>
      </c>
      <c r="AN37">
        <v>2.38</v>
      </c>
      <c r="AO37">
        <v>957.37</v>
      </c>
      <c r="AP37">
        <v>1.2304999999999999</v>
      </c>
      <c r="AQ37" s="1">
        <v>1247.96</v>
      </c>
      <c r="AR37" s="1">
        <v>2437.33</v>
      </c>
      <c r="AS37" s="1">
        <v>6981.52</v>
      </c>
      <c r="AT37" s="1">
        <v>1124.27</v>
      </c>
      <c r="AU37">
        <v>455.06</v>
      </c>
      <c r="AV37" s="1">
        <v>12246.15</v>
      </c>
      <c r="AW37" s="1">
        <v>5966.94</v>
      </c>
      <c r="AX37">
        <v>0.41930000000000001</v>
      </c>
      <c r="AY37" s="1">
        <v>5660.17</v>
      </c>
      <c r="AZ37">
        <v>0.3977</v>
      </c>
      <c r="BA37">
        <v>689.52</v>
      </c>
      <c r="BB37">
        <v>4.8399999999999999E-2</v>
      </c>
      <c r="BC37" s="1">
        <v>1915.06</v>
      </c>
      <c r="BD37">
        <v>0.1346</v>
      </c>
      <c r="BE37" s="1">
        <v>14231.7</v>
      </c>
      <c r="BF37">
        <v>0.59419999999999995</v>
      </c>
      <c r="BG37">
        <v>0.219</v>
      </c>
      <c r="BH37">
        <v>0.15140000000000001</v>
      </c>
      <c r="BI37">
        <v>3.15E-2</v>
      </c>
      <c r="BJ37">
        <v>3.8E-3</v>
      </c>
    </row>
    <row r="38" spans="1:62" x14ac:dyDescent="0.25">
      <c r="A38" t="s">
        <v>39</v>
      </c>
      <c r="B38" t="s">
        <v>793</v>
      </c>
      <c r="C38">
        <v>21</v>
      </c>
      <c r="D38">
        <v>45.300613857142856</v>
      </c>
      <c r="E38">
        <v>951.31289100000004</v>
      </c>
      <c r="F38">
        <v>4.1000000000000003E-3</v>
      </c>
      <c r="G38">
        <v>2.8999999999999998E-3</v>
      </c>
      <c r="H38">
        <v>1.1900000000000001E-2</v>
      </c>
      <c r="I38">
        <v>1.1000000000000001E-3</v>
      </c>
      <c r="J38">
        <v>1.8599999999999998E-2</v>
      </c>
      <c r="K38">
        <v>0.88319999999999999</v>
      </c>
      <c r="L38">
        <v>7.8200000000000006E-2</v>
      </c>
      <c r="M38">
        <v>0.52759999999999996</v>
      </c>
      <c r="N38">
        <v>0</v>
      </c>
      <c r="O38">
        <v>0.17369999999999999</v>
      </c>
      <c r="P38" s="1">
        <v>47300.31</v>
      </c>
      <c r="Q38">
        <v>0.3478</v>
      </c>
      <c r="R38">
        <v>0.13039999999999999</v>
      </c>
      <c r="S38">
        <v>0.52170000000000005</v>
      </c>
      <c r="T38">
        <v>11.75</v>
      </c>
      <c r="U38" s="1">
        <v>65484.09</v>
      </c>
      <c r="V38">
        <v>80.959999999999994</v>
      </c>
      <c r="W38" s="1">
        <v>232875.59</v>
      </c>
      <c r="X38">
        <v>0.63739999999999997</v>
      </c>
      <c r="Y38">
        <v>0.25230000000000002</v>
      </c>
      <c r="Z38">
        <v>0.11020000000000001</v>
      </c>
      <c r="AA38">
        <v>0.36259999999999998</v>
      </c>
      <c r="AB38">
        <v>232.88</v>
      </c>
      <c r="AC38" s="1">
        <v>7422.5925736982363</v>
      </c>
      <c r="AD38">
        <v>633.65</v>
      </c>
      <c r="AE38" s="1">
        <v>177770.61</v>
      </c>
      <c r="AF38">
        <v>352</v>
      </c>
      <c r="AG38" s="1">
        <v>30823</v>
      </c>
      <c r="AH38" s="1">
        <v>49682</v>
      </c>
      <c r="AI38">
        <v>41.42</v>
      </c>
      <c r="AJ38">
        <v>30.5</v>
      </c>
      <c r="AK38">
        <v>31.17</v>
      </c>
      <c r="AL38">
        <v>0</v>
      </c>
      <c r="AM38">
        <v>0</v>
      </c>
      <c r="AN38">
        <v>0</v>
      </c>
      <c r="AO38">
        <v>0</v>
      </c>
      <c r="AP38">
        <v>1.1544000000000001</v>
      </c>
      <c r="AQ38" s="1">
        <v>1880.21</v>
      </c>
      <c r="AR38" s="1">
        <v>2024.28</v>
      </c>
      <c r="AS38" s="1">
        <v>7434.73</v>
      </c>
      <c r="AT38">
        <v>551.91</v>
      </c>
      <c r="AU38">
        <v>911.59</v>
      </c>
      <c r="AV38" s="1">
        <v>12802.73</v>
      </c>
      <c r="AW38" s="1">
        <v>6329.13</v>
      </c>
      <c r="AX38">
        <v>0.38279999999999997</v>
      </c>
      <c r="AY38" s="1">
        <v>6951.99</v>
      </c>
      <c r="AZ38">
        <v>0.42049999999999998</v>
      </c>
      <c r="BA38">
        <v>150.71</v>
      </c>
      <c r="BB38">
        <v>9.1000000000000004E-3</v>
      </c>
      <c r="BC38" s="1">
        <v>3101.87</v>
      </c>
      <c r="BD38">
        <v>0.18759999999999999</v>
      </c>
      <c r="BE38" s="1">
        <v>16533.71</v>
      </c>
      <c r="BF38">
        <v>0.50860000000000005</v>
      </c>
      <c r="BG38">
        <v>0.25979999999999998</v>
      </c>
      <c r="BH38">
        <v>0.1716</v>
      </c>
      <c r="BI38">
        <v>3.7900000000000003E-2</v>
      </c>
      <c r="BJ38">
        <v>2.2100000000000002E-2</v>
      </c>
    </row>
    <row r="39" spans="1:62" x14ac:dyDescent="0.25">
      <c r="A39" t="s">
        <v>40</v>
      </c>
      <c r="B39" t="s">
        <v>794</v>
      </c>
      <c r="C39">
        <v>220</v>
      </c>
      <c r="D39">
        <v>7.3787160772727267</v>
      </c>
      <c r="E39">
        <v>1623.3175369999999</v>
      </c>
      <c r="F39">
        <v>4.3E-3</v>
      </c>
      <c r="G39">
        <v>0</v>
      </c>
      <c r="H39">
        <v>1.6000000000000001E-3</v>
      </c>
      <c r="I39">
        <v>1.9E-3</v>
      </c>
      <c r="J39">
        <v>2.3599999999999999E-2</v>
      </c>
      <c r="K39">
        <v>0.93159999999999998</v>
      </c>
      <c r="L39">
        <v>3.7100000000000001E-2</v>
      </c>
      <c r="M39">
        <v>0.20899999999999999</v>
      </c>
      <c r="N39">
        <v>3.0000000000000001E-3</v>
      </c>
      <c r="O39">
        <v>0.1192</v>
      </c>
      <c r="P39" s="1">
        <v>60438.99</v>
      </c>
      <c r="Q39">
        <v>0.2069</v>
      </c>
      <c r="R39">
        <v>0.1207</v>
      </c>
      <c r="S39">
        <v>0.6724</v>
      </c>
      <c r="T39">
        <v>17</v>
      </c>
      <c r="U39" s="1">
        <v>84768.53</v>
      </c>
      <c r="V39">
        <v>95.49</v>
      </c>
      <c r="W39" s="1">
        <v>255464.9</v>
      </c>
      <c r="X39">
        <v>0.78380000000000005</v>
      </c>
      <c r="Y39">
        <v>0.17879999999999999</v>
      </c>
      <c r="Z39">
        <v>3.7400000000000003E-2</v>
      </c>
      <c r="AA39">
        <v>0.2162</v>
      </c>
      <c r="AB39">
        <v>255.46</v>
      </c>
      <c r="AC39" s="1">
        <v>6150.5274060253068</v>
      </c>
      <c r="AD39">
        <v>629.16999999999996</v>
      </c>
      <c r="AE39" s="1">
        <v>247465.19</v>
      </c>
      <c r="AF39">
        <v>514</v>
      </c>
      <c r="AG39" s="1">
        <v>42437</v>
      </c>
      <c r="AH39" s="1">
        <v>63403</v>
      </c>
      <c r="AI39">
        <v>32.65</v>
      </c>
      <c r="AJ39">
        <v>23.54</v>
      </c>
      <c r="AK39">
        <v>24.63</v>
      </c>
      <c r="AL39">
        <v>2</v>
      </c>
      <c r="AM39">
        <v>1.42</v>
      </c>
      <c r="AN39">
        <v>1.67</v>
      </c>
      <c r="AO39">
        <v>0</v>
      </c>
      <c r="AP39">
        <v>0.91969999999999996</v>
      </c>
      <c r="AQ39" s="1">
        <v>1759.89</v>
      </c>
      <c r="AR39" s="1">
        <v>2924.06</v>
      </c>
      <c r="AS39" s="1">
        <v>7014.62</v>
      </c>
      <c r="AT39">
        <v>596.01</v>
      </c>
      <c r="AU39">
        <v>209.66</v>
      </c>
      <c r="AV39" s="1">
        <v>12504.23</v>
      </c>
      <c r="AW39" s="1">
        <v>5025.51</v>
      </c>
      <c r="AX39">
        <v>0.3836</v>
      </c>
      <c r="AY39" s="1">
        <v>5626.9</v>
      </c>
      <c r="AZ39">
        <v>0.42959999999999998</v>
      </c>
      <c r="BA39">
        <v>716.69</v>
      </c>
      <c r="BB39">
        <v>5.4699999999999999E-2</v>
      </c>
      <c r="BC39" s="1">
        <v>1730.21</v>
      </c>
      <c r="BD39">
        <v>0.1321</v>
      </c>
      <c r="BE39" s="1">
        <v>13099.31</v>
      </c>
      <c r="BF39">
        <v>0.56130000000000002</v>
      </c>
      <c r="BG39">
        <v>0.2271</v>
      </c>
      <c r="BH39">
        <v>0.1507</v>
      </c>
      <c r="BI39">
        <v>3.9600000000000003E-2</v>
      </c>
      <c r="BJ39">
        <v>2.1299999999999999E-2</v>
      </c>
    </row>
    <row r="40" spans="1:62" x14ac:dyDescent="0.25">
      <c r="A40" t="s">
        <v>41</v>
      </c>
      <c r="B40" t="s">
        <v>795</v>
      </c>
      <c r="C40">
        <v>116</v>
      </c>
      <c r="D40">
        <v>11.72129863793104</v>
      </c>
      <c r="E40">
        <v>1359.670642</v>
      </c>
      <c r="F40">
        <v>1.2999999999999999E-3</v>
      </c>
      <c r="G40">
        <v>8.0000000000000004E-4</v>
      </c>
      <c r="H40">
        <v>4.7999999999999996E-3</v>
      </c>
      <c r="I40">
        <v>1.5E-3</v>
      </c>
      <c r="J40">
        <v>4.2799999999999998E-2</v>
      </c>
      <c r="K40">
        <v>0.92479999999999996</v>
      </c>
      <c r="L40">
        <v>2.4E-2</v>
      </c>
      <c r="M40">
        <v>0.30620000000000003</v>
      </c>
      <c r="N40">
        <v>0</v>
      </c>
      <c r="O40">
        <v>0.1613</v>
      </c>
      <c r="P40" s="1">
        <v>69599.899999999994</v>
      </c>
      <c r="Q40">
        <v>4.1099999999999998E-2</v>
      </c>
      <c r="R40">
        <v>0.1507</v>
      </c>
      <c r="S40">
        <v>0.80820000000000003</v>
      </c>
      <c r="T40">
        <v>17.5</v>
      </c>
      <c r="U40" s="1">
        <v>70444.509999999995</v>
      </c>
      <c r="V40">
        <v>77.7</v>
      </c>
      <c r="W40" s="1">
        <v>318401.78999999998</v>
      </c>
      <c r="X40">
        <v>0.60240000000000005</v>
      </c>
      <c r="Y40">
        <v>0.1469</v>
      </c>
      <c r="Z40">
        <v>0.25059999999999999</v>
      </c>
      <c r="AA40">
        <v>0.39760000000000001</v>
      </c>
      <c r="AB40">
        <v>318.39999999999998</v>
      </c>
      <c r="AC40" s="1">
        <v>9933.6637732595827</v>
      </c>
      <c r="AD40">
        <v>552.22</v>
      </c>
      <c r="AE40" s="1">
        <v>297271.76</v>
      </c>
      <c r="AF40">
        <v>564</v>
      </c>
      <c r="AG40" s="1">
        <v>39078</v>
      </c>
      <c r="AH40" s="1">
        <v>60804</v>
      </c>
      <c r="AI40">
        <v>39.880000000000003</v>
      </c>
      <c r="AJ40">
        <v>27.25</v>
      </c>
      <c r="AK40">
        <v>32.58</v>
      </c>
      <c r="AL40">
        <v>1.5</v>
      </c>
      <c r="AM40">
        <v>0.61</v>
      </c>
      <c r="AN40">
        <v>0.95</v>
      </c>
      <c r="AO40">
        <v>0</v>
      </c>
      <c r="AP40">
        <v>1.0669999999999999</v>
      </c>
      <c r="AQ40" s="1">
        <v>2300.06</v>
      </c>
      <c r="AR40" s="1">
        <v>2689.71</v>
      </c>
      <c r="AS40" s="1">
        <v>7528.22</v>
      </c>
      <c r="AT40" s="1">
        <v>1349.72</v>
      </c>
      <c r="AU40">
        <v>197.53</v>
      </c>
      <c r="AV40" s="1">
        <v>14065.24</v>
      </c>
      <c r="AW40" s="1">
        <v>6541.63</v>
      </c>
      <c r="AX40">
        <v>0.35239999999999999</v>
      </c>
      <c r="AY40" s="1">
        <v>9461.6</v>
      </c>
      <c r="AZ40">
        <v>0.50970000000000004</v>
      </c>
      <c r="BA40">
        <v>915.7</v>
      </c>
      <c r="BB40">
        <v>4.9299999999999997E-2</v>
      </c>
      <c r="BC40" s="1">
        <v>1644.17</v>
      </c>
      <c r="BD40">
        <v>8.8599999999999998E-2</v>
      </c>
      <c r="BE40" s="1">
        <v>18563.099999999999</v>
      </c>
      <c r="BF40">
        <v>0.59760000000000002</v>
      </c>
      <c r="BG40">
        <v>0.22700000000000001</v>
      </c>
      <c r="BH40">
        <v>0.1169</v>
      </c>
      <c r="BI40">
        <v>3.8300000000000001E-2</v>
      </c>
      <c r="BJ40">
        <v>2.0400000000000001E-2</v>
      </c>
    </row>
    <row r="41" spans="1:62" x14ac:dyDescent="0.25">
      <c r="A41" t="s">
        <v>42</v>
      </c>
      <c r="B41" t="s">
        <v>796</v>
      </c>
      <c r="C41">
        <v>21</v>
      </c>
      <c r="D41">
        <v>249.0973118095238</v>
      </c>
      <c r="E41">
        <v>5231.0435479999996</v>
      </c>
      <c r="F41">
        <v>5.4600000000000003E-2</v>
      </c>
      <c r="G41">
        <v>2.2000000000000001E-3</v>
      </c>
      <c r="H41">
        <v>5.74E-2</v>
      </c>
      <c r="I41">
        <v>3.2000000000000002E-3</v>
      </c>
      <c r="J41">
        <v>9.8799999999999999E-2</v>
      </c>
      <c r="K41">
        <v>0.71750000000000003</v>
      </c>
      <c r="L41">
        <v>6.6199999999999995E-2</v>
      </c>
      <c r="M41">
        <v>0.2447</v>
      </c>
      <c r="N41">
        <v>2.4299999999999999E-2</v>
      </c>
      <c r="O41">
        <v>0.17050000000000001</v>
      </c>
      <c r="P41" s="1">
        <v>76881.7</v>
      </c>
      <c r="Q41">
        <v>0.17449999999999999</v>
      </c>
      <c r="R41">
        <v>6.7699999999999996E-2</v>
      </c>
      <c r="S41">
        <v>0.75780000000000003</v>
      </c>
      <c r="T41">
        <v>43.33</v>
      </c>
      <c r="U41" s="1">
        <v>98540.66</v>
      </c>
      <c r="V41">
        <v>120.73</v>
      </c>
      <c r="W41" s="1">
        <v>318293.81</v>
      </c>
      <c r="X41">
        <v>0.65920000000000001</v>
      </c>
      <c r="Y41">
        <v>0.3029</v>
      </c>
      <c r="Z41">
        <v>3.7999999999999999E-2</v>
      </c>
      <c r="AA41">
        <v>0.34079999999999999</v>
      </c>
      <c r="AB41">
        <v>318.29000000000002</v>
      </c>
      <c r="AC41" s="1">
        <v>12551.132369200457</v>
      </c>
      <c r="AD41" s="1">
        <v>1172.3599999999999</v>
      </c>
      <c r="AE41" s="1">
        <v>249359.34</v>
      </c>
      <c r="AF41">
        <v>515</v>
      </c>
      <c r="AG41" s="1">
        <v>38633</v>
      </c>
      <c r="AH41" s="1">
        <v>55330</v>
      </c>
      <c r="AI41">
        <v>76.099999999999994</v>
      </c>
      <c r="AJ41">
        <v>33.92</v>
      </c>
      <c r="AK41">
        <v>46.83</v>
      </c>
      <c r="AL41">
        <v>1.9</v>
      </c>
      <c r="AM41">
        <v>0.78</v>
      </c>
      <c r="AN41">
        <v>1.1200000000000001</v>
      </c>
      <c r="AO41">
        <v>0</v>
      </c>
      <c r="AP41">
        <v>1.0732999999999999</v>
      </c>
      <c r="AQ41" s="1">
        <v>2065.5500000000002</v>
      </c>
      <c r="AR41" s="1">
        <v>2727.83</v>
      </c>
      <c r="AS41" s="1">
        <v>9285.2000000000007</v>
      </c>
      <c r="AT41" s="1">
        <v>1076.02</v>
      </c>
      <c r="AU41">
        <v>474.61</v>
      </c>
      <c r="AV41" s="1">
        <v>15629.21</v>
      </c>
      <c r="AW41" s="1">
        <v>3578.61</v>
      </c>
      <c r="AX41">
        <v>0.20200000000000001</v>
      </c>
      <c r="AY41" s="1">
        <v>11476.49</v>
      </c>
      <c r="AZ41">
        <v>0.64780000000000004</v>
      </c>
      <c r="BA41">
        <v>914.99</v>
      </c>
      <c r="BB41">
        <v>5.16E-2</v>
      </c>
      <c r="BC41" s="1">
        <v>1745.31</v>
      </c>
      <c r="BD41">
        <v>9.8500000000000004E-2</v>
      </c>
      <c r="BE41" s="1">
        <v>17715.41</v>
      </c>
      <c r="BF41">
        <v>0.55910000000000004</v>
      </c>
      <c r="BG41">
        <v>0.27679999999999999</v>
      </c>
      <c r="BH41">
        <v>0.1258</v>
      </c>
      <c r="BI41">
        <v>2.18E-2</v>
      </c>
      <c r="BJ41">
        <v>1.6500000000000001E-2</v>
      </c>
    </row>
    <row r="42" spans="1:62" x14ac:dyDescent="0.25">
      <c r="A42" t="s">
        <v>43</v>
      </c>
      <c r="B42" t="s">
        <v>797</v>
      </c>
      <c r="C42">
        <v>118</v>
      </c>
      <c r="D42">
        <v>11.15692066949152</v>
      </c>
      <c r="E42">
        <v>1316.5166389999999</v>
      </c>
      <c r="F42">
        <v>3.8E-3</v>
      </c>
      <c r="G42">
        <v>0</v>
      </c>
      <c r="H42">
        <v>3.5000000000000001E-3</v>
      </c>
      <c r="I42">
        <v>0</v>
      </c>
      <c r="J42">
        <v>1.6899999999999998E-2</v>
      </c>
      <c r="K42">
        <v>0.95</v>
      </c>
      <c r="L42">
        <v>2.58E-2</v>
      </c>
      <c r="M42">
        <v>0.19089999999999999</v>
      </c>
      <c r="N42">
        <v>2.3E-3</v>
      </c>
      <c r="O42">
        <v>0.13569999999999999</v>
      </c>
      <c r="P42" s="1">
        <v>66007.789999999994</v>
      </c>
      <c r="Q42">
        <v>0.20880000000000001</v>
      </c>
      <c r="R42">
        <v>0.29670000000000002</v>
      </c>
      <c r="S42">
        <v>0.4945</v>
      </c>
      <c r="T42">
        <v>10.4</v>
      </c>
      <c r="U42" s="1">
        <v>93431.25</v>
      </c>
      <c r="V42">
        <v>126.59</v>
      </c>
      <c r="W42" s="1">
        <v>292154.2</v>
      </c>
      <c r="X42">
        <v>0.85550000000000004</v>
      </c>
      <c r="Y42">
        <v>0.1056</v>
      </c>
      <c r="Z42">
        <v>3.8899999999999997E-2</v>
      </c>
      <c r="AA42">
        <v>0.14449999999999999</v>
      </c>
      <c r="AB42">
        <v>292.14999999999998</v>
      </c>
      <c r="AC42" s="1">
        <v>6245.0802036540008</v>
      </c>
      <c r="AD42">
        <v>371.43</v>
      </c>
      <c r="AE42" s="1">
        <v>276231.09000000003</v>
      </c>
      <c r="AF42">
        <v>549</v>
      </c>
      <c r="AG42" s="1">
        <v>37472</v>
      </c>
      <c r="AH42" s="1">
        <v>62590</v>
      </c>
      <c r="AI42">
        <v>49.8</v>
      </c>
      <c r="AJ42">
        <v>20</v>
      </c>
      <c r="AK42">
        <v>22.05</v>
      </c>
      <c r="AL42">
        <v>2.5</v>
      </c>
      <c r="AM42">
        <v>0.93</v>
      </c>
      <c r="AN42">
        <v>1.49</v>
      </c>
      <c r="AO42" s="1">
        <v>2618.73</v>
      </c>
      <c r="AP42">
        <v>1.2867</v>
      </c>
      <c r="AQ42" s="1">
        <v>1826.98</v>
      </c>
      <c r="AR42" s="1">
        <v>3165.89</v>
      </c>
      <c r="AS42" s="1">
        <v>7430.12</v>
      </c>
      <c r="AT42" s="1">
        <v>1108.67</v>
      </c>
      <c r="AU42">
        <v>350.14</v>
      </c>
      <c r="AV42" s="1">
        <v>13881.8</v>
      </c>
      <c r="AW42" s="1">
        <v>4954.41</v>
      </c>
      <c r="AX42">
        <v>0.29799999999999999</v>
      </c>
      <c r="AY42" s="1">
        <v>8314.2199999999993</v>
      </c>
      <c r="AZ42">
        <v>0.50009999999999999</v>
      </c>
      <c r="BA42" s="1">
        <v>1086.5</v>
      </c>
      <c r="BB42">
        <v>6.54E-2</v>
      </c>
      <c r="BC42" s="1">
        <v>2269.98</v>
      </c>
      <c r="BD42">
        <v>0.13650000000000001</v>
      </c>
      <c r="BE42" s="1">
        <v>16625.12</v>
      </c>
      <c r="BF42">
        <v>0.5232</v>
      </c>
      <c r="BG42">
        <v>0.1971</v>
      </c>
      <c r="BH42">
        <v>0.24129999999999999</v>
      </c>
      <c r="BI42">
        <v>2.3199999999999998E-2</v>
      </c>
      <c r="BJ42">
        <v>1.52E-2</v>
      </c>
    </row>
    <row r="43" spans="1:62" x14ac:dyDescent="0.25">
      <c r="A43" t="s">
        <v>44</v>
      </c>
      <c r="B43" t="s">
        <v>798</v>
      </c>
      <c r="C43">
        <v>46</v>
      </c>
      <c r="D43">
        <v>17.00642226086957</v>
      </c>
      <c r="E43">
        <v>782.29542400000003</v>
      </c>
      <c r="F43">
        <v>2.5000000000000001E-3</v>
      </c>
      <c r="G43">
        <v>0</v>
      </c>
      <c r="H43">
        <v>1.17E-2</v>
      </c>
      <c r="I43">
        <v>0</v>
      </c>
      <c r="J43">
        <v>1.37E-2</v>
      </c>
      <c r="K43">
        <v>0.93740000000000001</v>
      </c>
      <c r="L43">
        <v>3.4700000000000002E-2</v>
      </c>
      <c r="M43">
        <v>0.2165</v>
      </c>
      <c r="N43">
        <v>0</v>
      </c>
      <c r="O43">
        <v>0.193</v>
      </c>
      <c r="P43" s="1">
        <v>62603.91</v>
      </c>
      <c r="Q43">
        <v>0.44259999999999999</v>
      </c>
      <c r="R43">
        <v>0.377</v>
      </c>
      <c r="S43">
        <v>0.18029999999999999</v>
      </c>
      <c r="T43">
        <v>8</v>
      </c>
      <c r="U43" s="1">
        <v>91104.25</v>
      </c>
      <c r="V43">
        <v>97.79</v>
      </c>
      <c r="W43" s="1">
        <v>327932.83</v>
      </c>
      <c r="X43">
        <v>0.43609999999999999</v>
      </c>
      <c r="Y43">
        <v>3.0800000000000001E-2</v>
      </c>
      <c r="Z43">
        <v>0.53310000000000002</v>
      </c>
      <c r="AA43">
        <v>0.56389999999999996</v>
      </c>
      <c r="AB43">
        <v>327.93</v>
      </c>
      <c r="AC43" s="1">
        <v>10768.258053878122</v>
      </c>
      <c r="AD43">
        <v>407.97</v>
      </c>
      <c r="AE43" s="1">
        <v>238575.5</v>
      </c>
      <c r="AF43">
        <v>501</v>
      </c>
      <c r="AG43" s="1">
        <v>37573</v>
      </c>
      <c r="AH43" s="1">
        <v>56860</v>
      </c>
      <c r="AI43">
        <v>43.25</v>
      </c>
      <c r="AJ43">
        <v>19.350000000000001</v>
      </c>
      <c r="AK43">
        <v>22.93</v>
      </c>
      <c r="AL43">
        <v>0</v>
      </c>
      <c r="AM43">
        <v>0</v>
      </c>
      <c r="AN43">
        <v>0</v>
      </c>
      <c r="AO43" s="1">
        <v>2980.19</v>
      </c>
      <c r="AP43">
        <v>1.6734</v>
      </c>
      <c r="AQ43" s="1">
        <v>2397.96</v>
      </c>
      <c r="AR43" s="1">
        <v>3636.46</v>
      </c>
      <c r="AS43" s="1">
        <v>8050.33</v>
      </c>
      <c r="AT43">
        <v>829.16</v>
      </c>
      <c r="AU43">
        <v>371.85</v>
      </c>
      <c r="AV43" s="1">
        <v>15285.76</v>
      </c>
      <c r="AW43" s="1">
        <v>6179.84</v>
      </c>
      <c r="AX43">
        <v>0.27529999999999999</v>
      </c>
      <c r="AY43" s="1">
        <v>13560.94</v>
      </c>
      <c r="AZ43">
        <v>0.60399999999999998</v>
      </c>
      <c r="BA43">
        <v>732.78</v>
      </c>
      <c r="BB43">
        <v>3.2599999999999997E-2</v>
      </c>
      <c r="BC43" s="1">
        <v>1976.95</v>
      </c>
      <c r="BD43">
        <v>8.8099999999999998E-2</v>
      </c>
      <c r="BE43" s="1">
        <v>22450.51</v>
      </c>
      <c r="BF43">
        <v>0.48039999999999999</v>
      </c>
      <c r="BG43">
        <v>0.23469999999999999</v>
      </c>
      <c r="BH43">
        <v>0.2321</v>
      </c>
      <c r="BI43">
        <v>3.3300000000000003E-2</v>
      </c>
      <c r="BJ43">
        <v>1.95E-2</v>
      </c>
    </row>
    <row r="44" spans="1:62" x14ac:dyDescent="0.25">
      <c r="A44" t="s">
        <v>45</v>
      </c>
      <c r="B44" t="s">
        <v>799</v>
      </c>
      <c r="C44">
        <v>34</v>
      </c>
      <c r="D44">
        <v>50.084333470588227</v>
      </c>
      <c r="E44">
        <v>1702.867338</v>
      </c>
      <c r="F44">
        <v>1.1599999999999999E-2</v>
      </c>
      <c r="G44">
        <v>0</v>
      </c>
      <c r="H44">
        <v>1.9800000000000002E-2</v>
      </c>
      <c r="I44">
        <v>1E-4</v>
      </c>
      <c r="J44">
        <v>2.76E-2</v>
      </c>
      <c r="K44">
        <v>0.90490000000000004</v>
      </c>
      <c r="L44">
        <v>3.6200000000000003E-2</v>
      </c>
      <c r="M44">
        <v>0.2404</v>
      </c>
      <c r="N44">
        <v>0.1207</v>
      </c>
      <c r="O44">
        <v>6.8599999999999994E-2</v>
      </c>
      <c r="P44" s="1">
        <v>57468.95</v>
      </c>
      <c r="Q44">
        <v>0.2316</v>
      </c>
      <c r="R44">
        <v>0.28420000000000001</v>
      </c>
      <c r="S44">
        <v>0.48420000000000002</v>
      </c>
      <c r="T44">
        <v>15.2</v>
      </c>
      <c r="U44" s="1">
        <v>67365.84</v>
      </c>
      <c r="V44">
        <v>112.03</v>
      </c>
      <c r="W44" s="1">
        <v>102613.02</v>
      </c>
      <c r="X44">
        <v>0.86990000000000001</v>
      </c>
      <c r="Y44">
        <v>9.9699999999999997E-2</v>
      </c>
      <c r="Z44">
        <v>3.04E-2</v>
      </c>
      <c r="AA44">
        <v>0.13009999999999999</v>
      </c>
      <c r="AB44">
        <v>102.61</v>
      </c>
      <c r="AC44" s="1">
        <v>2491.2815610067214</v>
      </c>
      <c r="AD44">
        <v>582.66</v>
      </c>
      <c r="AE44" s="1">
        <v>104418.72</v>
      </c>
      <c r="AF44">
        <v>80</v>
      </c>
      <c r="AG44" s="1">
        <v>48136</v>
      </c>
      <c r="AH44" s="1">
        <v>76493</v>
      </c>
      <c r="AI44">
        <v>49.7</v>
      </c>
      <c r="AJ44">
        <v>23.25</v>
      </c>
      <c r="AK44">
        <v>25.5</v>
      </c>
      <c r="AL44">
        <v>4</v>
      </c>
      <c r="AM44">
        <v>3.15</v>
      </c>
      <c r="AN44">
        <v>3.68</v>
      </c>
      <c r="AO44" s="1">
        <v>1296.98</v>
      </c>
      <c r="AP44">
        <v>0.56889999999999996</v>
      </c>
      <c r="AQ44" s="1">
        <v>1210.32</v>
      </c>
      <c r="AR44" s="1">
        <v>1584.41</v>
      </c>
      <c r="AS44" s="1">
        <v>5864.74</v>
      </c>
      <c r="AT44">
        <v>567.20000000000005</v>
      </c>
      <c r="AU44">
        <v>235.59</v>
      </c>
      <c r="AV44" s="1">
        <v>9462.26</v>
      </c>
      <c r="AW44" s="1">
        <v>3961.73</v>
      </c>
      <c r="AX44">
        <v>0.38390000000000002</v>
      </c>
      <c r="AY44" s="1">
        <v>3543.89</v>
      </c>
      <c r="AZ44">
        <v>0.34339999999999998</v>
      </c>
      <c r="BA44" s="1">
        <v>1915.9</v>
      </c>
      <c r="BB44">
        <v>0.18559999999999999</v>
      </c>
      <c r="BC44">
        <v>898.49</v>
      </c>
      <c r="BD44">
        <v>8.7099999999999997E-2</v>
      </c>
      <c r="BE44" s="1">
        <v>10320.01</v>
      </c>
      <c r="BF44">
        <v>0.50339999999999996</v>
      </c>
      <c r="BG44">
        <v>0.1996</v>
      </c>
      <c r="BH44">
        <v>0.23530000000000001</v>
      </c>
      <c r="BI44">
        <v>4.8000000000000001E-2</v>
      </c>
      <c r="BJ44">
        <v>1.3599999999999999E-2</v>
      </c>
    </row>
    <row r="45" spans="1:62" x14ac:dyDescent="0.25">
      <c r="A45" t="s">
        <v>46</v>
      </c>
      <c r="B45" t="s">
        <v>800</v>
      </c>
      <c r="C45">
        <v>48</v>
      </c>
      <c r="D45">
        <v>29.51423608333333</v>
      </c>
      <c r="E45">
        <v>1416.6833320000001</v>
      </c>
      <c r="F45">
        <v>0</v>
      </c>
      <c r="G45">
        <v>1.4E-3</v>
      </c>
      <c r="H45">
        <v>3.3E-3</v>
      </c>
      <c r="I45">
        <v>0</v>
      </c>
      <c r="J45">
        <v>2.5999999999999999E-2</v>
      </c>
      <c r="K45">
        <v>0.94330000000000003</v>
      </c>
      <c r="L45">
        <v>2.5999999999999999E-2</v>
      </c>
      <c r="M45">
        <v>0.29659999999999997</v>
      </c>
      <c r="N45">
        <v>2.0999999999999999E-3</v>
      </c>
      <c r="O45">
        <v>0.18290000000000001</v>
      </c>
      <c r="P45" s="1">
        <v>60583.75</v>
      </c>
      <c r="Q45">
        <v>0.2019</v>
      </c>
      <c r="R45">
        <v>0.2404</v>
      </c>
      <c r="S45">
        <v>0.55769999999999997</v>
      </c>
      <c r="T45">
        <v>11</v>
      </c>
      <c r="U45" s="1">
        <v>93288.45</v>
      </c>
      <c r="V45">
        <v>128.79</v>
      </c>
      <c r="W45" s="1">
        <v>143265.64000000001</v>
      </c>
      <c r="X45">
        <v>0.90310000000000001</v>
      </c>
      <c r="Y45">
        <v>5.9799999999999999E-2</v>
      </c>
      <c r="Z45">
        <v>3.7100000000000001E-2</v>
      </c>
      <c r="AA45">
        <v>9.69E-2</v>
      </c>
      <c r="AB45">
        <v>143.27000000000001</v>
      </c>
      <c r="AC45" s="1">
        <v>4036.5351033861107</v>
      </c>
      <c r="AD45">
        <v>403.99</v>
      </c>
      <c r="AE45" s="1">
        <v>131168.51999999999</v>
      </c>
      <c r="AF45">
        <v>147</v>
      </c>
      <c r="AG45" s="1">
        <v>36690</v>
      </c>
      <c r="AH45" s="1">
        <v>55395</v>
      </c>
      <c r="AI45">
        <v>40.81</v>
      </c>
      <c r="AJ45">
        <v>27.53</v>
      </c>
      <c r="AK45">
        <v>30.05</v>
      </c>
      <c r="AL45">
        <v>0.5</v>
      </c>
      <c r="AM45">
        <v>0.32</v>
      </c>
      <c r="AN45">
        <v>0.45</v>
      </c>
      <c r="AO45">
        <v>0</v>
      </c>
      <c r="AP45">
        <v>1.1012</v>
      </c>
      <c r="AQ45" s="1">
        <v>1543.28</v>
      </c>
      <c r="AR45" s="1">
        <v>2039.99</v>
      </c>
      <c r="AS45" s="1">
        <v>6819.72</v>
      </c>
      <c r="AT45">
        <v>487</v>
      </c>
      <c r="AU45">
        <v>154.99</v>
      </c>
      <c r="AV45" s="1">
        <v>11044.98</v>
      </c>
      <c r="AW45" s="1">
        <v>7537.06</v>
      </c>
      <c r="AX45">
        <v>0.56000000000000005</v>
      </c>
      <c r="AY45" s="1">
        <v>3557.02</v>
      </c>
      <c r="AZ45">
        <v>0.26429999999999998</v>
      </c>
      <c r="BA45">
        <v>499.42</v>
      </c>
      <c r="BB45">
        <v>3.7100000000000001E-2</v>
      </c>
      <c r="BC45" s="1">
        <v>1865.91</v>
      </c>
      <c r="BD45">
        <v>0.1386</v>
      </c>
      <c r="BE45" s="1">
        <v>13459.41</v>
      </c>
      <c r="BF45">
        <v>0.54810000000000003</v>
      </c>
      <c r="BG45">
        <v>0.23419999999999999</v>
      </c>
      <c r="BH45">
        <v>0.18360000000000001</v>
      </c>
      <c r="BI45">
        <v>2.3699999999999999E-2</v>
      </c>
      <c r="BJ45">
        <v>1.0500000000000001E-2</v>
      </c>
    </row>
    <row r="46" spans="1:62" x14ac:dyDescent="0.25">
      <c r="A46" t="s">
        <v>47</v>
      </c>
      <c r="B46" t="s">
        <v>801</v>
      </c>
      <c r="C46">
        <v>2</v>
      </c>
      <c r="D46">
        <v>1232.1481275000001</v>
      </c>
      <c r="E46">
        <v>2464.2962550000002</v>
      </c>
      <c r="F46">
        <v>1.77E-2</v>
      </c>
      <c r="G46">
        <v>0</v>
      </c>
      <c r="H46">
        <v>5.8400000000000001E-2</v>
      </c>
      <c r="I46">
        <v>0</v>
      </c>
      <c r="J46">
        <v>4.2200000000000001E-2</v>
      </c>
      <c r="K46">
        <v>0.81369999999999998</v>
      </c>
      <c r="L46">
        <v>6.8000000000000005E-2</v>
      </c>
      <c r="M46">
        <v>7.17E-2</v>
      </c>
      <c r="N46">
        <v>7.7999999999999996E-3</v>
      </c>
      <c r="O46">
        <v>0.14680000000000001</v>
      </c>
      <c r="P46" s="1">
        <v>85523.49</v>
      </c>
      <c r="Q46">
        <v>0.1055</v>
      </c>
      <c r="R46">
        <v>0.23119999999999999</v>
      </c>
      <c r="S46">
        <v>0.6633</v>
      </c>
      <c r="T46">
        <v>18</v>
      </c>
      <c r="U46" s="1">
        <v>118743.11</v>
      </c>
      <c r="V46">
        <v>136.91</v>
      </c>
      <c r="W46" s="1">
        <v>269702.24</v>
      </c>
      <c r="X46">
        <v>0.95289999999999997</v>
      </c>
      <c r="Y46">
        <v>3.61E-2</v>
      </c>
      <c r="Z46">
        <v>1.0999999999999999E-2</v>
      </c>
      <c r="AA46">
        <v>4.7100000000000003E-2</v>
      </c>
      <c r="AB46">
        <v>269.7</v>
      </c>
      <c r="AC46" s="1">
        <v>11921.976889097694</v>
      </c>
      <c r="AD46" s="1">
        <v>1266.77</v>
      </c>
      <c r="AE46" s="1">
        <v>254217.97</v>
      </c>
      <c r="AF46">
        <v>522</v>
      </c>
      <c r="AG46" s="1">
        <v>69372</v>
      </c>
      <c r="AH46" s="1">
        <v>182863</v>
      </c>
      <c r="AI46">
        <v>116.9</v>
      </c>
      <c r="AJ46">
        <v>42.76</v>
      </c>
      <c r="AK46">
        <v>60.2</v>
      </c>
      <c r="AL46">
        <v>1.38</v>
      </c>
      <c r="AM46">
        <v>1.06</v>
      </c>
      <c r="AN46">
        <v>1.01</v>
      </c>
      <c r="AO46" s="1">
        <v>3672.78</v>
      </c>
      <c r="AP46">
        <v>0.87370000000000003</v>
      </c>
      <c r="AQ46" s="1">
        <v>2303.89</v>
      </c>
      <c r="AR46" s="1">
        <v>2703.29</v>
      </c>
      <c r="AS46" s="1">
        <v>10711.04</v>
      </c>
      <c r="AT46" s="1">
        <v>1174.21</v>
      </c>
      <c r="AU46">
        <v>765.09</v>
      </c>
      <c r="AV46" s="1">
        <v>17657.53</v>
      </c>
      <c r="AW46" s="1">
        <v>3010.59</v>
      </c>
      <c r="AX46">
        <v>0.15479999999999999</v>
      </c>
      <c r="AY46" s="1">
        <v>14849.43</v>
      </c>
      <c r="AZ46">
        <v>0.76339999999999997</v>
      </c>
      <c r="BA46">
        <v>535.95000000000005</v>
      </c>
      <c r="BB46">
        <v>2.76E-2</v>
      </c>
      <c r="BC46" s="1">
        <v>1055.01</v>
      </c>
      <c r="BD46">
        <v>5.4199999999999998E-2</v>
      </c>
      <c r="BE46" s="1">
        <v>19450.98</v>
      </c>
      <c r="BF46">
        <v>0.55459999999999998</v>
      </c>
      <c r="BG46">
        <v>0.2316</v>
      </c>
      <c r="BH46">
        <v>0.16900000000000001</v>
      </c>
      <c r="BI46">
        <v>3.0499999999999999E-2</v>
      </c>
      <c r="BJ46">
        <v>1.44E-2</v>
      </c>
    </row>
    <row r="47" spans="1:62" x14ac:dyDescent="0.25">
      <c r="A47" t="s">
        <v>48</v>
      </c>
      <c r="B47" t="s">
        <v>802</v>
      </c>
      <c r="C47">
        <v>109</v>
      </c>
      <c r="D47">
        <v>34.571723064220187</v>
      </c>
      <c r="E47">
        <v>3768.317814</v>
      </c>
      <c r="F47">
        <v>1.52E-2</v>
      </c>
      <c r="G47">
        <v>2.0000000000000001E-4</v>
      </c>
      <c r="H47">
        <v>1.1900000000000001E-2</v>
      </c>
      <c r="I47">
        <v>1.1999999999999999E-3</v>
      </c>
      <c r="J47">
        <v>4.53E-2</v>
      </c>
      <c r="K47">
        <v>0.88580000000000003</v>
      </c>
      <c r="L47">
        <v>4.0399999999999998E-2</v>
      </c>
      <c r="M47">
        <v>0.1419</v>
      </c>
      <c r="N47">
        <v>1.6199999999999999E-2</v>
      </c>
      <c r="O47">
        <v>0.1086</v>
      </c>
      <c r="P47" s="1">
        <v>69229.429999999993</v>
      </c>
      <c r="Q47">
        <v>0.1875</v>
      </c>
      <c r="R47">
        <v>0.25</v>
      </c>
      <c r="S47">
        <v>0.5625</v>
      </c>
      <c r="T47">
        <v>22.25</v>
      </c>
      <c r="U47" s="1">
        <v>98985.26</v>
      </c>
      <c r="V47">
        <v>169.36</v>
      </c>
      <c r="W47" s="1">
        <v>317343.65000000002</v>
      </c>
      <c r="X47">
        <v>0.82540000000000002</v>
      </c>
      <c r="Y47">
        <v>6.1699999999999998E-2</v>
      </c>
      <c r="Z47">
        <v>0.1128</v>
      </c>
      <c r="AA47">
        <v>0.17460000000000001</v>
      </c>
      <c r="AB47">
        <v>317.33999999999997</v>
      </c>
      <c r="AC47" s="1">
        <v>8161.8285712883344</v>
      </c>
      <c r="AD47">
        <v>939.94</v>
      </c>
      <c r="AE47" s="1">
        <v>276220.08</v>
      </c>
      <c r="AF47">
        <v>548</v>
      </c>
      <c r="AG47" s="1">
        <v>56458</v>
      </c>
      <c r="AH47" s="1">
        <v>110386</v>
      </c>
      <c r="AI47">
        <v>33.26</v>
      </c>
      <c r="AJ47">
        <v>24.76</v>
      </c>
      <c r="AK47">
        <v>24.76</v>
      </c>
      <c r="AL47">
        <v>1.25</v>
      </c>
      <c r="AM47">
        <v>1</v>
      </c>
      <c r="AN47">
        <v>1.1100000000000001</v>
      </c>
      <c r="AO47" s="1">
        <v>2612.04</v>
      </c>
      <c r="AP47">
        <v>0.90749999999999997</v>
      </c>
      <c r="AQ47" s="1">
        <v>1576.43</v>
      </c>
      <c r="AR47" s="1">
        <v>2434.77</v>
      </c>
      <c r="AS47" s="1">
        <v>7103.27</v>
      </c>
      <c r="AT47">
        <v>668.21</v>
      </c>
      <c r="AU47">
        <v>195.39</v>
      </c>
      <c r="AV47" s="1">
        <v>11978.06</v>
      </c>
      <c r="AW47" s="1">
        <v>2612.5700000000002</v>
      </c>
      <c r="AX47">
        <v>0.18970000000000001</v>
      </c>
      <c r="AY47" s="1">
        <v>9425.7999999999993</v>
      </c>
      <c r="AZ47">
        <v>0.68440000000000001</v>
      </c>
      <c r="BA47">
        <v>605.57000000000005</v>
      </c>
      <c r="BB47">
        <v>4.3999999999999997E-2</v>
      </c>
      <c r="BC47" s="1">
        <v>1127.55</v>
      </c>
      <c r="BD47">
        <v>8.1900000000000001E-2</v>
      </c>
      <c r="BE47" s="1">
        <v>13771.48</v>
      </c>
      <c r="BF47">
        <v>0.57840000000000003</v>
      </c>
      <c r="BG47">
        <v>0.24690000000000001</v>
      </c>
      <c r="BH47">
        <v>0.1346</v>
      </c>
      <c r="BI47">
        <v>2.58E-2</v>
      </c>
      <c r="BJ47">
        <v>1.43E-2</v>
      </c>
    </row>
    <row r="48" spans="1:62" x14ac:dyDescent="0.25">
      <c r="A48" t="s">
        <v>49</v>
      </c>
      <c r="B48" t="s">
        <v>803</v>
      </c>
      <c r="C48">
        <v>114</v>
      </c>
      <c r="D48">
        <v>8.4657943245614042</v>
      </c>
      <c r="E48">
        <v>965.10055299999999</v>
      </c>
      <c r="F48">
        <v>1E-3</v>
      </c>
      <c r="G48">
        <v>0</v>
      </c>
      <c r="H48">
        <v>8.8000000000000005E-3</v>
      </c>
      <c r="I48">
        <v>0</v>
      </c>
      <c r="J48">
        <v>3.04E-2</v>
      </c>
      <c r="K48">
        <v>0.9425</v>
      </c>
      <c r="L48">
        <v>1.72E-2</v>
      </c>
      <c r="M48">
        <v>0.24299999999999999</v>
      </c>
      <c r="N48">
        <v>2.8999999999999998E-3</v>
      </c>
      <c r="O48">
        <v>0.15939999999999999</v>
      </c>
      <c r="P48" s="1">
        <v>56834.44</v>
      </c>
      <c r="Q48">
        <v>0.36670000000000003</v>
      </c>
      <c r="R48">
        <v>0.14169999999999999</v>
      </c>
      <c r="S48">
        <v>0.49170000000000003</v>
      </c>
      <c r="T48">
        <v>13.36</v>
      </c>
      <c r="U48" s="1">
        <v>58889.07</v>
      </c>
      <c r="V48">
        <v>72.239999999999995</v>
      </c>
      <c r="W48" s="1">
        <v>273366.01</v>
      </c>
      <c r="X48">
        <v>0.83550000000000002</v>
      </c>
      <c r="Y48">
        <v>4.24E-2</v>
      </c>
      <c r="Z48">
        <v>0.1221</v>
      </c>
      <c r="AA48">
        <v>0.16450000000000001</v>
      </c>
      <c r="AB48">
        <v>273.37</v>
      </c>
      <c r="AC48" s="1">
        <v>8001.1414105986942</v>
      </c>
      <c r="AD48">
        <v>856.04</v>
      </c>
      <c r="AE48" s="1">
        <v>201352.29</v>
      </c>
      <c r="AF48">
        <v>426</v>
      </c>
      <c r="AG48" s="1">
        <v>37054</v>
      </c>
      <c r="AH48" s="1">
        <v>55459</v>
      </c>
      <c r="AI48">
        <v>49.9</v>
      </c>
      <c r="AJ48">
        <v>26.4</v>
      </c>
      <c r="AK48">
        <v>26.4</v>
      </c>
      <c r="AL48">
        <v>1.4</v>
      </c>
      <c r="AM48">
        <v>1.26</v>
      </c>
      <c r="AN48">
        <v>1.29</v>
      </c>
      <c r="AO48">
        <v>0</v>
      </c>
      <c r="AP48">
        <v>1.1368</v>
      </c>
      <c r="AQ48" s="1">
        <v>1957.03</v>
      </c>
      <c r="AR48" s="1">
        <v>3270.94</v>
      </c>
      <c r="AS48" s="1">
        <v>9741.4</v>
      </c>
      <c r="AT48">
        <v>559.82000000000005</v>
      </c>
      <c r="AU48">
        <v>230.2</v>
      </c>
      <c r="AV48" s="1">
        <v>15759.39</v>
      </c>
      <c r="AW48" s="1">
        <v>7306.7</v>
      </c>
      <c r="AX48">
        <v>0.38629999999999998</v>
      </c>
      <c r="AY48" s="1">
        <v>7018.15</v>
      </c>
      <c r="AZ48">
        <v>0.371</v>
      </c>
      <c r="BA48">
        <v>700.82</v>
      </c>
      <c r="BB48">
        <v>3.6999999999999998E-2</v>
      </c>
      <c r="BC48" s="1">
        <v>3890.93</v>
      </c>
      <c r="BD48">
        <v>0.20569999999999999</v>
      </c>
      <c r="BE48" s="1">
        <v>18916.59</v>
      </c>
      <c r="BF48">
        <v>0.51200000000000001</v>
      </c>
      <c r="BG48">
        <v>0.2424</v>
      </c>
      <c r="BH48">
        <v>0.18090000000000001</v>
      </c>
      <c r="BI48">
        <v>5.1900000000000002E-2</v>
      </c>
      <c r="BJ48">
        <v>1.2699999999999999E-2</v>
      </c>
    </row>
    <row r="49" spans="1:62" x14ac:dyDescent="0.25">
      <c r="A49" t="s">
        <v>50</v>
      </c>
      <c r="B49" t="s">
        <v>804</v>
      </c>
      <c r="C49">
        <v>70</v>
      </c>
      <c r="D49">
        <v>17.764107642857141</v>
      </c>
      <c r="E49">
        <v>1243.487535</v>
      </c>
      <c r="F49">
        <v>2E-3</v>
      </c>
      <c r="G49">
        <v>1E-4</v>
      </c>
      <c r="H49">
        <v>3.0999999999999999E-3</v>
      </c>
      <c r="I49">
        <v>1.2999999999999999E-3</v>
      </c>
      <c r="J49">
        <v>2.2100000000000002E-2</v>
      </c>
      <c r="K49">
        <v>0.94830000000000003</v>
      </c>
      <c r="L49">
        <v>2.3E-2</v>
      </c>
      <c r="M49">
        <v>0.43149999999999999</v>
      </c>
      <c r="N49">
        <v>3.5000000000000001E-3</v>
      </c>
      <c r="O49">
        <v>0.1394</v>
      </c>
      <c r="P49" s="1">
        <v>58372.25</v>
      </c>
      <c r="Q49">
        <v>0.1368</v>
      </c>
      <c r="R49">
        <v>0.26319999999999999</v>
      </c>
      <c r="S49">
        <v>0.6</v>
      </c>
      <c r="T49">
        <v>18</v>
      </c>
      <c r="U49" s="1">
        <v>77250.78</v>
      </c>
      <c r="V49">
        <v>69.08</v>
      </c>
      <c r="W49" s="1">
        <v>155039.53</v>
      </c>
      <c r="X49">
        <v>0.82010000000000005</v>
      </c>
      <c r="Y49">
        <v>8.1199999999999994E-2</v>
      </c>
      <c r="Z49">
        <v>9.8599999999999993E-2</v>
      </c>
      <c r="AA49">
        <v>0.1799</v>
      </c>
      <c r="AB49">
        <v>155.04</v>
      </c>
      <c r="AC49" s="1">
        <v>3317.2041406912858</v>
      </c>
      <c r="AD49">
        <v>405.8</v>
      </c>
      <c r="AE49" s="1">
        <v>129419.51</v>
      </c>
      <c r="AF49">
        <v>140</v>
      </c>
      <c r="AG49" s="1">
        <v>34511</v>
      </c>
      <c r="AH49" s="1">
        <v>51140</v>
      </c>
      <c r="AI49">
        <v>30.6</v>
      </c>
      <c r="AJ49">
        <v>20</v>
      </c>
      <c r="AK49">
        <v>24.31</v>
      </c>
      <c r="AL49">
        <v>1.5</v>
      </c>
      <c r="AM49">
        <v>1.05</v>
      </c>
      <c r="AN49">
        <v>1.5</v>
      </c>
      <c r="AO49">
        <v>0</v>
      </c>
      <c r="AP49">
        <v>0.80320000000000003</v>
      </c>
      <c r="AQ49" s="1">
        <v>2202.13</v>
      </c>
      <c r="AR49" s="1">
        <v>2999.62</v>
      </c>
      <c r="AS49" s="1">
        <v>8457.52</v>
      </c>
      <c r="AT49">
        <v>661.21</v>
      </c>
      <c r="AU49">
        <v>159.66999999999999</v>
      </c>
      <c r="AV49" s="1">
        <v>14480.15</v>
      </c>
      <c r="AW49" s="1">
        <v>9530.65</v>
      </c>
      <c r="AX49">
        <v>0.59540000000000004</v>
      </c>
      <c r="AY49" s="1">
        <v>2944.03</v>
      </c>
      <c r="AZ49">
        <v>0.18390000000000001</v>
      </c>
      <c r="BA49" s="1">
        <v>1908.17</v>
      </c>
      <c r="BB49">
        <v>0.1192</v>
      </c>
      <c r="BC49" s="1">
        <v>1625.2</v>
      </c>
      <c r="BD49">
        <v>0.10150000000000001</v>
      </c>
      <c r="BE49" s="1">
        <v>16008.05</v>
      </c>
      <c r="BF49">
        <v>0.4849</v>
      </c>
      <c r="BG49">
        <v>0.30709999999999998</v>
      </c>
      <c r="BH49">
        <v>0.1759</v>
      </c>
      <c r="BI49">
        <v>2.0199999999999999E-2</v>
      </c>
      <c r="BJ49">
        <v>1.1900000000000001E-2</v>
      </c>
    </row>
    <row r="50" spans="1:62" x14ac:dyDescent="0.25">
      <c r="A50" t="s">
        <v>51</v>
      </c>
      <c r="B50" t="s">
        <v>805</v>
      </c>
      <c r="C50">
        <v>54</v>
      </c>
      <c r="D50">
        <v>40.932282333333333</v>
      </c>
      <c r="E50">
        <v>2210.3432459999999</v>
      </c>
      <c r="F50">
        <v>2.2000000000000001E-3</v>
      </c>
      <c r="G50">
        <v>0</v>
      </c>
      <c r="H50">
        <v>2.93E-2</v>
      </c>
      <c r="I50">
        <v>1.4E-3</v>
      </c>
      <c r="J50">
        <v>1.34E-2</v>
      </c>
      <c r="K50">
        <v>0.9093</v>
      </c>
      <c r="L50">
        <v>4.4400000000000002E-2</v>
      </c>
      <c r="M50">
        <v>8.5699999999999998E-2</v>
      </c>
      <c r="N50">
        <v>6.4999999999999997E-3</v>
      </c>
      <c r="O50">
        <v>8.6599999999999996E-2</v>
      </c>
      <c r="P50" s="1">
        <v>67785.37</v>
      </c>
      <c r="Q50">
        <v>0.15909999999999999</v>
      </c>
      <c r="R50">
        <v>0.15909999999999999</v>
      </c>
      <c r="S50">
        <v>0.68179999999999996</v>
      </c>
      <c r="T50">
        <v>11</v>
      </c>
      <c r="U50" s="1">
        <v>105466</v>
      </c>
      <c r="V50">
        <v>200.94</v>
      </c>
      <c r="W50" s="1">
        <v>204365.51</v>
      </c>
      <c r="X50">
        <v>0.85040000000000004</v>
      </c>
      <c r="Y50">
        <v>5.5399999999999998E-2</v>
      </c>
      <c r="Z50">
        <v>9.4200000000000006E-2</v>
      </c>
      <c r="AA50">
        <v>0.14960000000000001</v>
      </c>
      <c r="AB50">
        <v>204.37</v>
      </c>
      <c r="AC50" s="1">
        <v>4554.9427756163086</v>
      </c>
      <c r="AD50">
        <v>554.37</v>
      </c>
      <c r="AE50" s="1">
        <v>194499.4</v>
      </c>
      <c r="AF50">
        <v>407</v>
      </c>
      <c r="AG50" s="1">
        <v>52254</v>
      </c>
      <c r="AH50" s="1">
        <v>83837</v>
      </c>
      <c r="AI50">
        <v>42.3</v>
      </c>
      <c r="AJ50">
        <v>20</v>
      </c>
      <c r="AK50">
        <v>23.39</v>
      </c>
      <c r="AL50">
        <v>1.2</v>
      </c>
      <c r="AM50">
        <v>1.01</v>
      </c>
      <c r="AN50">
        <v>1.1499999999999999</v>
      </c>
      <c r="AO50" s="1">
        <v>2817.83</v>
      </c>
      <c r="AP50">
        <v>1.008</v>
      </c>
      <c r="AQ50" s="1">
        <v>1678.15</v>
      </c>
      <c r="AR50" s="1">
        <v>2390.1999999999998</v>
      </c>
      <c r="AS50" s="1">
        <v>6040.21</v>
      </c>
      <c r="AT50">
        <v>658.5</v>
      </c>
      <c r="AU50">
        <v>757.51</v>
      </c>
      <c r="AV50" s="1">
        <v>11524.57</v>
      </c>
      <c r="AW50" s="1">
        <v>3200.09</v>
      </c>
      <c r="AX50">
        <v>0.26939999999999997</v>
      </c>
      <c r="AY50" s="1">
        <v>7054.47</v>
      </c>
      <c r="AZ50">
        <v>0.59389999999999998</v>
      </c>
      <c r="BA50">
        <v>487.54</v>
      </c>
      <c r="BB50">
        <v>4.1000000000000002E-2</v>
      </c>
      <c r="BC50" s="1">
        <v>1135.6199999999999</v>
      </c>
      <c r="BD50">
        <v>9.5600000000000004E-2</v>
      </c>
      <c r="BE50" s="1">
        <v>11877.71</v>
      </c>
      <c r="BF50">
        <v>0.52629999999999999</v>
      </c>
      <c r="BG50">
        <v>0.2074</v>
      </c>
      <c r="BH50">
        <v>0.1777</v>
      </c>
      <c r="BI50">
        <v>5.8999999999999997E-2</v>
      </c>
      <c r="BJ50">
        <v>2.9499999999999998E-2</v>
      </c>
    </row>
    <row r="51" spans="1:62" x14ac:dyDescent="0.25">
      <c r="A51" t="s">
        <v>52</v>
      </c>
      <c r="B51" t="s">
        <v>806</v>
      </c>
      <c r="C51">
        <v>84</v>
      </c>
      <c r="D51">
        <v>9.1165984642857136</v>
      </c>
      <c r="E51">
        <v>765.79427099999998</v>
      </c>
      <c r="F51">
        <v>3.8E-3</v>
      </c>
      <c r="G51">
        <v>0</v>
      </c>
      <c r="H51">
        <v>2.5000000000000001E-3</v>
      </c>
      <c r="I51">
        <v>1.1000000000000001E-3</v>
      </c>
      <c r="J51">
        <v>2.3999999999999998E-3</v>
      </c>
      <c r="K51">
        <v>0.97909999999999997</v>
      </c>
      <c r="L51">
        <v>1.11E-2</v>
      </c>
      <c r="M51">
        <v>0.4919</v>
      </c>
      <c r="N51">
        <v>2.5000000000000001E-3</v>
      </c>
      <c r="O51">
        <v>0.13969999999999999</v>
      </c>
      <c r="P51" s="1">
        <v>53292.69</v>
      </c>
      <c r="Q51">
        <v>0.20780000000000001</v>
      </c>
      <c r="R51">
        <v>0.1948</v>
      </c>
      <c r="S51">
        <v>0.59740000000000004</v>
      </c>
      <c r="T51">
        <v>7.2</v>
      </c>
      <c r="U51" s="1">
        <v>87693.56</v>
      </c>
      <c r="V51">
        <v>106.36</v>
      </c>
      <c r="W51" s="1">
        <v>121285.67</v>
      </c>
      <c r="X51">
        <v>0.66080000000000005</v>
      </c>
      <c r="Y51">
        <v>1.9300000000000001E-2</v>
      </c>
      <c r="Z51">
        <v>0.31990000000000002</v>
      </c>
      <c r="AA51">
        <v>0.3392</v>
      </c>
      <c r="AB51">
        <v>121.29</v>
      </c>
      <c r="AC51" s="1">
        <v>2441.7941878282868</v>
      </c>
      <c r="AD51">
        <v>289.58</v>
      </c>
      <c r="AE51" s="1">
        <v>110408.61</v>
      </c>
      <c r="AF51">
        <v>90</v>
      </c>
      <c r="AG51" s="1">
        <v>36084</v>
      </c>
      <c r="AH51" s="1">
        <v>50906</v>
      </c>
      <c r="AI51">
        <v>20.3</v>
      </c>
      <c r="AJ51">
        <v>20.05</v>
      </c>
      <c r="AK51">
        <v>20.3</v>
      </c>
      <c r="AL51">
        <v>2</v>
      </c>
      <c r="AM51">
        <v>1.93</v>
      </c>
      <c r="AN51">
        <v>1.94</v>
      </c>
      <c r="AO51">
        <v>0</v>
      </c>
      <c r="AP51">
        <v>0.64119999999999999</v>
      </c>
      <c r="AQ51" s="1">
        <v>1679.4</v>
      </c>
      <c r="AR51" s="1">
        <v>3445.43</v>
      </c>
      <c r="AS51" s="1">
        <v>8123.03</v>
      </c>
      <c r="AT51">
        <v>552.47</v>
      </c>
      <c r="AU51">
        <v>467.99</v>
      </c>
      <c r="AV51" s="1">
        <v>14268.32</v>
      </c>
      <c r="AW51" s="1">
        <v>11811.63</v>
      </c>
      <c r="AX51">
        <v>0.71450000000000002</v>
      </c>
      <c r="AY51" s="1">
        <v>2139.61</v>
      </c>
      <c r="AZ51">
        <v>0.12939999999999999</v>
      </c>
      <c r="BA51">
        <v>464.19</v>
      </c>
      <c r="BB51">
        <v>2.81E-2</v>
      </c>
      <c r="BC51" s="1">
        <v>2116.04</v>
      </c>
      <c r="BD51">
        <v>0.128</v>
      </c>
      <c r="BE51" s="1">
        <v>16531.46</v>
      </c>
      <c r="BF51">
        <v>0.52669999999999995</v>
      </c>
      <c r="BG51">
        <v>0.23680000000000001</v>
      </c>
      <c r="BH51">
        <v>0.17419999999999999</v>
      </c>
      <c r="BI51">
        <v>4.9799999999999997E-2</v>
      </c>
      <c r="BJ51">
        <v>1.24E-2</v>
      </c>
    </row>
    <row r="52" spans="1:62" x14ac:dyDescent="0.25">
      <c r="A52" t="s">
        <v>53</v>
      </c>
      <c r="B52" t="s">
        <v>807</v>
      </c>
      <c r="C52">
        <v>51</v>
      </c>
      <c r="D52">
        <v>4.2717253725490192</v>
      </c>
      <c r="E52">
        <v>217.85799399999999</v>
      </c>
      <c r="F52">
        <v>0</v>
      </c>
      <c r="G52">
        <v>0</v>
      </c>
      <c r="H52">
        <v>4.5999999999999999E-3</v>
      </c>
      <c r="I52">
        <v>0</v>
      </c>
      <c r="J52">
        <v>1.6000000000000001E-3</v>
      </c>
      <c r="K52">
        <v>0.93459999999999999</v>
      </c>
      <c r="L52">
        <v>5.9200000000000003E-2</v>
      </c>
      <c r="M52">
        <v>0.49709999999999999</v>
      </c>
      <c r="N52">
        <v>7.7399999999999997E-2</v>
      </c>
      <c r="O52">
        <v>0.1933</v>
      </c>
      <c r="P52" s="1">
        <v>45676.67</v>
      </c>
      <c r="Q52">
        <v>0.42859999999999998</v>
      </c>
      <c r="R52">
        <v>0.21429999999999999</v>
      </c>
      <c r="S52">
        <v>0.35709999999999997</v>
      </c>
      <c r="T52">
        <v>3.5</v>
      </c>
      <c r="U52" s="1">
        <v>67137.14</v>
      </c>
      <c r="V52">
        <v>62.25</v>
      </c>
      <c r="W52" s="1">
        <v>320565.56</v>
      </c>
      <c r="X52">
        <v>0.9224</v>
      </c>
      <c r="Y52">
        <v>3.3500000000000002E-2</v>
      </c>
      <c r="Z52">
        <v>4.41E-2</v>
      </c>
      <c r="AA52">
        <v>7.7600000000000002E-2</v>
      </c>
      <c r="AB52">
        <v>320.57</v>
      </c>
      <c r="AC52" s="1">
        <v>7716.9718178897765</v>
      </c>
      <c r="AD52">
        <v>927.17</v>
      </c>
      <c r="AE52" s="1">
        <v>267034.31</v>
      </c>
      <c r="AF52">
        <v>541</v>
      </c>
      <c r="AG52" s="1">
        <v>15963</v>
      </c>
      <c r="AH52" s="1">
        <v>48178</v>
      </c>
      <c r="AI52">
        <v>51.1</v>
      </c>
      <c r="AJ52">
        <v>22.5</v>
      </c>
      <c r="AK52">
        <v>31.75</v>
      </c>
      <c r="AL52">
        <v>3</v>
      </c>
      <c r="AM52">
        <v>2.39</v>
      </c>
      <c r="AN52">
        <v>2.71</v>
      </c>
      <c r="AO52">
        <v>0</v>
      </c>
      <c r="AP52">
        <v>2.1777000000000002</v>
      </c>
      <c r="AQ52" s="1">
        <v>3229.34</v>
      </c>
      <c r="AR52" s="1">
        <v>4051.22</v>
      </c>
      <c r="AS52" s="1">
        <v>9420.2000000000007</v>
      </c>
      <c r="AT52">
        <v>937.1</v>
      </c>
      <c r="AU52">
        <v>521.12</v>
      </c>
      <c r="AV52" s="1">
        <v>18158.98</v>
      </c>
      <c r="AW52" s="1">
        <v>8586.2000000000007</v>
      </c>
      <c r="AX52">
        <v>0.40400000000000003</v>
      </c>
      <c r="AY52" s="1">
        <v>6678.29</v>
      </c>
      <c r="AZ52">
        <v>0.31430000000000002</v>
      </c>
      <c r="BA52" s="1">
        <v>1302.19</v>
      </c>
      <c r="BB52">
        <v>6.13E-2</v>
      </c>
      <c r="BC52" s="1">
        <v>4684.1099999999997</v>
      </c>
      <c r="BD52">
        <v>0.22040000000000001</v>
      </c>
      <c r="BE52" s="1">
        <v>21250.78</v>
      </c>
      <c r="BF52">
        <v>0.51160000000000005</v>
      </c>
      <c r="BG52">
        <v>0.23880000000000001</v>
      </c>
      <c r="BH52">
        <v>0.1893</v>
      </c>
      <c r="BI52">
        <v>3.3599999999999998E-2</v>
      </c>
      <c r="BJ52">
        <v>2.6800000000000001E-2</v>
      </c>
    </row>
    <row r="53" spans="1:62" x14ac:dyDescent="0.25">
      <c r="A53" t="s">
        <v>54</v>
      </c>
      <c r="B53" t="s">
        <v>808</v>
      </c>
      <c r="C53">
        <v>53</v>
      </c>
      <c r="D53">
        <v>21.482482943396231</v>
      </c>
      <c r="E53">
        <v>1138.571596</v>
      </c>
      <c r="F53">
        <v>1.8E-3</v>
      </c>
      <c r="G53">
        <v>0</v>
      </c>
      <c r="H53">
        <v>3.5000000000000001E-3</v>
      </c>
      <c r="I53">
        <v>1.6999999999999999E-3</v>
      </c>
      <c r="J53">
        <v>3.2500000000000001E-2</v>
      </c>
      <c r="K53">
        <v>0.92349999999999999</v>
      </c>
      <c r="L53">
        <v>3.6900000000000002E-2</v>
      </c>
      <c r="M53">
        <v>0.1956</v>
      </c>
      <c r="N53">
        <v>8.9999999999999998E-4</v>
      </c>
      <c r="O53">
        <v>0.1036</v>
      </c>
      <c r="P53" s="1">
        <v>53616.34</v>
      </c>
      <c r="Q53">
        <v>0.19439999999999999</v>
      </c>
      <c r="R53">
        <v>0.16669999999999999</v>
      </c>
      <c r="S53">
        <v>0.63890000000000002</v>
      </c>
      <c r="T53">
        <v>5</v>
      </c>
      <c r="U53" s="1">
        <v>88677.2</v>
      </c>
      <c r="V53">
        <v>227.71</v>
      </c>
      <c r="W53" s="1">
        <v>159079.91</v>
      </c>
      <c r="X53">
        <v>0.80740000000000001</v>
      </c>
      <c r="Y53">
        <v>0.127</v>
      </c>
      <c r="Z53">
        <v>6.5600000000000006E-2</v>
      </c>
      <c r="AA53">
        <v>0.19259999999999999</v>
      </c>
      <c r="AB53">
        <v>159.08000000000001</v>
      </c>
      <c r="AC53" s="1">
        <v>3950.1767089577033</v>
      </c>
      <c r="AD53">
        <v>393.19</v>
      </c>
      <c r="AE53" s="1">
        <v>141838.29</v>
      </c>
      <c r="AF53">
        <v>200</v>
      </c>
      <c r="AG53" s="1">
        <v>41705</v>
      </c>
      <c r="AH53" s="1">
        <v>70479</v>
      </c>
      <c r="AI53">
        <v>37.46</v>
      </c>
      <c r="AJ53">
        <v>23.95</v>
      </c>
      <c r="AK53">
        <v>23.95</v>
      </c>
      <c r="AL53">
        <v>0</v>
      </c>
      <c r="AM53">
        <v>0</v>
      </c>
      <c r="AN53">
        <v>0</v>
      </c>
      <c r="AO53">
        <v>0</v>
      </c>
      <c r="AP53">
        <v>0.73050000000000004</v>
      </c>
      <c r="AQ53" s="1">
        <v>1243.17</v>
      </c>
      <c r="AR53" s="1">
        <v>2317.02</v>
      </c>
      <c r="AS53" s="1">
        <v>6633.23</v>
      </c>
      <c r="AT53">
        <v>405.23</v>
      </c>
      <c r="AU53">
        <v>226.55</v>
      </c>
      <c r="AV53" s="1">
        <v>10825.21</v>
      </c>
      <c r="AW53" s="1">
        <v>5375.52</v>
      </c>
      <c r="AX53">
        <v>0.47410000000000002</v>
      </c>
      <c r="AY53" s="1">
        <v>3471.33</v>
      </c>
      <c r="AZ53">
        <v>0.30609999999999998</v>
      </c>
      <c r="BA53" s="1">
        <v>1056.03</v>
      </c>
      <c r="BB53">
        <v>9.3100000000000002E-2</v>
      </c>
      <c r="BC53" s="1">
        <v>1436.57</v>
      </c>
      <c r="BD53">
        <v>0.12670000000000001</v>
      </c>
      <c r="BE53" s="1">
        <v>11339.45</v>
      </c>
      <c r="BF53">
        <v>0.60919999999999996</v>
      </c>
      <c r="BG53">
        <v>0.2384</v>
      </c>
      <c r="BH53">
        <v>0.1144</v>
      </c>
      <c r="BI53">
        <v>2.2800000000000001E-2</v>
      </c>
      <c r="BJ53">
        <v>1.5100000000000001E-2</v>
      </c>
    </row>
    <row r="54" spans="1:62" x14ac:dyDescent="0.25">
      <c r="A54" t="s">
        <v>55</v>
      </c>
      <c r="B54" t="s">
        <v>809</v>
      </c>
      <c r="C54">
        <v>25</v>
      </c>
      <c r="D54">
        <v>152.79029180000001</v>
      </c>
      <c r="E54">
        <v>3819.7572949999999</v>
      </c>
      <c r="F54">
        <v>2.9399999999999999E-2</v>
      </c>
      <c r="G54">
        <v>8.9999999999999998E-4</v>
      </c>
      <c r="H54">
        <v>9.5799999999999996E-2</v>
      </c>
      <c r="I54">
        <v>8.0000000000000004E-4</v>
      </c>
      <c r="J54">
        <v>8.5300000000000001E-2</v>
      </c>
      <c r="K54">
        <v>0.71399999999999997</v>
      </c>
      <c r="L54">
        <v>7.3700000000000002E-2</v>
      </c>
      <c r="M54">
        <v>0.44590000000000002</v>
      </c>
      <c r="N54">
        <v>2.2599999999999999E-2</v>
      </c>
      <c r="O54">
        <v>0.15390000000000001</v>
      </c>
      <c r="P54" s="1">
        <v>61427.07</v>
      </c>
      <c r="Q54">
        <v>0.1168</v>
      </c>
      <c r="R54">
        <v>0.2409</v>
      </c>
      <c r="S54">
        <v>0.64229999999999998</v>
      </c>
      <c r="T54">
        <v>31.99</v>
      </c>
      <c r="U54" s="1">
        <v>68292.12</v>
      </c>
      <c r="V54">
        <v>119.4</v>
      </c>
      <c r="W54" s="1">
        <v>243593.02</v>
      </c>
      <c r="X54">
        <v>0.62050000000000005</v>
      </c>
      <c r="Y54">
        <v>0.3236</v>
      </c>
      <c r="Z54">
        <v>5.6000000000000001E-2</v>
      </c>
      <c r="AA54">
        <v>0.3795</v>
      </c>
      <c r="AB54">
        <v>243.59</v>
      </c>
      <c r="AC54" s="1">
        <v>10145.978659620572</v>
      </c>
      <c r="AD54">
        <v>912.53</v>
      </c>
      <c r="AE54" s="1">
        <v>199093.45</v>
      </c>
      <c r="AF54">
        <v>420</v>
      </c>
      <c r="AG54" s="1">
        <v>34395</v>
      </c>
      <c r="AH54" s="1">
        <v>60845</v>
      </c>
      <c r="AI54">
        <v>60.85</v>
      </c>
      <c r="AJ54">
        <v>39.08</v>
      </c>
      <c r="AK54">
        <v>43.27</v>
      </c>
      <c r="AL54">
        <v>1.6</v>
      </c>
      <c r="AM54">
        <v>1.4</v>
      </c>
      <c r="AN54">
        <v>1.6</v>
      </c>
      <c r="AO54">
        <v>0</v>
      </c>
      <c r="AP54">
        <v>0.98060000000000003</v>
      </c>
      <c r="AQ54" s="1">
        <v>1515.76</v>
      </c>
      <c r="AR54" s="1">
        <v>2193.04</v>
      </c>
      <c r="AS54" s="1">
        <v>7426.06</v>
      </c>
      <c r="AT54">
        <v>788.57</v>
      </c>
      <c r="AU54">
        <v>194.69</v>
      </c>
      <c r="AV54" s="1">
        <v>12118.12</v>
      </c>
      <c r="AW54" s="1">
        <v>2952.73</v>
      </c>
      <c r="AX54">
        <v>0.20300000000000001</v>
      </c>
      <c r="AY54" s="1">
        <v>9271.94</v>
      </c>
      <c r="AZ54">
        <v>0.63739999999999997</v>
      </c>
      <c r="BA54">
        <v>480.56</v>
      </c>
      <c r="BB54">
        <v>3.3000000000000002E-2</v>
      </c>
      <c r="BC54" s="1">
        <v>1841.83</v>
      </c>
      <c r="BD54">
        <v>0.12659999999999999</v>
      </c>
      <c r="BE54" s="1">
        <v>14547.07</v>
      </c>
      <c r="BF54">
        <v>0.60909999999999997</v>
      </c>
      <c r="BG54">
        <v>0.24030000000000001</v>
      </c>
      <c r="BH54">
        <v>0.1115</v>
      </c>
      <c r="BI54">
        <v>2.3099999999999999E-2</v>
      </c>
      <c r="BJ54">
        <v>1.6E-2</v>
      </c>
    </row>
    <row r="55" spans="1:62" x14ac:dyDescent="0.25">
      <c r="A55" t="s">
        <v>56</v>
      </c>
      <c r="B55" t="s">
        <v>810</v>
      </c>
      <c r="C55">
        <v>32</v>
      </c>
      <c r="D55">
        <v>19.810449625</v>
      </c>
      <c r="E55">
        <v>633.93438800000001</v>
      </c>
      <c r="F55">
        <v>3.2000000000000002E-3</v>
      </c>
      <c r="G55">
        <v>0</v>
      </c>
      <c r="H55">
        <v>4.7000000000000002E-3</v>
      </c>
      <c r="I55">
        <v>0</v>
      </c>
      <c r="J55">
        <v>2.2599999999999999E-2</v>
      </c>
      <c r="K55">
        <v>0.94379999999999997</v>
      </c>
      <c r="L55">
        <v>2.5700000000000001E-2</v>
      </c>
      <c r="M55">
        <v>0.1004</v>
      </c>
      <c r="N55">
        <v>1.6000000000000001E-3</v>
      </c>
      <c r="O55">
        <v>8.6300000000000002E-2</v>
      </c>
      <c r="P55" s="1">
        <v>67698.17</v>
      </c>
      <c r="Q55">
        <v>5.1299999999999998E-2</v>
      </c>
      <c r="R55">
        <v>0.2051</v>
      </c>
      <c r="S55">
        <v>0.74360000000000004</v>
      </c>
      <c r="T55">
        <v>6</v>
      </c>
      <c r="U55" s="1">
        <v>82943.17</v>
      </c>
      <c r="V55">
        <v>105.66</v>
      </c>
      <c r="W55" s="1">
        <v>107231.13</v>
      </c>
      <c r="X55">
        <v>0.83160000000000001</v>
      </c>
      <c r="Y55">
        <v>0.10639999999999999</v>
      </c>
      <c r="Z55">
        <v>6.2100000000000002E-2</v>
      </c>
      <c r="AA55">
        <v>0.16839999999999999</v>
      </c>
      <c r="AB55">
        <v>107.23</v>
      </c>
      <c r="AC55" s="1">
        <v>2204.7045032679312</v>
      </c>
      <c r="AD55">
        <v>361.83</v>
      </c>
      <c r="AE55" s="1">
        <v>108401.8</v>
      </c>
      <c r="AF55">
        <v>87</v>
      </c>
      <c r="AG55" s="1">
        <v>42938</v>
      </c>
      <c r="AH55" s="1">
        <v>67892</v>
      </c>
      <c r="AI55">
        <v>24.48</v>
      </c>
      <c r="AJ55">
        <v>20.04</v>
      </c>
      <c r="AK55">
        <v>21.28</v>
      </c>
      <c r="AL55">
        <v>2.5</v>
      </c>
      <c r="AM55">
        <v>1.86</v>
      </c>
      <c r="AN55">
        <v>2.4900000000000002</v>
      </c>
      <c r="AO55" s="1">
        <v>1218.08</v>
      </c>
      <c r="AP55">
        <v>1.0445</v>
      </c>
      <c r="AQ55" s="1">
        <v>1520.91</v>
      </c>
      <c r="AR55" s="1">
        <v>1895.36</v>
      </c>
      <c r="AS55" s="1">
        <v>7580.2</v>
      </c>
      <c r="AT55">
        <v>610.48</v>
      </c>
      <c r="AU55">
        <v>706.27</v>
      </c>
      <c r="AV55" s="1">
        <v>12313.21</v>
      </c>
      <c r="AW55" s="1">
        <v>8090.32</v>
      </c>
      <c r="AX55">
        <v>0.59489999999999998</v>
      </c>
      <c r="AY55" s="1">
        <v>3271.04</v>
      </c>
      <c r="AZ55">
        <v>0.24049999999999999</v>
      </c>
      <c r="BA55" s="1">
        <v>1169.5</v>
      </c>
      <c r="BB55">
        <v>8.5999999999999993E-2</v>
      </c>
      <c r="BC55" s="1">
        <v>1068.46</v>
      </c>
      <c r="BD55">
        <v>7.8600000000000003E-2</v>
      </c>
      <c r="BE55" s="1">
        <v>13599.32</v>
      </c>
      <c r="BF55">
        <v>0.54630000000000001</v>
      </c>
      <c r="BG55">
        <v>0.2873</v>
      </c>
      <c r="BH55">
        <v>0.12230000000000001</v>
      </c>
      <c r="BI55">
        <v>3.2199999999999999E-2</v>
      </c>
      <c r="BJ55">
        <v>1.2E-2</v>
      </c>
    </row>
    <row r="56" spans="1:62" x14ac:dyDescent="0.25">
      <c r="A56" t="s">
        <v>57</v>
      </c>
      <c r="B56" t="s">
        <v>811</v>
      </c>
      <c r="C56">
        <v>118</v>
      </c>
      <c r="D56">
        <v>20.766678228813561</v>
      </c>
      <c r="E56">
        <v>2450.4680309999999</v>
      </c>
      <c r="F56">
        <v>1.6299999999999999E-2</v>
      </c>
      <c r="G56">
        <v>1.1999999999999999E-3</v>
      </c>
      <c r="H56">
        <v>3.73E-2</v>
      </c>
      <c r="I56">
        <v>4.7000000000000002E-3</v>
      </c>
      <c r="J56">
        <v>0.1376</v>
      </c>
      <c r="K56">
        <v>0.76619999999999999</v>
      </c>
      <c r="L56">
        <v>3.6700000000000003E-2</v>
      </c>
      <c r="M56">
        <v>0.45879999999999999</v>
      </c>
      <c r="N56">
        <v>1.0699999999999999E-2</v>
      </c>
      <c r="O56">
        <v>0.17879999999999999</v>
      </c>
      <c r="P56" s="1">
        <v>59197.88</v>
      </c>
      <c r="Q56">
        <v>0.4138</v>
      </c>
      <c r="R56">
        <v>0.16750000000000001</v>
      </c>
      <c r="S56">
        <v>0.41870000000000002</v>
      </c>
      <c r="T56">
        <v>24</v>
      </c>
      <c r="U56" s="1">
        <v>90385.54</v>
      </c>
      <c r="V56">
        <v>102.1</v>
      </c>
      <c r="W56" s="1">
        <v>322877.90000000002</v>
      </c>
      <c r="X56">
        <v>0.63149999999999995</v>
      </c>
      <c r="Y56">
        <v>0.26690000000000003</v>
      </c>
      <c r="Z56">
        <v>0.1017</v>
      </c>
      <c r="AA56">
        <v>0.36849999999999999</v>
      </c>
      <c r="AB56">
        <v>322.88</v>
      </c>
      <c r="AC56" s="1">
        <v>9142.316780544852</v>
      </c>
      <c r="AD56">
        <v>731.8</v>
      </c>
      <c r="AE56" s="1">
        <v>239731.5</v>
      </c>
      <c r="AF56">
        <v>505</v>
      </c>
      <c r="AG56" s="1">
        <v>32050</v>
      </c>
      <c r="AH56" s="1">
        <v>55716</v>
      </c>
      <c r="AI56">
        <v>53.44</v>
      </c>
      <c r="AJ56">
        <v>22.9</v>
      </c>
      <c r="AK56">
        <v>31.57</v>
      </c>
      <c r="AL56">
        <v>1.2</v>
      </c>
      <c r="AM56">
        <v>0.68</v>
      </c>
      <c r="AN56">
        <v>0.89</v>
      </c>
      <c r="AO56" s="1">
        <v>1680.22</v>
      </c>
      <c r="AP56">
        <v>1.1024</v>
      </c>
      <c r="AQ56" s="1">
        <v>1751.82</v>
      </c>
      <c r="AR56" s="1">
        <v>2815.04</v>
      </c>
      <c r="AS56" s="1">
        <v>7948.61</v>
      </c>
      <c r="AT56">
        <v>900.68</v>
      </c>
      <c r="AU56">
        <v>537.72</v>
      </c>
      <c r="AV56" s="1">
        <v>13953.87</v>
      </c>
      <c r="AW56" s="1">
        <v>3571.6</v>
      </c>
      <c r="AX56">
        <v>0.2334</v>
      </c>
      <c r="AY56" s="1">
        <v>9291.92</v>
      </c>
      <c r="AZ56">
        <v>0.60729999999999995</v>
      </c>
      <c r="BA56">
        <v>645.87</v>
      </c>
      <c r="BB56">
        <v>4.2200000000000001E-2</v>
      </c>
      <c r="BC56" s="1">
        <v>1790.92</v>
      </c>
      <c r="BD56">
        <v>0.1171</v>
      </c>
      <c r="BE56" s="1">
        <v>15300.31</v>
      </c>
      <c r="BF56">
        <v>0.58120000000000005</v>
      </c>
      <c r="BG56">
        <v>0.22459999999999999</v>
      </c>
      <c r="BH56">
        <v>0.10589999999999999</v>
      </c>
      <c r="BI56">
        <v>4.4400000000000002E-2</v>
      </c>
      <c r="BJ56">
        <v>4.3900000000000002E-2</v>
      </c>
    </row>
    <row r="57" spans="1:62" x14ac:dyDescent="0.25">
      <c r="A57" t="s">
        <v>58</v>
      </c>
      <c r="B57" t="s">
        <v>812</v>
      </c>
      <c r="C57">
        <v>25</v>
      </c>
      <c r="D57">
        <v>19.668010039999999</v>
      </c>
      <c r="E57">
        <v>491.70025099999998</v>
      </c>
      <c r="F57">
        <v>0</v>
      </c>
      <c r="G57">
        <v>0</v>
      </c>
      <c r="H57">
        <v>0</v>
      </c>
      <c r="I57">
        <v>0</v>
      </c>
      <c r="J57">
        <v>8.3000000000000001E-3</v>
      </c>
      <c r="K57">
        <v>0.98080000000000001</v>
      </c>
      <c r="L57">
        <v>1.0800000000000001E-2</v>
      </c>
      <c r="M57">
        <v>0.34239999999999998</v>
      </c>
      <c r="N57">
        <v>0</v>
      </c>
      <c r="O57">
        <v>0.22170000000000001</v>
      </c>
      <c r="P57" s="1">
        <v>60381.06</v>
      </c>
      <c r="Q57">
        <v>0.12820000000000001</v>
      </c>
      <c r="R57">
        <v>0.35899999999999999</v>
      </c>
      <c r="S57">
        <v>0.51280000000000003</v>
      </c>
      <c r="T57">
        <v>4.25</v>
      </c>
      <c r="U57" s="1">
        <v>80533.240000000005</v>
      </c>
      <c r="V57">
        <v>115.69</v>
      </c>
      <c r="W57" s="1">
        <v>123436.16</v>
      </c>
      <c r="X57">
        <v>0.91559999999999997</v>
      </c>
      <c r="Y57">
        <v>4.8800000000000003E-2</v>
      </c>
      <c r="Z57">
        <v>3.5700000000000003E-2</v>
      </c>
      <c r="AA57">
        <v>8.4400000000000003E-2</v>
      </c>
      <c r="AB57">
        <v>123.44</v>
      </c>
      <c r="AC57" s="1">
        <v>2464.7638424736133</v>
      </c>
      <c r="AD57">
        <v>345.64</v>
      </c>
      <c r="AE57" s="1">
        <v>118251.57</v>
      </c>
      <c r="AF57">
        <v>112</v>
      </c>
      <c r="AG57" s="1">
        <v>37295</v>
      </c>
      <c r="AH57" s="1">
        <v>51315</v>
      </c>
      <c r="AI57">
        <v>25.7</v>
      </c>
      <c r="AJ57">
        <v>19.8</v>
      </c>
      <c r="AK57">
        <v>20.49</v>
      </c>
      <c r="AL57">
        <v>0</v>
      </c>
      <c r="AM57">
        <v>0</v>
      </c>
      <c r="AN57">
        <v>0</v>
      </c>
      <c r="AO57" s="1">
        <v>2808.77</v>
      </c>
      <c r="AP57">
        <v>1.6332</v>
      </c>
      <c r="AQ57" s="1">
        <v>3172.65</v>
      </c>
      <c r="AR57" s="1">
        <v>2453.5300000000002</v>
      </c>
      <c r="AS57" s="1">
        <v>8582.41</v>
      </c>
      <c r="AT57">
        <v>670.61</v>
      </c>
      <c r="AU57">
        <v>738.52</v>
      </c>
      <c r="AV57" s="1">
        <v>15617.71</v>
      </c>
      <c r="AW57" s="1">
        <v>9768.11</v>
      </c>
      <c r="AX57">
        <v>0.53869999999999996</v>
      </c>
      <c r="AY57" s="1">
        <v>5144.7700000000004</v>
      </c>
      <c r="AZ57">
        <v>0.28370000000000001</v>
      </c>
      <c r="BA57">
        <v>843.26</v>
      </c>
      <c r="BB57">
        <v>4.65E-2</v>
      </c>
      <c r="BC57" s="1">
        <v>2376.96</v>
      </c>
      <c r="BD57">
        <v>0.13109999999999999</v>
      </c>
      <c r="BE57" s="1">
        <v>18133.099999999999</v>
      </c>
      <c r="BF57">
        <v>0.57630000000000003</v>
      </c>
      <c r="BG57">
        <v>0.2535</v>
      </c>
      <c r="BH57">
        <v>0.1356</v>
      </c>
      <c r="BI57">
        <v>1.5299999999999999E-2</v>
      </c>
      <c r="BJ57">
        <v>1.9300000000000001E-2</v>
      </c>
    </row>
    <row r="58" spans="1:62" x14ac:dyDescent="0.25">
      <c r="A58" t="s">
        <v>59</v>
      </c>
      <c r="B58" t="s">
        <v>813</v>
      </c>
      <c r="C58">
        <v>29</v>
      </c>
      <c r="D58">
        <v>116.7820264482759</v>
      </c>
      <c r="E58">
        <v>3386.6787669999999</v>
      </c>
      <c r="F58">
        <v>5.4699999999999999E-2</v>
      </c>
      <c r="G58">
        <v>0</v>
      </c>
      <c r="H58">
        <v>1.9800000000000002E-2</v>
      </c>
      <c r="I58">
        <v>2.9999999999999997E-4</v>
      </c>
      <c r="J58">
        <v>4.19E-2</v>
      </c>
      <c r="K58">
        <v>0.82789999999999997</v>
      </c>
      <c r="L58">
        <v>5.5300000000000002E-2</v>
      </c>
      <c r="M58">
        <v>9.4E-2</v>
      </c>
      <c r="N58">
        <v>2.3800000000000002E-2</v>
      </c>
      <c r="O58">
        <v>0.1114</v>
      </c>
      <c r="P58" s="1">
        <v>88746.84</v>
      </c>
      <c r="Q58">
        <v>6.88E-2</v>
      </c>
      <c r="R58">
        <v>0.156</v>
      </c>
      <c r="S58">
        <v>0.7752</v>
      </c>
      <c r="T58">
        <v>30</v>
      </c>
      <c r="U58" s="1">
        <v>90200.17</v>
      </c>
      <c r="V58">
        <v>112.89</v>
      </c>
      <c r="W58" s="1">
        <v>383992.85</v>
      </c>
      <c r="X58">
        <v>0.81140000000000001</v>
      </c>
      <c r="Y58">
        <v>0.1633</v>
      </c>
      <c r="Z58">
        <v>2.53E-2</v>
      </c>
      <c r="AA58">
        <v>0.18859999999999999</v>
      </c>
      <c r="AB58">
        <v>383.99</v>
      </c>
      <c r="AC58" s="1">
        <v>13854.701974455082</v>
      </c>
      <c r="AD58" s="1">
        <v>1291.23</v>
      </c>
      <c r="AE58" s="1">
        <v>319451.06</v>
      </c>
      <c r="AF58">
        <v>575</v>
      </c>
      <c r="AG58" s="1">
        <v>52628</v>
      </c>
      <c r="AH58" s="1">
        <v>151812</v>
      </c>
      <c r="AI58">
        <v>78.430000000000007</v>
      </c>
      <c r="AJ58">
        <v>33.42</v>
      </c>
      <c r="AK58">
        <v>42.74</v>
      </c>
      <c r="AL58">
        <v>2</v>
      </c>
      <c r="AM58">
        <v>1.38</v>
      </c>
      <c r="AN58">
        <v>1.56</v>
      </c>
      <c r="AO58">
        <v>0</v>
      </c>
      <c r="AP58">
        <v>0.54469999999999996</v>
      </c>
      <c r="AQ58" s="1">
        <v>1880.62</v>
      </c>
      <c r="AR58" s="1">
        <v>3174.86</v>
      </c>
      <c r="AS58" s="1">
        <v>9207.06</v>
      </c>
      <c r="AT58" s="1">
        <v>1002.99</v>
      </c>
      <c r="AU58">
        <v>510.5</v>
      </c>
      <c r="AV58" s="1">
        <v>15776.04</v>
      </c>
      <c r="AW58" s="1">
        <v>2588.04</v>
      </c>
      <c r="AX58">
        <v>0.15310000000000001</v>
      </c>
      <c r="AY58" s="1">
        <v>11771.15</v>
      </c>
      <c r="AZ58">
        <v>0.69650000000000001</v>
      </c>
      <c r="BA58">
        <v>816.84</v>
      </c>
      <c r="BB58">
        <v>4.8300000000000003E-2</v>
      </c>
      <c r="BC58" s="1">
        <v>1725.05</v>
      </c>
      <c r="BD58">
        <v>0.1021</v>
      </c>
      <c r="BE58" s="1">
        <v>16901.07</v>
      </c>
      <c r="BF58">
        <v>0.65149999999999997</v>
      </c>
      <c r="BG58">
        <v>0.2195</v>
      </c>
      <c r="BH58">
        <v>9.0300000000000005E-2</v>
      </c>
      <c r="BI58">
        <v>2.3699999999999999E-2</v>
      </c>
      <c r="BJ58">
        <v>1.49E-2</v>
      </c>
    </row>
    <row r="59" spans="1:62" x14ac:dyDescent="0.25">
      <c r="A59" t="s">
        <v>60</v>
      </c>
      <c r="B59" t="s">
        <v>814</v>
      </c>
      <c r="C59">
        <v>16</v>
      </c>
      <c r="D59">
        <v>45.752498500000002</v>
      </c>
      <c r="E59">
        <v>732.03997600000002</v>
      </c>
      <c r="F59">
        <v>0</v>
      </c>
      <c r="G59">
        <v>0</v>
      </c>
      <c r="H59">
        <v>3.6499999999999998E-2</v>
      </c>
      <c r="I59">
        <v>1.2999999999999999E-3</v>
      </c>
      <c r="J59">
        <v>1.52E-2</v>
      </c>
      <c r="K59">
        <v>0.87490000000000001</v>
      </c>
      <c r="L59">
        <v>7.22E-2</v>
      </c>
      <c r="M59">
        <v>0.51959999999999995</v>
      </c>
      <c r="N59">
        <v>0</v>
      </c>
      <c r="O59">
        <v>0.1797</v>
      </c>
      <c r="P59" s="1">
        <v>53553.52</v>
      </c>
      <c r="Q59">
        <v>0.33850000000000002</v>
      </c>
      <c r="R59">
        <v>0.27689999999999998</v>
      </c>
      <c r="S59">
        <v>0.3846</v>
      </c>
      <c r="T59">
        <v>12.55</v>
      </c>
      <c r="U59" s="1">
        <v>65346.3</v>
      </c>
      <c r="V59">
        <v>58.33</v>
      </c>
      <c r="W59" s="1">
        <v>152886.04</v>
      </c>
      <c r="X59">
        <v>0.64790000000000003</v>
      </c>
      <c r="Y59">
        <v>0.215</v>
      </c>
      <c r="Z59">
        <v>0.1371</v>
      </c>
      <c r="AA59">
        <v>0.35210000000000002</v>
      </c>
      <c r="AB59">
        <v>152.88999999999999</v>
      </c>
      <c r="AC59" s="1">
        <v>3730.8891447753394</v>
      </c>
      <c r="AD59">
        <v>398.03</v>
      </c>
      <c r="AE59" s="1">
        <v>137011.17000000001</v>
      </c>
      <c r="AF59">
        <v>168</v>
      </c>
      <c r="AG59" s="1">
        <v>29999</v>
      </c>
      <c r="AH59" s="1">
        <v>47671</v>
      </c>
      <c r="AI59">
        <v>39.4</v>
      </c>
      <c r="AJ59">
        <v>20</v>
      </c>
      <c r="AK59">
        <v>28.11</v>
      </c>
      <c r="AL59">
        <v>2</v>
      </c>
      <c r="AM59">
        <v>0.84</v>
      </c>
      <c r="AN59">
        <v>1.5</v>
      </c>
      <c r="AO59">
        <v>0</v>
      </c>
      <c r="AP59">
        <v>0.59970000000000001</v>
      </c>
      <c r="AQ59" s="1">
        <v>1882.56</v>
      </c>
      <c r="AR59" s="1">
        <v>2609.65</v>
      </c>
      <c r="AS59" s="1">
        <v>7723.1</v>
      </c>
      <c r="AT59">
        <v>894.89</v>
      </c>
      <c r="AU59">
        <v>716.74</v>
      </c>
      <c r="AV59" s="1">
        <v>13826.93</v>
      </c>
      <c r="AW59" s="1">
        <v>8241.2900000000009</v>
      </c>
      <c r="AX59">
        <v>0.54930000000000001</v>
      </c>
      <c r="AY59" s="1">
        <v>3066.37</v>
      </c>
      <c r="AZ59">
        <v>0.2044</v>
      </c>
      <c r="BA59">
        <v>563.11</v>
      </c>
      <c r="BB59">
        <v>3.7499999999999999E-2</v>
      </c>
      <c r="BC59" s="1">
        <v>3133.3</v>
      </c>
      <c r="BD59">
        <v>0.20880000000000001</v>
      </c>
      <c r="BE59" s="1">
        <v>15004.08</v>
      </c>
      <c r="BF59">
        <v>0.56679999999999997</v>
      </c>
      <c r="BG59">
        <v>0.1986</v>
      </c>
      <c r="BH59">
        <v>0.1782</v>
      </c>
      <c r="BI59">
        <v>4.3299999999999998E-2</v>
      </c>
      <c r="BJ59">
        <v>1.32E-2</v>
      </c>
    </row>
    <row r="60" spans="1:62" x14ac:dyDescent="0.25">
      <c r="A60" t="s">
        <v>61</v>
      </c>
      <c r="B60" t="s">
        <v>815</v>
      </c>
      <c r="C60">
        <v>120</v>
      </c>
      <c r="D60">
        <v>5.5295465500000001</v>
      </c>
      <c r="E60">
        <v>663.54558599999996</v>
      </c>
      <c r="F60">
        <v>1.4E-3</v>
      </c>
      <c r="G60">
        <v>0</v>
      </c>
      <c r="H60">
        <v>1.4E-3</v>
      </c>
      <c r="I60">
        <v>2.0999999999999999E-3</v>
      </c>
      <c r="J60">
        <v>6.0000000000000001E-3</v>
      </c>
      <c r="K60">
        <v>0.95209999999999995</v>
      </c>
      <c r="L60">
        <v>3.6999999999999998E-2</v>
      </c>
      <c r="M60">
        <v>0.57069999999999999</v>
      </c>
      <c r="N60">
        <v>0</v>
      </c>
      <c r="O60">
        <v>0.17849999999999999</v>
      </c>
      <c r="P60" s="1">
        <v>56009.18</v>
      </c>
      <c r="Q60">
        <v>0.2407</v>
      </c>
      <c r="R60">
        <v>0.1111</v>
      </c>
      <c r="S60">
        <v>0.64810000000000001</v>
      </c>
      <c r="T60">
        <v>8.39</v>
      </c>
      <c r="U60" s="1">
        <v>62377.68</v>
      </c>
      <c r="V60">
        <v>79.09</v>
      </c>
      <c r="W60" s="1">
        <v>174172.84</v>
      </c>
      <c r="X60">
        <v>0.88400000000000001</v>
      </c>
      <c r="Y60">
        <v>1.0999999999999999E-2</v>
      </c>
      <c r="Z60">
        <v>0.105</v>
      </c>
      <c r="AA60">
        <v>0.11600000000000001</v>
      </c>
      <c r="AB60">
        <v>174.17</v>
      </c>
      <c r="AC60" s="1">
        <v>3592.1510899780142</v>
      </c>
      <c r="AD60">
        <v>416.14</v>
      </c>
      <c r="AE60" s="1">
        <v>148987.51999999999</v>
      </c>
      <c r="AF60">
        <v>229</v>
      </c>
      <c r="AG60" s="1">
        <v>31213</v>
      </c>
      <c r="AH60" s="1">
        <v>44739</v>
      </c>
      <c r="AI60">
        <v>25.7</v>
      </c>
      <c r="AJ60">
        <v>20</v>
      </c>
      <c r="AK60">
        <v>22.32</v>
      </c>
      <c r="AL60">
        <v>0</v>
      </c>
      <c r="AM60">
        <v>0</v>
      </c>
      <c r="AN60">
        <v>0</v>
      </c>
      <c r="AO60">
        <v>0</v>
      </c>
      <c r="AP60">
        <v>1.2738</v>
      </c>
      <c r="AQ60" s="1">
        <v>1555.19</v>
      </c>
      <c r="AR60" s="1">
        <v>3803.05</v>
      </c>
      <c r="AS60" s="1">
        <v>8445.6</v>
      </c>
      <c r="AT60">
        <v>743.37</v>
      </c>
      <c r="AU60">
        <v>441.52</v>
      </c>
      <c r="AV60" s="1">
        <v>14988.73</v>
      </c>
      <c r="AW60" s="1">
        <v>10113.84</v>
      </c>
      <c r="AX60">
        <v>0.55910000000000004</v>
      </c>
      <c r="AY60" s="1">
        <v>3100.92</v>
      </c>
      <c r="AZ60">
        <v>0.1714</v>
      </c>
      <c r="BA60">
        <v>673.98</v>
      </c>
      <c r="BB60">
        <v>3.73E-2</v>
      </c>
      <c r="BC60" s="1">
        <v>4199.7700000000004</v>
      </c>
      <c r="BD60">
        <v>0.23219999999999999</v>
      </c>
      <c r="BE60" s="1">
        <v>18088.509999999998</v>
      </c>
      <c r="BF60">
        <v>0.53439999999999999</v>
      </c>
      <c r="BG60">
        <v>0.26140000000000002</v>
      </c>
      <c r="BH60">
        <v>0.1394</v>
      </c>
      <c r="BI60">
        <v>4.6199999999999998E-2</v>
      </c>
      <c r="BJ60">
        <v>1.8599999999999998E-2</v>
      </c>
    </row>
    <row r="61" spans="1:62" x14ac:dyDescent="0.25">
      <c r="A61" t="s">
        <v>62</v>
      </c>
      <c r="B61" t="s">
        <v>816</v>
      </c>
      <c r="C61">
        <v>54</v>
      </c>
      <c r="D61">
        <v>8.866646425925925</v>
      </c>
      <c r="E61">
        <v>478.79890699999999</v>
      </c>
      <c r="F61">
        <v>0</v>
      </c>
      <c r="G61">
        <v>2.0999999999999999E-3</v>
      </c>
      <c r="H61">
        <v>0</v>
      </c>
      <c r="I61">
        <v>0</v>
      </c>
      <c r="J61">
        <v>1.06E-2</v>
      </c>
      <c r="K61">
        <v>0.96509999999999996</v>
      </c>
      <c r="L61">
        <v>2.2200000000000001E-2</v>
      </c>
      <c r="M61">
        <v>0.36099999999999999</v>
      </c>
      <c r="N61">
        <v>3.3799999999999997E-2</v>
      </c>
      <c r="O61">
        <v>0.1782</v>
      </c>
      <c r="P61" s="1">
        <v>53949.27</v>
      </c>
      <c r="Q61">
        <v>0.2</v>
      </c>
      <c r="R61">
        <v>0.2727</v>
      </c>
      <c r="S61">
        <v>0.52729999999999999</v>
      </c>
      <c r="T61">
        <v>3.07</v>
      </c>
      <c r="U61" s="1">
        <v>69753.5</v>
      </c>
      <c r="V61">
        <v>155.96</v>
      </c>
      <c r="W61" s="1">
        <v>238594.24</v>
      </c>
      <c r="X61">
        <v>0.94289999999999996</v>
      </c>
      <c r="Y61">
        <v>1.84E-2</v>
      </c>
      <c r="Z61">
        <v>3.8600000000000002E-2</v>
      </c>
      <c r="AA61">
        <v>5.7099999999999998E-2</v>
      </c>
      <c r="AB61">
        <v>238.59</v>
      </c>
      <c r="AC61" s="1">
        <v>6543.6928827408537</v>
      </c>
      <c r="AD61">
        <v>884.28</v>
      </c>
      <c r="AE61" s="1">
        <v>174879.53</v>
      </c>
      <c r="AF61">
        <v>335</v>
      </c>
      <c r="AG61" s="1">
        <v>27801</v>
      </c>
      <c r="AH61" s="1">
        <v>52306</v>
      </c>
      <c r="AI61">
        <v>44.75</v>
      </c>
      <c r="AJ61">
        <v>26.65</v>
      </c>
      <c r="AK61">
        <v>30.8</v>
      </c>
      <c r="AL61">
        <v>2.5</v>
      </c>
      <c r="AM61">
        <v>1.01</v>
      </c>
      <c r="AN61">
        <v>2.0499999999999998</v>
      </c>
      <c r="AO61">
        <v>0</v>
      </c>
      <c r="AP61">
        <v>1.3022</v>
      </c>
      <c r="AQ61" s="1">
        <v>2100.5100000000002</v>
      </c>
      <c r="AR61" s="1">
        <v>3249.79</v>
      </c>
      <c r="AS61" s="1">
        <v>7595.29</v>
      </c>
      <c r="AT61">
        <v>379.37</v>
      </c>
      <c r="AU61">
        <v>294.58999999999997</v>
      </c>
      <c r="AV61" s="1">
        <v>13619.55</v>
      </c>
      <c r="AW61" s="1">
        <v>8865.92</v>
      </c>
      <c r="AX61">
        <v>0.4496</v>
      </c>
      <c r="AY61" s="1">
        <v>5688.95</v>
      </c>
      <c r="AZ61">
        <v>0.28849999999999998</v>
      </c>
      <c r="BA61">
        <v>614.39</v>
      </c>
      <c r="BB61">
        <v>3.1199999999999999E-2</v>
      </c>
      <c r="BC61" s="1">
        <v>4551.41</v>
      </c>
      <c r="BD61">
        <v>0.23080000000000001</v>
      </c>
      <c r="BE61" s="1">
        <v>19720.66</v>
      </c>
      <c r="BF61">
        <v>0.53680000000000005</v>
      </c>
      <c r="BG61">
        <v>0.19220000000000001</v>
      </c>
      <c r="BH61">
        <v>0.22620000000000001</v>
      </c>
      <c r="BI61">
        <v>3.0200000000000001E-2</v>
      </c>
      <c r="BJ61">
        <v>1.4500000000000001E-2</v>
      </c>
    </row>
    <row r="62" spans="1:62" x14ac:dyDescent="0.25">
      <c r="A62" t="s">
        <v>63</v>
      </c>
      <c r="B62" t="s">
        <v>817</v>
      </c>
      <c r="C62">
        <v>25</v>
      </c>
      <c r="D62">
        <v>39.160682960000003</v>
      </c>
      <c r="E62">
        <v>979.01707399999998</v>
      </c>
      <c r="F62">
        <v>0</v>
      </c>
      <c r="G62">
        <v>0</v>
      </c>
      <c r="H62">
        <v>1.24E-2</v>
      </c>
      <c r="I62">
        <v>0</v>
      </c>
      <c r="J62">
        <v>4.1000000000000003E-3</v>
      </c>
      <c r="K62">
        <v>0.90110000000000001</v>
      </c>
      <c r="L62">
        <v>8.2400000000000001E-2</v>
      </c>
      <c r="M62">
        <v>0.50290000000000001</v>
      </c>
      <c r="N62">
        <v>0</v>
      </c>
      <c r="O62">
        <v>0.13239999999999999</v>
      </c>
      <c r="P62" s="1">
        <v>49938.559999999998</v>
      </c>
      <c r="Q62">
        <v>0.31759999999999999</v>
      </c>
      <c r="R62">
        <v>0.25879999999999997</v>
      </c>
      <c r="S62">
        <v>0.42349999999999999</v>
      </c>
      <c r="T62">
        <v>9</v>
      </c>
      <c r="U62" s="1">
        <v>79540.11</v>
      </c>
      <c r="V62">
        <v>108.78</v>
      </c>
      <c r="W62" s="1">
        <v>146902.34</v>
      </c>
      <c r="X62">
        <v>0.74819999999999998</v>
      </c>
      <c r="Y62">
        <v>0.13009999999999999</v>
      </c>
      <c r="Z62">
        <v>0.1216</v>
      </c>
      <c r="AA62">
        <v>0.25180000000000002</v>
      </c>
      <c r="AB62">
        <v>146.9</v>
      </c>
      <c r="AC62" s="1">
        <v>4191.0453953941969</v>
      </c>
      <c r="AD62">
        <v>612.39</v>
      </c>
      <c r="AE62" s="1">
        <v>127845.84</v>
      </c>
      <c r="AF62">
        <v>134</v>
      </c>
      <c r="AG62" s="1">
        <v>31895</v>
      </c>
      <c r="AH62" s="1">
        <v>48806</v>
      </c>
      <c r="AI62">
        <v>48.95</v>
      </c>
      <c r="AJ62">
        <v>24.79</v>
      </c>
      <c r="AK62">
        <v>30.94</v>
      </c>
      <c r="AL62">
        <v>0.5</v>
      </c>
      <c r="AM62">
        <v>0.44</v>
      </c>
      <c r="AN62">
        <v>0.49</v>
      </c>
      <c r="AO62">
        <v>0</v>
      </c>
      <c r="AP62">
        <v>0.68479999999999996</v>
      </c>
      <c r="AQ62" s="1">
        <v>2801.7</v>
      </c>
      <c r="AR62" s="1">
        <v>2544.4499999999998</v>
      </c>
      <c r="AS62" s="1">
        <v>6729.85</v>
      </c>
      <c r="AT62">
        <v>685.55</v>
      </c>
      <c r="AU62">
        <v>289.87</v>
      </c>
      <c r="AV62" s="1">
        <v>13051.42</v>
      </c>
      <c r="AW62" s="1">
        <v>6698.02</v>
      </c>
      <c r="AX62">
        <v>0.55940000000000001</v>
      </c>
      <c r="AY62" s="1">
        <v>3844.33</v>
      </c>
      <c r="AZ62">
        <v>0.32100000000000001</v>
      </c>
      <c r="BA62">
        <v>202.29</v>
      </c>
      <c r="BB62">
        <v>1.6899999999999998E-2</v>
      </c>
      <c r="BC62" s="1">
        <v>1229.67</v>
      </c>
      <c r="BD62">
        <v>0.1027</v>
      </c>
      <c r="BE62" s="1">
        <v>11974.31</v>
      </c>
      <c r="BF62">
        <v>0.52839999999999998</v>
      </c>
      <c r="BG62">
        <v>0.1822</v>
      </c>
      <c r="BH62">
        <v>0.2374</v>
      </c>
      <c r="BI62">
        <v>4.0800000000000003E-2</v>
      </c>
      <c r="BJ62">
        <v>1.12E-2</v>
      </c>
    </row>
    <row r="63" spans="1:62" x14ac:dyDescent="0.25">
      <c r="A63" t="s">
        <v>64</v>
      </c>
      <c r="B63" t="s">
        <v>818</v>
      </c>
      <c r="C63">
        <v>4</v>
      </c>
      <c r="D63">
        <v>252.59880225000001</v>
      </c>
      <c r="E63">
        <v>1010.395209</v>
      </c>
      <c r="F63">
        <v>7.0000000000000007E-2</v>
      </c>
      <c r="G63">
        <v>0</v>
      </c>
      <c r="H63">
        <v>9.2899999999999996E-2</v>
      </c>
      <c r="I63">
        <v>2.9999999999999997E-4</v>
      </c>
      <c r="J63">
        <v>0.2387</v>
      </c>
      <c r="K63">
        <v>0.52259999999999995</v>
      </c>
      <c r="L63">
        <v>7.5399999999999995E-2</v>
      </c>
      <c r="M63">
        <v>0.48870000000000002</v>
      </c>
      <c r="N63">
        <v>9.8500000000000004E-2</v>
      </c>
      <c r="O63">
        <v>0.1759</v>
      </c>
      <c r="P63" s="1">
        <v>76178.850000000006</v>
      </c>
      <c r="Q63">
        <v>0.18679999999999999</v>
      </c>
      <c r="R63">
        <v>0.2198</v>
      </c>
      <c r="S63">
        <v>0.59340000000000004</v>
      </c>
      <c r="T63">
        <v>9.5</v>
      </c>
      <c r="U63" s="1">
        <v>86636.68</v>
      </c>
      <c r="V63">
        <v>106.36</v>
      </c>
      <c r="W63" s="1">
        <v>368771.19</v>
      </c>
      <c r="X63">
        <v>0.4345</v>
      </c>
      <c r="Y63">
        <v>0.44030000000000002</v>
      </c>
      <c r="Z63">
        <v>0.12509999999999999</v>
      </c>
      <c r="AA63">
        <v>0.5655</v>
      </c>
      <c r="AB63">
        <v>368.77</v>
      </c>
      <c r="AC63" s="1">
        <v>17581.644134656621</v>
      </c>
      <c r="AD63" s="1">
        <v>1184.1500000000001</v>
      </c>
      <c r="AE63" s="1">
        <v>269063.55</v>
      </c>
      <c r="AF63">
        <v>542</v>
      </c>
      <c r="AG63" s="1">
        <v>33343</v>
      </c>
      <c r="AH63" s="1">
        <v>47617</v>
      </c>
      <c r="AI63">
        <v>58.4</v>
      </c>
      <c r="AJ63">
        <v>44.49</v>
      </c>
      <c r="AK63">
        <v>47.78</v>
      </c>
      <c r="AL63">
        <v>0</v>
      </c>
      <c r="AM63">
        <v>0</v>
      </c>
      <c r="AN63">
        <v>0</v>
      </c>
      <c r="AO63">
        <v>0</v>
      </c>
      <c r="AP63">
        <v>1.2191000000000001</v>
      </c>
      <c r="AQ63" s="1">
        <v>2511.71</v>
      </c>
      <c r="AR63" s="1">
        <v>2754.83</v>
      </c>
      <c r="AS63" s="1">
        <v>11458.59</v>
      </c>
      <c r="AT63" s="1">
        <v>1234.06</v>
      </c>
      <c r="AU63">
        <v>475</v>
      </c>
      <c r="AV63" s="1">
        <v>18434.2</v>
      </c>
      <c r="AW63" s="1">
        <v>1625.22</v>
      </c>
      <c r="AX63">
        <v>7.4899999999999994E-2</v>
      </c>
      <c r="AY63" s="1">
        <v>16341.18</v>
      </c>
      <c r="AZ63">
        <v>0.75280000000000002</v>
      </c>
      <c r="BA63">
        <v>522.92999999999995</v>
      </c>
      <c r="BB63">
        <v>2.41E-2</v>
      </c>
      <c r="BC63" s="1">
        <v>3218.2</v>
      </c>
      <c r="BD63">
        <v>0.14829999999999999</v>
      </c>
      <c r="BE63" s="1">
        <v>21707.53</v>
      </c>
      <c r="BF63">
        <v>0.56950000000000001</v>
      </c>
      <c r="BG63">
        <v>0.21329999999999999</v>
      </c>
      <c r="BH63">
        <v>0.1794</v>
      </c>
      <c r="BI63">
        <v>1.52E-2</v>
      </c>
      <c r="BJ63">
        <v>2.2700000000000001E-2</v>
      </c>
    </row>
    <row r="64" spans="1:62" x14ac:dyDescent="0.25">
      <c r="A64" t="s">
        <v>65</v>
      </c>
      <c r="B64" t="s">
        <v>819</v>
      </c>
      <c r="C64">
        <v>37</v>
      </c>
      <c r="D64">
        <v>38.488115459459458</v>
      </c>
      <c r="E64">
        <v>1424.0602719999999</v>
      </c>
      <c r="F64">
        <v>8.3999999999999995E-3</v>
      </c>
      <c r="G64">
        <v>6.9999999999999999E-4</v>
      </c>
      <c r="H64">
        <v>3.5999999999999999E-3</v>
      </c>
      <c r="I64">
        <v>6.9999999999999999E-4</v>
      </c>
      <c r="J64">
        <v>1.3100000000000001E-2</v>
      </c>
      <c r="K64">
        <v>0.94379999999999997</v>
      </c>
      <c r="L64">
        <v>2.9600000000000001E-2</v>
      </c>
      <c r="M64">
        <v>0.19139999999999999</v>
      </c>
      <c r="N64">
        <v>6.9999999999999999E-4</v>
      </c>
      <c r="O64">
        <v>0.1125</v>
      </c>
      <c r="P64" s="1">
        <v>65437.07</v>
      </c>
      <c r="Q64">
        <v>0.27</v>
      </c>
      <c r="R64">
        <v>0.15</v>
      </c>
      <c r="S64">
        <v>0.57999999999999996</v>
      </c>
      <c r="T64">
        <v>9.5</v>
      </c>
      <c r="U64" s="1">
        <v>87699.58</v>
      </c>
      <c r="V64">
        <v>149.9</v>
      </c>
      <c r="W64" s="1">
        <v>163839.54999999999</v>
      </c>
      <c r="X64">
        <v>0.80740000000000001</v>
      </c>
      <c r="Y64">
        <v>0.1615</v>
      </c>
      <c r="Z64">
        <v>3.1099999999999999E-2</v>
      </c>
      <c r="AA64">
        <v>0.19259999999999999</v>
      </c>
      <c r="AB64">
        <v>163.84</v>
      </c>
      <c r="AC64" s="1">
        <v>5293.3784813849506</v>
      </c>
      <c r="AD64">
        <v>643.78</v>
      </c>
      <c r="AE64" s="1">
        <v>144195.41</v>
      </c>
      <c r="AF64">
        <v>212</v>
      </c>
      <c r="AG64" s="1">
        <v>39286</v>
      </c>
      <c r="AH64" s="1">
        <v>47934</v>
      </c>
      <c r="AI64">
        <v>64.260000000000005</v>
      </c>
      <c r="AJ64">
        <v>29.49</v>
      </c>
      <c r="AK64">
        <v>33.26</v>
      </c>
      <c r="AL64">
        <v>2.8</v>
      </c>
      <c r="AM64">
        <v>1.98</v>
      </c>
      <c r="AN64">
        <v>1.91</v>
      </c>
      <c r="AO64">
        <v>0</v>
      </c>
      <c r="AP64">
        <v>1.1177999999999999</v>
      </c>
      <c r="AQ64" s="1">
        <v>1482.98</v>
      </c>
      <c r="AR64" s="1">
        <v>2018.7</v>
      </c>
      <c r="AS64" s="1">
        <v>6332.98</v>
      </c>
      <c r="AT64" s="1">
        <v>1119.81</v>
      </c>
      <c r="AU64">
        <v>564.88</v>
      </c>
      <c r="AV64" s="1">
        <v>11519.35</v>
      </c>
      <c r="AW64" s="1">
        <v>5298.03</v>
      </c>
      <c r="AX64">
        <v>0.45700000000000002</v>
      </c>
      <c r="AY64" s="1">
        <v>4769.42</v>
      </c>
      <c r="AZ64">
        <v>0.41139999999999999</v>
      </c>
      <c r="BA64">
        <v>583.75</v>
      </c>
      <c r="BB64">
        <v>5.04E-2</v>
      </c>
      <c r="BC64">
        <v>941.1</v>
      </c>
      <c r="BD64">
        <v>8.1199999999999994E-2</v>
      </c>
      <c r="BE64" s="1">
        <v>11592.3</v>
      </c>
      <c r="BF64">
        <v>0.62180000000000002</v>
      </c>
      <c r="BG64">
        <v>0.22450000000000001</v>
      </c>
      <c r="BH64">
        <v>8.4199999999999997E-2</v>
      </c>
      <c r="BI64">
        <v>2.5600000000000001E-2</v>
      </c>
      <c r="BJ64">
        <v>4.3900000000000002E-2</v>
      </c>
    </row>
    <row r="65" spans="1:62" x14ac:dyDescent="0.25">
      <c r="A65" t="s">
        <v>66</v>
      </c>
      <c r="B65" t="s">
        <v>820</v>
      </c>
      <c r="C65">
        <v>33</v>
      </c>
      <c r="D65">
        <v>18.975102242424239</v>
      </c>
      <c r="E65">
        <v>626.17837399999996</v>
      </c>
      <c r="F65">
        <v>1.6000000000000001E-3</v>
      </c>
      <c r="G65">
        <v>0</v>
      </c>
      <c r="H65">
        <v>1.7100000000000001E-2</v>
      </c>
      <c r="I65">
        <v>5.0000000000000001E-4</v>
      </c>
      <c r="J65">
        <v>2.2200000000000001E-2</v>
      </c>
      <c r="K65">
        <v>0.91900000000000004</v>
      </c>
      <c r="L65">
        <v>3.9600000000000003E-2</v>
      </c>
      <c r="M65">
        <v>0.51839999999999997</v>
      </c>
      <c r="N65">
        <v>0</v>
      </c>
      <c r="O65">
        <v>0.153</v>
      </c>
      <c r="P65" s="1">
        <v>46078.45</v>
      </c>
      <c r="Q65">
        <v>0.3115</v>
      </c>
      <c r="R65">
        <v>0.24590000000000001</v>
      </c>
      <c r="S65">
        <v>0.44259999999999999</v>
      </c>
      <c r="T65">
        <v>5.5</v>
      </c>
      <c r="U65" s="1">
        <v>69212.179999999993</v>
      </c>
      <c r="V65">
        <v>113.85</v>
      </c>
      <c r="W65" s="1">
        <v>272812.74</v>
      </c>
      <c r="X65">
        <v>0.78839999999999999</v>
      </c>
      <c r="Y65">
        <v>5.5199999999999999E-2</v>
      </c>
      <c r="Z65">
        <v>0.15629999999999999</v>
      </c>
      <c r="AA65">
        <v>0.21160000000000001</v>
      </c>
      <c r="AB65">
        <v>272.81</v>
      </c>
      <c r="AC65" s="1">
        <v>8125.5377241756996</v>
      </c>
      <c r="AD65" s="1">
        <v>1028.06</v>
      </c>
      <c r="AE65" s="1">
        <v>212759.1</v>
      </c>
      <c r="AF65">
        <v>457</v>
      </c>
      <c r="AG65" s="1">
        <v>33782</v>
      </c>
      <c r="AH65" s="1">
        <v>60986</v>
      </c>
      <c r="AI65">
        <v>40.25</v>
      </c>
      <c r="AJ65">
        <v>27.75</v>
      </c>
      <c r="AK65">
        <v>29.21</v>
      </c>
      <c r="AL65">
        <v>1.5</v>
      </c>
      <c r="AM65">
        <v>0.77</v>
      </c>
      <c r="AN65">
        <v>1.32</v>
      </c>
      <c r="AO65">
        <v>0</v>
      </c>
      <c r="AP65">
        <v>1.2809999999999999</v>
      </c>
      <c r="AQ65" s="1">
        <v>1941.36</v>
      </c>
      <c r="AR65" s="1">
        <v>2743.88</v>
      </c>
      <c r="AS65" s="1">
        <v>7772.59</v>
      </c>
      <c r="AT65">
        <v>915.11</v>
      </c>
      <c r="AU65">
        <v>796.06</v>
      </c>
      <c r="AV65" s="1">
        <v>14169.01</v>
      </c>
      <c r="AW65" s="1">
        <v>5913.09</v>
      </c>
      <c r="AX65">
        <v>0.33679999999999999</v>
      </c>
      <c r="AY65" s="1">
        <v>8155.01</v>
      </c>
      <c r="AZ65">
        <v>0.46450000000000002</v>
      </c>
      <c r="BA65">
        <v>810.2</v>
      </c>
      <c r="BB65">
        <v>4.6199999999999998E-2</v>
      </c>
      <c r="BC65" s="1">
        <v>2676.61</v>
      </c>
      <c r="BD65">
        <v>0.1525</v>
      </c>
      <c r="BE65" s="1">
        <v>17554.919999999998</v>
      </c>
      <c r="BF65">
        <v>0.49580000000000002</v>
      </c>
      <c r="BG65">
        <v>0.2472</v>
      </c>
      <c r="BH65">
        <v>0.20130000000000001</v>
      </c>
      <c r="BI65">
        <v>2.2700000000000001E-2</v>
      </c>
      <c r="BJ65">
        <v>3.3000000000000002E-2</v>
      </c>
    </row>
    <row r="66" spans="1:62" x14ac:dyDescent="0.25">
      <c r="A66" t="s">
        <v>67</v>
      </c>
      <c r="B66" t="s">
        <v>821</v>
      </c>
      <c r="C66">
        <v>26</v>
      </c>
      <c r="D66">
        <v>237.9741885384615</v>
      </c>
      <c r="E66">
        <v>6187.3289020000002</v>
      </c>
      <c r="F66">
        <v>1.5699999999999999E-2</v>
      </c>
      <c r="G66">
        <v>5.0000000000000001E-4</v>
      </c>
      <c r="H66">
        <v>1.7999999999999999E-2</v>
      </c>
      <c r="I66">
        <v>8.0000000000000004E-4</v>
      </c>
      <c r="J66">
        <v>4.36E-2</v>
      </c>
      <c r="K66">
        <v>0.88500000000000001</v>
      </c>
      <c r="L66">
        <v>3.6499999999999998E-2</v>
      </c>
      <c r="M66">
        <v>0.1731</v>
      </c>
      <c r="N66">
        <v>1.2500000000000001E-2</v>
      </c>
      <c r="O66">
        <v>0.13189999999999999</v>
      </c>
      <c r="P66" s="1">
        <v>70620.14</v>
      </c>
      <c r="Q66">
        <v>0.15690000000000001</v>
      </c>
      <c r="R66">
        <v>0.185</v>
      </c>
      <c r="S66">
        <v>0.65810000000000002</v>
      </c>
      <c r="T66">
        <v>40.03</v>
      </c>
      <c r="U66" s="1">
        <v>99021.06</v>
      </c>
      <c r="V66">
        <v>154.57</v>
      </c>
      <c r="W66" s="1">
        <v>211693.77</v>
      </c>
      <c r="X66">
        <v>0.81579999999999997</v>
      </c>
      <c r="Y66">
        <v>0.16450000000000001</v>
      </c>
      <c r="Z66">
        <v>1.9699999999999999E-2</v>
      </c>
      <c r="AA66">
        <v>0.1842</v>
      </c>
      <c r="AB66">
        <v>211.69</v>
      </c>
      <c r="AC66" s="1">
        <v>8231.416950137751</v>
      </c>
      <c r="AD66">
        <v>905.98</v>
      </c>
      <c r="AE66" s="1">
        <v>185907.65</v>
      </c>
      <c r="AF66">
        <v>375</v>
      </c>
      <c r="AG66" s="1">
        <v>42527</v>
      </c>
      <c r="AH66" s="1">
        <v>70172</v>
      </c>
      <c r="AI66">
        <v>67.97</v>
      </c>
      <c r="AJ66">
        <v>38.299999999999997</v>
      </c>
      <c r="AK66">
        <v>38.299999999999997</v>
      </c>
      <c r="AL66">
        <v>1.25</v>
      </c>
      <c r="AM66">
        <v>1.25</v>
      </c>
      <c r="AN66">
        <v>1.25</v>
      </c>
      <c r="AO66">
        <v>0</v>
      </c>
      <c r="AP66">
        <v>0.95289999999999997</v>
      </c>
      <c r="AQ66" s="1">
        <v>1453.54</v>
      </c>
      <c r="AR66" s="1">
        <v>2209.2199999999998</v>
      </c>
      <c r="AS66" s="1">
        <v>7233.37</v>
      </c>
      <c r="AT66" s="1">
        <v>1453.83</v>
      </c>
      <c r="AU66">
        <v>358.37</v>
      </c>
      <c r="AV66" s="1">
        <v>12708.33</v>
      </c>
      <c r="AW66" s="1">
        <v>5192.8900000000003</v>
      </c>
      <c r="AX66">
        <v>0.37180000000000002</v>
      </c>
      <c r="AY66" s="1">
        <v>6759.78</v>
      </c>
      <c r="AZ66">
        <v>0.4839</v>
      </c>
      <c r="BA66">
        <v>469.92</v>
      </c>
      <c r="BB66">
        <v>3.3599999999999998E-2</v>
      </c>
      <c r="BC66" s="1">
        <v>1545.74</v>
      </c>
      <c r="BD66">
        <v>0.11070000000000001</v>
      </c>
      <c r="BE66" s="1">
        <v>13968.34</v>
      </c>
      <c r="BF66">
        <v>0.59189999999999998</v>
      </c>
      <c r="BG66">
        <v>0.26740000000000003</v>
      </c>
      <c r="BH66">
        <v>0.10050000000000001</v>
      </c>
      <c r="BI66">
        <v>2.6499999999999999E-2</v>
      </c>
      <c r="BJ66">
        <v>1.38E-2</v>
      </c>
    </row>
    <row r="67" spans="1:62" x14ac:dyDescent="0.25">
      <c r="A67" t="s">
        <v>68</v>
      </c>
      <c r="B67" t="s">
        <v>822</v>
      </c>
      <c r="C67">
        <v>59</v>
      </c>
      <c r="D67">
        <v>30.03159138983051</v>
      </c>
      <c r="E67">
        <v>1771.8638920000001</v>
      </c>
      <c r="F67">
        <v>1.0699999999999999E-2</v>
      </c>
      <c r="G67">
        <v>5.0000000000000001E-4</v>
      </c>
      <c r="H67">
        <v>5.4999999999999997E-3</v>
      </c>
      <c r="I67">
        <v>1.6000000000000001E-3</v>
      </c>
      <c r="J67">
        <v>8.5400000000000004E-2</v>
      </c>
      <c r="K67">
        <v>0.86360000000000003</v>
      </c>
      <c r="L67">
        <v>3.27E-2</v>
      </c>
      <c r="M67">
        <v>0.27800000000000002</v>
      </c>
      <c r="N67">
        <v>5.4000000000000003E-3</v>
      </c>
      <c r="O67">
        <v>0.19020000000000001</v>
      </c>
      <c r="P67" s="1">
        <v>65782.28</v>
      </c>
      <c r="Q67">
        <v>0.13550000000000001</v>
      </c>
      <c r="R67">
        <v>0.15479999999999999</v>
      </c>
      <c r="S67">
        <v>0.7097</v>
      </c>
      <c r="T67">
        <v>12</v>
      </c>
      <c r="U67" s="1">
        <v>80577</v>
      </c>
      <c r="V67">
        <v>147.66</v>
      </c>
      <c r="W67" s="1">
        <v>172816.48</v>
      </c>
      <c r="X67">
        <v>0.76829999999999998</v>
      </c>
      <c r="Y67">
        <v>0.2102</v>
      </c>
      <c r="Z67">
        <v>2.1499999999999998E-2</v>
      </c>
      <c r="AA67">
        <v>0.23169999999999999</v>
      </c>
      <c r="AB67">
        <v>172.82</v>
      </c>
      <c r="AC67" s="1">
        <v>4863.5552871236005</v>
      </c>
      <c r="AD67">
        <v>638.91999999999996</v>
      </c>
      <c r="AE67" s="1">
        <v>144881.95000000001</v>
      </c>
      <c r="AF67">
        <v>215</v>
      </c>
      <c r="AG67" s="1">
        <v>33279</v>
      </c>
      <c r="AH67" s="1">
        <v>52559</v>
      </c>
      <c r="AI67">
        <v>49.2</v>
      </c>
      <c r="AJ67">
        <v>26.3</v>
      </c>
      <c r="AK67">
        <v>32.72</v>
      </c>
      <c r="AL67">
        <v>4.4000000000000004</v>
      </c>
      <c r="AM67">
        <v>4.4000000000000004</v>
      </c>
      <c r="AN67">
        <v>4.4000000000000004</v>
      </c>
      <c r="AO67" s="1">
        <v>1912.92</v>
      </c>
      <c r="AP67">
        <v>1.4590000000000001</v>
      </c>
      <c r="AQ67" s="1">
        <v>1561.65</v>
      </c>
      <c r="AR67" s="1">
        <v>2065.0500000000002</v>
      </c>
      <c r="AS67" s="1">
        <v>8333.9699999999993</v>
      </c>
      <c r="AT67">
        <v>874.74</v>
      </c>
      <c r="AU67">
        <v>393.55</v>
      </c>
      <c r="AV67" s="1">
        <v>13228.96</v>
      </c>
      <c r="AW67" s="1">
        <v>5153.42</v>
      </c>
      <c r="AX67">
        <v>0.37090000000000001</v>
      </c>
      <c r="AY67" s="1">
        <v>5879.53</v>
      </c>
      <c r="AZ67">
        <v>0.42320000000000002</v>
      </c>
      <c r="BA67">
        <v>538.20000000000005</v>
      </c>
      <c r="BB67">
        <v>3.8699999999999998E-2</v>
      </c>
      <c r="BC67" s="1">
        <v>2321.89</v>
      </c>
      <c r="BD67">
        <v>0.1671</v>
      </c>
      <c r="BE67" s="1">
        <v>13893.04</v>
      </c>
      <c r="BF67">
        <v>0.61140000000000005</v>
      </c>
      <c r="BG67">
        <v>0.25090000000000001</v>
      </c>
      <c r="BH67">
        <v>9.8799999999999999E-2</v>
      </c>
      <c r="BI67">
        <v>2.6100000000000002E-2</v>
      </c>
      <c r="BJ67">
        <v>1.2800000000000001E-2</v>
      </c>
    </row>
    <row r="68" spans="1:62" x14ac:dyDescent="0.25">
      <c r="A68" t="s">
        <v>69</v>
      </c>
      <c r="B68" t="s">
        <v>823</v>
      </c>
      <c r="C68">
        <v>133</v>
      </c>
      <c r="D68">
        <v>4.4441412030075176</v>
      </c>
      <c r="E68">
        <v>591.07078000000001</v>
      </c>
      <c r="F68">
        <v>0</v>
      </c>
      <c r="G68">
        <v>0</v>
      </c>
      <c r="H68">
        <v>2.2000000000000001E-3</v>
      </c>
      <c r="I68">
        <v>2E-3</v>
      </c>
      <c r="J68">
        <v>2.0199999999999999E-2</v>
      </c>
      <c r="K68">
        <v>0.95409999999999995</v>
      </c>
      <c r="L68">
        <v>2.1499999999999998E-2</v>
      </c>
      <c r="M68">
        <v>0.24149999999999999</v>
      </c>
      <c r="N68">
        <v>0</v>
      </c>
      <c r="O68">
        <v>0.1595</v>
      </c>
      <c r="P68" s="1">
        <v>64054.71</v>
      </c>
      <c r="Q68">
        <v>0.16389999999999999</v>
      </c>
      <c r="R68">
        <v>0.16389999999999999</v>
      </c>
      <c r="S68">
        <v>0.67210000000000003</v>
      </c>
      <c r="T68">
        <v>9.4</v>
      </c>
      <c r="U68" s="1">
        <v>87064.47</v>
      </c>
      <c r="V68">
        <v>62.88</v>
      </c>
      <c r="W68" s="1">
        <v>443419.15</v>
      </c>
      <c r="X68">
        <v>0.3876</v>
      </c>
      <c r="Y68">
        <v>2.69E-2</v>
      </c>
      <c r="Z68">
        <v>0.58550000000000002</v>
      </c>
      <c r="AA68">
        <v>0.61240000000000006</v>
      </c>
      <c r="AB68">
        <v>443.42</v>
      </c>
      <c r="AC68" s="1">
        <v>16047.878394530009</v>
      </c>
      <c r="AD68">
        <v>593.57000000000005</v>
      </c>
      <c r="AE68" s="1">
        <v>336168.39</v>
      </c>
      <c r="AF68">
        <v>577</v>
      </c>
      <c r="AG68" s="1">
        <v>34146</v>
      </c>
      <c r="AH68" s="1">
        <v>52564</v>
      </c>
      <c r="AI68">
        <v>45</v>
      </c>
      <c r="AJ68">
        <v>23.82</v>
      </c>
      <c r="AK68">
        <v>22.73</v>
      </c>
      <c r="AL68">
        <v>0.5</v>
      </c>
      <c r="AM68">
        <v>0.4</v>
      </c>
      <c r="AN68">
        <v>0.46</v>
      </c>
      <c r="AO68" s="1">
        <v>3603.13</v>
      </c>
      <c r="AP68">
        <v>1.8250999999999999</v>
      </c>
      <c r="AQ68" s="1">
        <v>3500.4</v>
      </c>
      <c r="AR68" s="1">
        <v>3104.71</v>
      </c>
      <c r="AS68" s="1">
        <v>11091.76</v>
      </c>
      <c r="AT68">
        <v>828.87</v>
      </c>
      <c r="AU68">
        <v>207.58</v>
      </c>
      <c r="AV68" s="1">
        <v>18733.310000000001</v>
      </c>
      <c r="AW68" s="1">
        <v>7194.66</v>
      </c>
      <c r="AX68">
        <v>0.27889999999999998</v>
      </c>
      <c r="AY68" s="1">
        <v>15877.83</v>
      </c>
      <c r="AZ68">
        <v>0.61550000000000005</v>
      </c>
      <c r="BA68">
        <v>983.41</v>
      </c>
      <c r="BB68">
        <v>3.8100000000000002E-2</v>
      </c>
      <c r="BC68" s="1">
        <v>1741.23</v>
      </c>
      <c r="BD68">
        <v>6.7500000000000004E-2</v>
      </c>
      <c r="BE68" s="1">
        <v>25797.119999999999</v>
      </c>
      <c r="BF68">
        <v>0.54920000000000002</v>
      </c>
      <c r="BG68">
        <v>0.25059999999999999</v>
      </c>
      <c r="BH68">
        <v>0.1208</v>
      </c>
      <c r="BI68">
        <v>5.2299999999999999E-2</v>
      </c>
      <c r="BJ68">
        <v>2.7E-2</v>
      </c>
    </row>
    <row r="69" spans="1:62" x14ac:dyDescent="0.25">
      <c r="A69" t="s">
        <v>70</v>
      </c>
      <c r="B69" t="s">
        <v>824</v>
      </c>
      <c r="C69">
        <v>70</v>
      </c>
      <c r="D69">
        <v>23.980540828571431</v>
      </c>
      <c r="E69">
        <v>1678.6378580000001</v>
      </c>
      <c r="F69">
        <v>4.1000000000000003E-3</v>
      </c>
      <c r="G69">
        <v>5.9999999999999995E-4</v>
      </c>
      <c r="H69">
        <v>2.01E-2</v>
      </c>
      <c r="I69">
        <v>1.8E-3</v>
      </c>
      <c r="J69">
        <v>8.2900000000000001E-2</v>
      </c>
      <c r="K69">
        <v>0.82430000000000003</v>
      </c>
      <c r="L69">
        <v>6.6000000000000003E-2</v>
      </c>
      <c r="M69">
        <v>0.5343</v>
      </c>
      <c r="N69">
        <v>6.8999999999999999E-3</v>
      </c>
      <c r="O69">
        <v>0.1452</v>
      </c>
      <c r="P69" s="1">
        <v>61520.32</v>
      </c>
      <c r="Q69">
        <v>0.33589999999999998</v>
      </c>
      <c r="R69">
        <v>9.9199999999999997E-2</v>
      </c>
      <c r="S69">
        <v>0.56489999999999996</v>
      </c>
      <c r="T69">
        <v>9</v>
      </c>
      <c r="U69" s="1">
        <v>89088.44</v>
      </c>
      <c r="V69">
        <v>186.52</v>
      </c>
      <c r="W69" s="1">
        <v>158504.74</v>
      </c>
      <c r="X69">
        <v>0.66969999999999996</v>
      </c>
      <c r="Y69">
        <v>0.19220000000000001</v>
      </c>
      <c r="Z69">
        <v>0.13800000000000001</v>
      </c>
      <c r="AA69">
        <v>0.33029999999999998</v>
      </c>
      <c r="AB69">
        <v>158.5</v>
      </c>
      <c r="AC69" s="1">
        <v>4310.8625040910993</v>
      </c>
      <c r="AD69">
        <v>388.34</v>
      </c>
      <c r="AE69" s="1">
        <v>140001.68</v>
      </c>
      <c r="AF69">
        <v>190</v>
      </c>
      <c r="AG69" s="1">
        <v>33391</v>
      </c>
      <c r="AH69" s="1">
        <v>51747</v>
      </c>
      <c r="AI69">
        <v>43.35</v>
      </c>
      <c r="AJ69">
        <v>21.17</v>
      </c>
      <c r="AK69">
        <v>36.25</v>
      </c>
      <c r="AL69">
        <v>1.9</v>
      </c>
      <c r="AM69">
        <v>1.7</v>
      </c>
      <c r="AN69">
        <v>1.84</v>
      </c>
      <c r="AO69">
        <v>0</v>
      </c>
      <c r="AP69">
        <v>0.69130000000000003</v>
      </c>
      <c r="AQ69" s="1">
        <v>1733.58</v>
      </c>
      <c r="AR69" s="1">
        <v>2312.64</v>
      </c>
      <c r="AS69" s="1">
        <v>6536.01</v>
      </c>
      <c r="AT69">
        <v>948.49</v>
      </c>
      <c r="AU69">
        <v>397.6</v>
      </c>
      <c r="AV69" s="1">
        <v>11928.32</v>
      </c>
      <c r="AW69" s="1">
        <v>6640.17</v>
      </c>
      <c r="AX69">
        <v>0.49099999999999999</v>
      </c>
      <c r="AY69" s="1">
        <v>4071.58</v>
      </c>
      <c r="AZ69">
        <v>0.30109999999999998</v>
      </c>
      <c r="BA69">
        <v>564.04999999999995</v>
      </c>
      <c r="BB69">
        <v>4.1700000000000001E-2</v>
      </c>
      <c r="BC69" s="1">
        <v>2247.6799999999998</v>
      </c>
      <c r="BD69">
        <v>0.16619999999999999</v>
      </c>
      <c r="BE69" s="1">
        <v>13523.48</v>
      </c>
      <c r="BF69">
        <v>0.58289999999999997</v>
      </c>
      <c r="BG69">
        <v>0.22500000000000001</v>
      </c>
      <c r="BH69">
        <v>0.1381</v>
      </c>
      <c r="BI69">
        <v>3.2599999999999997E-2</v>
      </c>
      <c r="BJ69">
        <v>2.1399999999999999E-2</v>
      </c>
    </row>
    <row r="70" spans="1:62" x14ac:dyDescent="0.25">
      <c r="A70" t="s">
        <v>71</v>
      </c>
      <c r="B70" t="s">
        <v>825</v>
      </c>
      <c r="C70">
        <v>128</v>
      </c>
      <c r="D70">
        <v>10.145496671875</v>
      </c>
      <c r="E70">
        <v>1298.623574</v>
      </c>
      <c r="F70">
        <v>1.4E-3</v>
      </c>
      <c r="G70">
        <v>2.5999999999999999E-3</v>
      </c>
      <c r="H70">
        <v>1.21E-2</v>
      </c>
      <c r="I70">
        <v>0</v>
      </c>
      <c r="J70">
        <v>6.8999999999999999E-3</v>
      </c>
      <c r="K70">
        <v>0.9476</v>
      </c>
      <c r="L70">
        <v>2.93E-2</v>
      </c>
      <c r="M70">
        <v>0.57189999999999996</v>
      </c>
      <c r="N70">
        <v>0</v>
      </c>
      <c r="O70">
        <v>0.2208</v>
      </c>
      <c r="P70" s="1">
        <v>51491.12</v>
      </c>
      <c r="Q70">
        <v>0.15970000000000001</v>
      </c>
      <c r="R70">
        <v>0.1008</v>
      </c>
      <c r="S70">
        <v>0.73950000000000005</v>
      </c>
      <c r="T70">
        <v>13</v>
      </c>
      <c r="U70" s="1">
        <v>72978.080000000002</v>
      </c>
      <c r="V70">
        <v>99.89</v>
      </c>
      <c r="W70" s="1">
        <v>422073.4</v>
      </c>
      <c r="X70">
        <v>0.34320000000000001</v>
      </c>
      <c r="Y70">
        <v>0.248</v>
      </c>
      <c r="Z70">
        <v>0.4088</v>
      </c>
      <c r="AA70">
        <v>0.65680000000000005</v>
      </c>
      <c r="AB70">
        <v>422.07</v>
      </c>
      <c r="AC70" s="1">
        <v>10235.258519956607</v>
      </c>
      <c r="AD70">
        <v>480.51</v>
      </c>
      <c r="AE70" s="1">
        <v>263185.58</v>
      </c>
      <c r="AF70">
        <v>532</v>
      </c>
      <c r="AG70" s="1">
        <v>33327</v>
      </c>
      <c r="AH70" s="1">
        <v>51386</v>
      </c>
      <c r="AI70">
        <v>27.45</v>
      </c>
      <c r="AJ70">
        <v>19.95</v>
      </c>
      <c r="AK70">
        <v>24.74</v>
      </c>
      <c r="AL70">
        <v>0</v>
      </c>
      <c r="AM70">
        <v>0</v>
      </c>
      <c r="AN70">
        <v>0</v>
      </c>
      <c r="AO70">
        <v>0</v>
      </c>
      <c r="AP70">
        <v>0.61709999999999998</v>
      </c>
      <c r="AQ70" s="1">
        <v>2074.6999999999998</v>
      </c>
      <c r="AR70" s="1">
        <v>3025.38</v>
      </c>
      <c r="AS70" s="1">
        <v>8327.2000000000007</v>
      </c>
      <c r="AT70">
        <v>574.41999999999996</v>
      </c>
      <c r="AU70">
        <v>-41.47</v>
      </c>
      <c r="AV70" s="1">
        <v>13960.22</v>
      </c>
      <c r="AW70" s="1">
        <v>6266.92</v>
      </c>
      <c r="AX70">
        <v>0.37390000000000001</v>
      </c>
      <c r="AY70" s="1">
        <v>7263.3</v>
      </c>
      <c r="AZ70">
        <v>0.43340000000000001</v>
      </c>
      <c r="BA70">
        <v>613.41</v>
      </c>
      <c r="BB70">
        <v>3.6600000000000001E-2</v>
      </c>
      <c r="BC70" s="1">
        <v>2616.7399999999998</v>
      </c>
      <c r="BD70">
        <v>0.15609999999999999</v>
      </c>
      <c r="BE70" s="1">
        <v>16760.38</v>
      </c>
      <c r="BF70">
        <v>0.54330000000000001</v>
      </c>
      <c r="BG70">
        <v>0.27710000000000001</v>
      </c>
      <c r="BH70">
        <v>0.1201</v>
      </c>
      <c r="BI70">
        <v>2.8000000000000001E-2</v>
      </c>
      <c r="BJ70">
        <v>3.1600000000000003E-2</v>
      </c>
    </row>
    <row r="71" spans="1:62" x14ac:dyDescent="0.25">
      <c r="A71" t="s">
        <v>72</v>
      </c>
      <c r="B71" t="s">
        <v>826</v>
      </c>
      <c r="C71">
        <v>71</v>
      </c>
      <c r="D71">
        <v>29.651948042253519</v>
      </c>
      <c r="E71">
        <v>2105.2883109999998</v>
      </c>
      <c r="F71">
        <v>2.3E-3</v>
      </c>
      <c r="G71">
        <v>2.0000000000000001E-4</v>
      </c>
      <c r="H71">
        <v>1.2200000000000001E-2</v>
      </c>
      <c r="I71">
        <v>5.0000000000000001E-4</v>
      </c>
      <c r="J71">
        <v>3.0099999999999998E-2</v>
      </c>
      <c r="K71">
        <v>0.90849999999999997</v>
      </c>
      <c r="L71">
        <v>4.6300000000000001E-2</v>
      </c>
      <c r="M71">
        <v>0.1988</v>
      </c>
      <c r="N71">
        <v>2.0999999999999999E-3</v>
      </c>
      <c r="O71">
        <v>0.1137</v>
      </c>
      <c r="P71" s="1">
        <v>64917.25</v>
      </c>
      <c r="Q71">
        <v>0.1946</v>
      </c>
      <c r="R71">
        <v>0.18790000000000001</v>
      </c>
      <c r="S71">
        <v>0.61739999999999995</v>
      </c>
      <c r="T71">
        <v>17.13</v>
      </c>
      <c r="U71" s="1">
        <v>100623.23</v>
      </c>
      <c r="V71">
        <v>122.9</v>
      </c>
      <c r="W71" s="1">
        <v>307727.90000000002</v>
      </c>
      <c r="X71">
        <v>0.74519999999999997</v>
      </c>
      <c r="Y71">
        <v>0.1452</v>
      </c>
      <c r="Z71">
        <v>0.1095</v>
      </c>
      <c r="AA71">
        <v>0.25480000000000003</v>
      </c>
      <c r="AB71">
        <v>307.73</v>
      </c>
      <c r="AC71" s="1">
        <v>9050.7370892822109</v>
      </c>
      <c r="AD71">
        <v>910.66</v>
      </c>
      <c r="AE71" s="1">
        <v>269195.14</v>
      </c>
      <c r="AF71">
        <v>543</v>
      </c>
      <c r="AG71" s="1">
        <v>46434</v>
      </c>
      <c r="AH71" s="1">
        <v>74903</v>
      </c>
      <c r="AI71">
        <v>60.3</v>
      </c>
      <c r="AJ71">
        <v>25.3</v>
      </c>
      <c r="AK71">
        <v>27.21</v>
      </c>
      <c r="AL71">
        <v>1</v>
      </c>
      <c r="AM71">
        <v>1</v>
      </c>
      <c r="AN71">
        <v>1</v>
      </c>
      <c r="AO71">
        <v>0</v>
      </c>
      <c r="AP71">
        <v>0.75919999999999999</v>
      </c>
      <c r="AQ71" s="1">
        <v>1425.64</v>
      </c>
      <c r="AR71" s="1">
        <v>1635.25</v>
      </c>
      <c r="AS71" s="1">
        <v>6953.14</v>
      </c>
      <c r="AT71">
        <v>755.53</v>
      </c>
      <c r="AU71">
        <v>485.08</v>
      </c>
      <c r="AV71" s="1">
        <v>11254.64</v>
      </c>
      <c r="AW71" s="1">
        <v>3590.59</v>
      </c>
      <c r="AX71">
        <v>0.27589999999999998</v>
      </c>
      <c r="AY71" s="1">
        <v>7738.46</v>
      </c>
      <c r="AZ71">
        <v>0.59460000000000002</v>
      </c>
      <c r="BA71">
        <v>719.68</v>
      </c>
      <c r="BB71">
        <v>5.5300000000000002E-2</v>
      </c>
      <c r="BC71">
        <v>966.55</v>
      </c>
      <c r="BD71">
        <v>7.4300000000000005E-2</v>
      </c>
      <c r="BE71" s="1">
        <v>13015.28</v>
      </c>
      <c r="BF71">
        <v>0.60750000000000004</v>
      </c>
      <c r="BG71">
        <v>0.24229999999999999</v>
      </c>
      <c r="BH71">
        <v>0.10639999999999999</v>
      </c>
      <c r="BI71">
        <v>2.4199999999999999E-2</v>
      </c>
      <c r="BJ71">
        <v>1.9599999999999999E-2</v>
      </c>
    </row>
    <row r="72" spans="1:62" x14ac:dyDescent="0.25">
      <c r="A72" t="s">
        <v>73</v>
      </c>
      <c r="B72" t="s">
        <v>827</v>
      </c>
      <c r="C72">
        <v>206</v>
      </c>
      <c r="D72">
        <v>9.923675839805826</v>
      </c>
      <c r="E72">
        <v>2044.277223</v>
      </c>
      <c r="F72">
        <v>1.2800000000000001E-2</v>
      </c>
      <c r="G72">
        <v>0</v>
      </c>
      <c r="H72">
        <v>1.03E-2</v>
      </c>
      <c r="I72">
        <v>1E-3</v>
      </c>
      <c r="J72">
        <v>3.5799999999999998E-2</v>
      </c>
      <c r="K72">
        <v>0.88739999999999997</v>
      </c>
      <c r="L72">
        <v>5.2699999999999997E-2</v>
      </c>
      <c r="M72">
        <v>0.17169999999999999</v>
      </c>
      <c r="N72">
        <v>5.4999999999999997E-3</v>
      </c>
      <c r="O72">
        <v>0.1449</v>
      </c>
      <c r="P72" s="1">
        <v>70449.3</v>
      </c>
      <c r="Q72">
        <v>0.1241</v>
      </c>
      <c r="R72">
        <v>0.15859999999999999</v>
      </c>
      <c r="S72">
        <v>0.71719999999999995</v>
      </c>
      <c r="T72">
        <v>17</v>
      </c>
      <c r="U72" s="1">
        <v>94482.35</v>
      </c>
      <c r="V72">
        <v>120.25</v>
      </c>
      <c r="W72" s="1">
        <v>392773.98</v>
      </c>
      <c r="X72">
        <v>0.93230000000000002</v>
      </c>
      <c r="Y72">
        <v>1.9699999999999999E-2</v>
      </c>
      <c r="Z72">
        <v>4.8000000000000001E-2</v>
      </c>
      <c r="AA72">
        <v>6.7699999999999996E-2</v>
      </c>
      <c r="AB72">
        <v>392.77</v>
      </c>
      <c r="AC72" s="1">
        <v>8039.3939799817454</v>
      </c>
      <c r="AD72" s="1">
        <v>1007.07</v>
      </c>
      <c r="AE72" s="1">
        <v>314691.90000000002</v>
      </c>
      <c r="AF72">
        <v>573</v>
      </c>
      <c r="AG72" s="1">
        <v>52199</v>
      </c>
      <c r="AH72" s="1">
        <v>92994</v>
      </c>
      <c r="AI72">
        <v>29</v>
      </c>
      <c r="AJ72">
        <v>20</v>
      </c>
      <c r="AK72">
        <v>21.84</v>
      </c>
      <c r="AL72">
        <v>1.5</v>
      </c>
      <c r="AM72">
        <v>1.5</v>
      </c>
      <c r="AN72">
        <v>1.5</v>
      </c>
      <c r="AO72" s="1">
        <v>4173.38</v>
      </c>
      <c r="AP72">
        <v>1.0155000000000001</v>
      </c>
      <c r="AQ72" s="1">
        <v>2044.37</v>
      </c>
      <c r="AR72" s="1">
        <v>3015.85</v>
      </c>
      <c r="AS72" s="1">
        <v>8485.75</v>
      </c>
      <c r="AT72">
        <v>955.53</v>
      </c>
      <c r="AU72">
        <v>337.39</v>
      </c>
      <c r="AV72" s="1">
        <v>14838.89</v>
      </c>
      <c r="AW72" s="1">
        <v>3082.72</v>
      </c>
      <c r="AX72">
        <v>0.19089999999999999</v>
      </c>
      <c r="AY72" s="1">
        <v>11167.66</v>
      </c>
      <c r="AZ72">
        <v>0.6915</v>
      </c>
      <c r="BA72">
        <v>634.13</v>
      </c>
      <c r="BB72">
        <v>3.9300000000000002E-2</v>
      </c>
      <c r="BC72" s="1">
        <v>1265.03</v>
      </c>
      <c r="BD72">
        <v>7.8299999999999995E-2</v>
      </c>
      <c r="BE72" s="1">
        <v>16149.54</v>
      </c>
      <c r="BF72">
        <v>0.56110000000000004</v>
      </c>
      <c r="BG72">
        <v>0.20830000000000001</v>
      </c>
      <c r="BH72">
        <v>0.17319999999999999</v>
      </c>
      <c r="BI72">
        <v>4.0500000000000001E-2</v>
      </c>
      <c r="BJ72">
        <v>1.6799999999999999E-2</v>
      </c>
    </row>
    <row r="73" spans="1:62" x14ac:dyDescent="0.25">
      <c r="A73" t="s">
        <v>74</v>
      </c>
      <c r="B73" t="s">
        <v>828</v>
      </c>
      <c r="C73">
        <v>6</v>
      </c>
      <c r="D73">
        <v>165.24773683333331</v>
      </c>
      <c r="E73">
        <v>991.48642099999995</v>
      </c>
      <c r="F73">
        <v>3.8E-3</v>
      </c>
      <c r="G73">
        <v>0</v>
      </c>
      <c r="H73">
        <v>1.77E-2</v>
      </c>
      <c r="I73">
        <v>0</v>
      </c>
      <c r="J73">
        <v>1.6899999999999998E-2</v>
      </c>
      <c r="K73">
        <v>0.90339999999999998</v>
      </c>
      <c r="L73">
        <v>5.8299999999999998E-2</v>
      </c>
      <c r="M73">
        <v>0.51149999999999995</v>
      </c>
      <c r="N73">
        <v>3.8E-3</v>
      </c>
      <c r="O73">
        <v>0.2311</v>
      </c>
      <c r="P73" s="1">
        <v>55646.57</v>
      </c>
      <c r="Q73">
        <v>0.22889999999999999</v>
      </c>
      <c r="R73">
        <v>0.22889999999999999</v>
      </c>
      <c r="S73">
        <v>0.54220000000000002</v>
      </c>
      <c r="T73">
        <v>15</v>
      </c>
      <c r="U73" s="1">
        <v>87388.13</v>
      </c>
      <c r="V73">
        <v>66.099999999999994</v>
      </c>
      <c r="W73" s="1">
        <v>144329.85</v>
      </c>
      <c r="X73">
        <v>0.76180000000000003</v>
      </c>
      <c r="Y73">
        <v>0.1777</v>
      </c>
      <c r="Z73">
        <v>6.0400000000000002E-2</v>
      </c>
      <c r="AA73">
        <v>0.2382</v>
      </c>
      <c r="AB73">
        <v>144.33000000000001</v>
      </c>
      <c r="AC73" s="1">
        <v>4837.5185967372927</v>
      </c>
      <c r="AD73">
        <v>765.2</v>
      </c>
      <c r="AE73" s="1">
        <v>81361.31</v>
      </c>
      <c r="AF73">
        <v>39</v>
      </c>
      <c r="AG73" s="1">
        <v>29678</v>
      </c>
      <c r="AH73" s="1">
        <v>40571</v>
      </c>
      <c r="AI73">
        <v>50.6</v>
      </c>
      <c r="AJ73">
        <v>31.43</v>
      </c>
      <c r="AK73">
        <v>36.64</v>
      </c>
      <c r="AL73">
        <v>1</v>
      </c>
      <c r="AM73">
        <v>0.82</v>
      </c>
      <c r="AN73">
        <v>0.89</v>
      </c>
      <c r="AO73">
        <v>0</v>
      </c>
      <c r="AP73">
        <v>0.93469999999999998</v>
      </c>
      <c r="AQ73" s="1">
        <v>4510.9399999999996</v>
      </c>
      <c r="AR73" s="1">
        <v>2179.69</v>
      </c>
      <c r="AS73" s="1">
        <v>9150.09</v>
      </c>
      <c r="AT73">
        <v>574.21</v>
      </c>
      <c r="AU73">
        <v>287.60000000000002</v>
      </c>
      <c r="AV73" s="1">
        <v>16702.53</v>
      </c>
      <c r="AW73" s="1">
        <v>11050.04</v>
      </c>
      <c r="AX73">
        <v>0.51600000000000001</v>
      </c>
      <c r="AY73" s="1">
        <v>4150.8500000000004</v>
      </c>
      <c r="AZ73">
        <v>0.1938</v>
      </c>
      <c r="BA73">
        <v>470.79</v>
      </c>
      <c r="BB73">
        <v>2.1999999999999999E-2</v>
      </c>
      <c r="BC73" s="1">
        <v>5744.78</v>
      </c>
      <c r="BD73">
        <v>0.26819999999999999</v>
      </c>
      <c r="BE73" s="1">
        <v>21416.46</v>
      </c>
      <c r="BF73">
        <v>0.38929999999999998</v>
      </c>
      <c r="BG73">
        <v>0.23480000000000001</v>
      </c>
      <c r="BH73">
        <v>0.2797</v>
      </c>
      <c r="BI73">
        <v>2.9100000000000001E-2</v>
      </c>
      <c r="BJ73">
        <v>6.7100000000000007E-2</v>
      </c>
    </row>
    <row r="74" spans="1:62" x14ac:dyDescent="0.25">
      <c r="A74" t="s">
        <v>75</v>
      </c>
      <c r="B74" t="s">
        <v>829</v>
      </c>
      <c r="C74">
        <v>157</v>
      </c>
      <c r="D74">
        <v>4.7088999617834393</v>
      </c>
      <c r="E74">
        <v>739.29729399999997</v>
      </c>
      <c r="F74">
        <v>2.7000000000000001E-3</v>
      </c>
      <c r="G74">
        <v>0</v>
      </c>
      <c r="H74">
        <v>1.4E-3</v>
      </c>
      <c r="I74">
        <v>1.4E-3</v>
      </c>
      <c r="J74">
        <v>1.4200000000000001E-2</v>
      </c>
      <c r="K74">
        <v>0.96389999999999998</v>
      </c>
      <c r="L74">
        <v>1.6500000000000001E-2</v>
      </c>
      <c r="M74">
        <v>0.3488</v>
      </c>
      <c r="N74">
        <v>0</v>
      </c>
      <c r="O74">
        <v>0.1694</v>
      </c>
      <c r="P74" s="1">
        <v>48070.34</v>
      </c>
      <c r="Q74">
        <v>0.25419999999999998</v>
      </c>
      <c r="R74">
        <v>0.25419999999999998</v>
      </c>
      <c r="S74">
        <v>0.49149999999999999</v>
      </c>
      <c r="T74">
        <v>14</v>
      </c>
      <c r="U74" s="1">
        <v>70756.639999999999</v>
      </c>
      <c r="V74">
        <v>52.81</v>
      </c>
      <c r="W74" s="1">
        <v>247764.45</v>
      </c>
      <c r="X74">
        <v>0.56920000000000004</v>
      </c>
      <c r="Y74">
        <v>0.11899999999999999</v>
      </c>
      <c r="Z74">
        <v>0.31180000000000002</v>
      </c>
      <c r="AA74">
        <v>0.43080000000000002</v>
      </c>
      <c r="AB74">
        <v>247.76</v>
      </c>
      <c r="AC74" s="1">
        <v>7878.8087651244678</v>
      </c>
      <c r="AD74">
        <v>556.01</v>
      </c>
      <c r="AE74" s="1">
        <v>170516.75</v>
      </c>
      <c r="AF74">
        <v>318</v>
      </c>
      <c r="AG74" s="1">
        <v>32344</v>
      </c>
      <c r="AH74" s="1">
        <v>47292</v>
      </c>
      <c r="AI74">
        <v>39.5</v>
      </c>
      <c r="AJ74">
        <v>27.02</v>
      </c>
      <c r="AK74">
        <v>34.49</v>
      </c>
      <c r="AL74">
        <v>0</v>
      </c>
      <c r="AM74">
        <v>0</v>
      </c>
      <c r="AN74">
        <v>0</v>
      </c>
      <c r="AO74">
        <v>0</v>
      </c>
      <c r="AP74">
        <v>1.2111000000000001</v>
      </c>
      <c r="AQ74" s="1">
        <v>2529.81</v>
      </c>
      <c r="AR74" s="1">
        <v>3402.22</v>
      </c>
      <c r="AS74" s="1">
        <v>10014.16</v>
      </c>
      <c r="AT74" s="1">
        <v>1091.45</v>
      </c>
      <c r="AU74">
        <v>291.52999999999997</v>
      </c>
      <c r="AV74" s="1">
        <v>17329.169999999998</v>
      </c>
      <c r="AW74" s="1">
        <v>8205.34</v>
      </c>
      <c r="AX74">
        <v>0.43659999999999999</v>
      </c>
      <c r="AY74" s="1">
        <v>7298.56</v>
      </c>
      <c r="AZ74">
        <v>0.38840000000000002</v>
      </c>
      <c r="BA74">
        <v>682.13</v>
      </c>
      <c r="BB74">
        <v>3.6299999999999999E-2</v>
      </c>
      <c r="BC74" s="1">
        <v>2606.7399999999998</v>
      </c>
      <c r="BD74">
        <v>0.13869999999999999</v>
      </c>
      <c r="BE74" s="1">
        <v>18792.77</v>
      </c>
      <c r="BF74">
        <v>0.4768</v>
      </c>
      <c r="BG74">
        <v>0.30359999999999998</v>
      </c>
      <c r="BH74">
        <v>0.16420000000000001</v>
      </c>
      <c r="BI74">
        <v>3.6999999999999998E-2</v>
      </c>
      <c r="BJ74">
        <v>1.83E-2</v>
      </c>
    </row>
    <row r="75" spans="1:62" x14ac:dyDescent="0.25">
      <c r="A75" t="s">
        <v>76</v>
      </c>
      <c r="B75" t="s">
        <v>830</v>
      </c>
      <c r="C75">
        <v>77</v>
      </c>
      <c r="D75">
        <v>23.34761524675325</v>
      </c>
      <c r="E75">
        <v>1797.766374</v>
      </c>
      <c r="F75">
        <v>3.2000000000000002E-3</v>
      </c>
      <c r="G75">
        <v>0</v>
      </c>
      <c r="H75">
        <v>1.21E-2</v>
      </c>
      <c r="I75">
        <v>0</v>
      </c>
      <c r="J75">
        <v>1.2800000000000001E-2</v>
      </c>
      <c r="K75">
        <v>0.9294</v>
      </c>
      <c r="L75">
        <v>4.2500000000000003E-2</v>
      </c>
      <c r="M75">
        <v>0.78759999999999997</v>
      </c>
      <c r="N75">
        <v>7.1999999999999998E-3</v>
      </c>
      <c r="O75">
        <v>0.20630000000000001</v>
      </c>
      <c r="P75" s="1">
        <v>54026.39</v>
      </c>
      <c r="Q75">
        <v>0.20449999999999999</v>
      </c>
      <c r="R75">
        <v>0.21970000000000001</v>
      </c>
      <c r="S75">
        <v>0.57579999999999998</v>
      </c>
      <c r="T75">
        <v>16.54</v>
      </c>
      <c r="U75" s="1">
        <v>68077.09</v>
      </c>
      <c r="V75">
        <v>108.69</v>
      </c>
      <c r="W75" s="1">
        <v>180156.78</v>
      </c>
      <c r="X75">
        <v>0.66500000000000004</v>
      </c>
      <c r="Y75">
        <v>0.1986</v>
      </c>
      <c r="Z75">
        <v>0.13639999999999999</v>
      </c>
      <c r="AA75">
        <v>0.33500000000000002</v>
      </c>
      <c r="AB75">
        <v>180.16</v>
      </c>
      <c r="AC75" s="1">
        <v>4538.7788524739644</v>
      </c>
      <c r="AD75">
        <v>530.30999999999995</v>
      </c>
      <c r="AE75" s="1">
        <v>128886.73</v>
      </c>
      <c r="AF75">
        <v>138</v>
      </c>
      <c r="AG75" s="1">
        <v>28638</v>
      </c>
      <c r="AH75" s="1">
        <v>45239</v>
      </c>
      <c r="AI75">
        <v>28.95</v>
      </c>
      <c r="AJ75">
        <v>24.6</v>
      </c>
      <c r="AK75">
        <v>24.6</v>
      </c>
      <c r="AL75">
        <v>4.9000000000000004</v>
      </c>
      <c r="AM75">
        <v>4.66</v>
      </c>
      <c r="AN75">
        <v>4.7699999999999996</v>
      </c>
      <c r="AO75">
        <v>0</v>
      </c>
      <c r="AP75">
        <v>1.0099</v>
      </c>
      <c r="AQ75" s="1">
        <v>1965.77</v>
      </c>
      <c r="AR75" s="1">
        <v>2595.8200000000002</v>
      </c>
      <c r="AS75" s="1">
        <v>7342.09</v>
      </c>
      <c r="AT75" s="1">
        <v>1166.6400000000001</v>
      </c>
      <c r="AU75">
        <v>219.57</v>
      </c>
      <c r="AV75" s="1">
        <v>13289.89</v>
      </c>
      <c r="AW75" s="1">
        <v>7729.35</v>
      </c>
      <c r="AX75">
        <v>0.47689999999999999</v>
      </c>
      <c r="AY75" s="1">
        <v>3956.23</v>
      </c>
      <c r="AZ75">
        <v>0.24410000000000001</v>
      </c>
      <c r="BA75">
        <v>630.99</v>
      </c>
      <c r="BB75">
        <v>3.8899999999999997E-2</v>
      </c>
      <c r="BC75" s="1">
        <v>3891.62</v>
      </c>
      <c r="BD75">
        <v>0.24010000000000001</v>
      </c>
      <c r="BE75" s="1">
        <v>16208.18</v>
      </c>
      <c r="BF75">
        <v>0.53390000000000004</v>
      </c>
      <c r="BG75">
        <v>0.2535</v>
      </c>
      <c r="BH75">
        <v>0.16930000000000001</v>
      </c>
      <c r="BI75">
        <v>2.9600000000000001E-2</v>
      </c>
      <c r="BJ75">
        <v>1.37E-2</v>
      </c>
    </row>
    <row r="76" spans="1:62" x14ac:dyDescent="0.25">
      <c r="A76" t="s">
        <v>77</v>
      </c>
      <c r="B76" t="s">
        <v>831</v>
      </c>
      <c r="C76">
        <v>4</v>
      </c>
      <c r="D76">
        <v>260.97265099999998</v>
      </c>
      <c r="E76">
        <v>1043.8906039999999</v>
      </c>
      <c r="F76">
        <v>8.9999999999999998E-4</v>
      </c>
      <c r="G76">
        <v>0</v>
      </c>
      <c r="H76">
        <v>0.26779999999999998</v>
      </c>
      <c r="I76">
        <v>2.5999999999999999E-3</v>
      </c>
      <c r="J76">
        <v>0.38109999999999999</v>
      </c>
      <c r="K76">
        <v>0.27460000000000001</v>
      </c>
      <c r="L76">
        <v>7.2999999999999995E-2</v>
      </c>
      <c r="M76">
        <v>0.99829999999999997</v>
      </c>
      <c r="N76">
        <v>0.1101</v>
      </c>
      <c r="O76">
        <v>0.16189999999999999</v>
      </c>
      <c r="P76" s="1">
        <v>53377.24</v>
      </c>
      <c r="Q76">
        <v>0.20430000000000001</v>
      </c>
      <c r="R76">
        <v>0.24729999999999999</v>
      </c>
      <c r="S76">
        <v>0.5484</v>
      </c>
      <c r="T76">
        <v>14.25</v>
      </c>
      <c r="U76" s="1">
        <v>74169.61</v>
      </c>
      <c r="V76">
        <v>73.260000000000005</v>
      </c>
      <c r="W76" s="1">
        <v>71413.89</v>
      </c>
      <c r="X76">
        <v>0.76049999999999995</v>
      </c>
      <c r="Y76">
        <v>0.1043</v>
      </c>
      <c r="Z76">
        <v>0.13519999999999999</v>
      </c>
      <c r="AA76">
        <v>0.23949999999999999</v>
      </c>
      <c r="AB76">
        <v>71.41</v>
      </c>
      <c r="AC76" s="1">
        <v>2515.6208801358271</v>
      </c>
      <c r="AD76">
        <v>472.92</v>
      </c>
      <c r="AE76" s="1">
        <v>38490.75</v>
      </c>
      <c r="AF76">
        <v>1</v>
      </c>
      <c r="AG76" s="1">
        <v>25216</v>
      </c>
      <c r="AH76" s="1">
        <v>37768</v>
      </c>
      <c r="AI76">
        <v>37.1</v>
      </c>
      <c r="AJ76">
        <v>34.75</v>
      </c>
      <c r="AK76">
        <v>36.25</v>
      </c>
      <c r="AL76">
        <v>0.5</v>
      </c>
      <c r="AM76">
        <v>0.44</v>
      </c>
      <c r="AN76">
        <v>0.5</v>
      </c>
      <c r="AO76">
        <v>0</v>
      </c>
      <c r="AP76">
        <v>0.93289999999999995</v>
      </c>
      <c r="AQ76" s="1">
        <v>2680.46</v>
      </c>
      <c r="AR76" s="1">
        <v>3401.9</v>
      </c>
      <c r="AS76" s="1">
        <v>9784.14</v>
      </c>
      <c r="AT76">
        <v>818.5</v>
      </c>
      <c r="AU76">
        <v>307.99</v>
      </c>
      <c r="AV76" s="1">
        <v>16992.990000000002</v>
      </c>
      <c r="AW76" s="1">
        <v>13829.12</v>
      </c>
      <c r="AX76">
        <v>0.65800000000000003</v>
      </c>
      <c r="AY76" s="1">
        <v>2005.31</v>
      </c>
      <c r="AZ76">
        <v>9.5399999999999999E-2</v>
      </c>
      <c r="BA76">
        <v>309.94</v>
      </c>
      <c r="BB76">
        <v>1.47E-2</v>
      </c>
      <c r="BC76" s="1">
        <v>4874.0200000000004</v>
      </c>
      <c r="BD76">
        <v>0.2319</v>
      </c>
      <c r="BE76" s="1">
        <v>21018.39</v>
      </c>
      <c r="BF76">
        <v>0.55220000000000002</v>
      </c>
      <c r="BG76">
        <v>0.2525</v>
      </c>
      <c r="BH76">
        <v>0.14990000000000001</v>
      </c>
      <c r="BI76">
        <v>3.61E-2</v>
      </c>
      <c r="BJ76">
        <v>9.2999999999999992E-3</v>
      </c>
    </row>
    <row r="77" spans="1:62" x14ac:dyDescent="0.25">
      <c r="A77" t="s">
        <v>78</v>
      </c>
      <c r="B77" t="s">
        <v>832</v>
      </c>
      <c r="C77">
        <v>32</v>
      </c>
      <c r="D77">
        <v>113.75268340625</v>
      </c>
      <c r="E77">
        <v>3640.085869</v>
      </c>
      <c r="F77">
        <v>4.8399999999999999E-2</v>
      </c>
      <c r="G77">
        <v>0</v>
      </c>
      <c r="H77">
        <v>0.2782</v>
      </c>
      <c r="I77">
        <v>2.3999999999999998E-3</v>
      </c>
      <c r="J77">
        <v>5.33E-2</v>
      </c>
      <c r="K77">
        <v>0.55300000000000005</v>
      </c>
      <c r="L77">
        <v>6.4699999999999994E-2</v>
      </c>
      <c r="M77">
        <v>0.27460000000000001</v>
      </c>
      <c r="N77">
        <v>5.8799999999999998E-2</v>
      </c>
      <c r="O77">
        <v>0.14910000000000001</v>
      </c>
      <c r="P77" s="1">
        <v>64844.25</v>
      </c>
      <c r="Q77">
        <v>0.2482</v>
      </c>
      <c r="R77">
        <v>0.16059999999999999</v>
      </c>
      <c r="S77">
        <v>0.59119999999999995</v>
      </c>
      <c r="T77">
        <v>26.01</v>
      </c>
      <c r="U77" s="1">
        <v>97993.05</v>
      </c>
      <c r="V77">
        <v>139.94999999999999</v>
      </c>
      <c r="W77" s="1">
        <v>170772.98</v>
      </c>
      <c r="X77">
        <v>0.80249999999999999</v>
      </c>
      <c r="Y77">
        <v>0.14580000000000001</v>
      </c>
      <c r="Z77">
        <v>5.1700000000000003E-2</v>
      </c>
      <c r="AA77">
        <v>0.19750000000000001</v>
      </c>
      <c r="AB77">
        <v>170.77</v>
      </c>
      <c r="AC77" s="1">
        <v>5687.8078553921059</v>
      </c>
      <c r="AD77">
        <v>734.59</v>
      </c>
      <c r="AE77" s="1">
        <v>139505.20000000001</v>
      </c>
      <c r="AF77">
        <v>188</v>
      </c>
      <c r="AG77" s="1">
        <v>45968</v>
      </c>
      <c r="AH77" s="1">
        <v>74041</v>
      </c>
      <c r="AI77">
        <v>63.72</v>
      </c>
      <c r="AJ77">
        <v>30.82</v>
      </c>
      <c r="AK77">
        <v>36.06</v>
      </c>
      <c r="AL77">
        <v>0.5</v>
      </c>
      <c r="AM77">
        <v>0.5</v>
      </c>
      <c r="AN77">
        <v>0.5</v>
      </c>
      <c r="AO77" s="1">
        <v>1695.72</v>
      </c>
      <c r="AP77">
        <v>1.0992999999999999</v>
      </c>
      <c r="AQ77" s="1">
        <v>1772.76</v>
      </c>
      <c r="AR77" s="1">
        <v>2608.86</v>
      </c>
      <c r="AS77" s="1">
        <v>7507.4</v>
      </c>
      <c r="AT77">
        <v>789.78</v>
      </c>
      <c r="AU77">
        <v>253.74</v>
      </c>
      <c r="AV77" s="1">
        <v>12932.54</v>
      </c>
      <c r="AW77" s="1">
        <v>6126.8</v>
      </c>
      <c r="AX77">
        <v>0.38429999999999997</v>
      </c>
      <c r="AY77" s="1">
        <v>6563.03</v>
      </c>
      <c r="AZ77">
        <v>0.41160000000000002</v>
      </c>
      <c r="BA77">
        <v>918.16</v>
      </c>
      <c r="BB77">
        <v>5.7599999999999998E-2</v>
      </c>
      <c r="BC77" s="1">
        <v>2335.5700000000002</v>
      </c>
      <c r="BD77">
        <v>0.14649999999999999</v>
      </c>
      <c r="BE77" s="1">
        <v>15943.57</v>
      </c>
      <c r="BF77">
        <v>0.57950000000000002</v>
      </c>
      <c r="BG77">
        <v>0.22800000000000001</v>
      </c>
      <c r="BH77">
        <v>0.1295</v>
      </c>
      <c r="BI77">
        <v>5.04E-2</v>
      </c>
      <c r="BJ77">
        <v>1.26E-2</v>
      </c>
    </row>
    <row r="78" spans="1:62" x14ac:dyDescent="0.25">
      <c r="A78" t="s">
        <v>79</v>
      </c>
      <c r="B78" t="s">
        <v>833</v>
      </c>
      <c r="C78">
        <v>30</v>
      </c>
      <c r="D78">
        <v>82.932590200000007</v>
      </c>
      <c r="E78">
        <v>2487.9777060000001</v>
      </c>
      <c r="F78">
        <v>3.3700000000000001E-2</v>
      </c>
      <c r="G78">
        <v>8.0000000000000004E-4</v>
      </c>
      <c r="H78">
        <v>1.0200000000000001E-2</v>
      </c>
      <c r="I78">
        <v>1.8E-3</v>
      </c>
      <c r="J78">
        <v>4.3400000000000001E-2</v>
      </c>
      <c r="K78">
        <v>0.88690000000000002</v>
      </c>
      <c r="L78">
        <v>2.3099999999999999E-2</v>
      </c>
      <c r="M78">
        <v>0.112</v>
      </c>
      <c r="N78">
        <v>4.1999999999999997E-3</v>
      </c>
      <c r="O78">
        <v>9.8900000000000002E-2</v>
      </c>
      <c r="P78" s="1">
        <v>73642.44</v>
      </c>
      <c r="Q78">
        <v>0.1076</v>
      </c>
      <c r="R78">
        <v>0.1139</v>
      </c>
      <c r="S78">
        <v>0.77849999999999997</v>
      </c>
      <c r="T78">
        <v>13.62</v>
      </c>
      <c r="U78" s="1">
        <v>80939.34</v>
      </c>
      <c r="V78">
        <v>182.67</v>
      </c>
      <c r="W78" s="1">
        <v>287801.38</v>
      </c>
      <c r="X78">
        <v>0.86219999999999997</v>
      </c>
      <c r="Y78">
        <v>0.1132</v>
      </c>
      <c r="Z78">
        <v>2.46E-2</v>
      </c>
      <c r="AA78">
        <v>0.13780000000000001</v>
      </c>
      <c r="AB78">
        <v>287.8</v>
      </c>
      <c r="AC78" s="1">
        <v>9073.1327477578288</v>
      </c>
      <c r="AD78">
        <v>956.38</v>
      </c>
      <c r="AE78" s="1">
        <v>241536.6</v>
      </c>
      <c r="AF78">
        <v>507</v>
      </c>
      <c r="AG78" s="1">
        <v>45266</v>
      </c>
      <c r="AH78" s="1">
        <v>108157</v>
      </c>
      <c r="AI78">
        <v>58.4</v>
      </c>
      <c r="AJ78">
        <v>30.35</v>
      </c>
      <c r="AK78">
        <v>34.619999999999997</v>
      </c>
      <c r="AL78">
        <v>1</v>
      </c>
      <c r="AM78">
        <v>0.82</v>
      </c>
      <c r="AN78">
        <v>0.97</v>
      </c>
      <c r="AO78">
        <v>0</v>
      </c>
      <c r="AP78">
        <v>0.66149999999999998</v>
      </c>
      <c r="AQ78" s="1">
        <v>1250.3499999999999</v>
      </c>
      <c r="AR78" s="1">
        <v>2383.4699999999998</v>
      </c>
      <c r="AS78" s="1">
        <v>7456.79</v>
      </c>
      <c r="AT78">
        <v>624.98</v>
      </c>
      <c r="AU78">
        <v>215.61</v>
      </c>
      <c r="AV78" s="1">
        <v>11931.2</v>
      </c>
      <c r="AW78" s="1">
        <v>2976.65</v>
      </c>
      <c r="AX78">
        <v>0.2351</v>
      </c>
      <c r="AY78" s="1">
        <v>8277.16</v>
      </c>
      <c r="AZ78">
        <v>0.65380000000000005</v>
      </c>
      <c r="BA78">
        <v>419.48</v>
      </c>
      <c r="BB78">
        <v>3.3099999999999997E-2</v>
      </c>
      <c r="BC78">
        <v>986.76</v>
      </c>
      <c r="BD78">
        <v>7.7899999999999997E-2</v>
      </c>
      <c r="BE78" s="1">
        <v>12660.05</v>
      </c>
      <c r="BF78">
        <v>0.61419999999999997</v>
      </c>
      <c r="BG78">
        <v>0.2354</v>
      </c>
      <c r="BH78">
        <v>0.10009999999999999</v>
      </c>
      <c r="BI78">
        <v>3.1899999999999998E-2</v>
      </c>
      <c r="BJ78">
        <v>1.83E-2</v>
      </c>
    </row>
    <row r="79" spans="1:62" x14ac:dyDescent="0.25">
      <c r="A79" t="s">
        <v>80</v>
      </c>
      <c r="B79" t="s">
        <v>834</v>
      </c>
      <c r="C79">
        <v>17</v>
      </c>
      <c r="D79">
        <v>447.89225029411762</v>
      </c>
      <c r="E79">
        <v>7614.1682549999996</v>
      </c>
      <c r="F79">
        <v>1.6999999999999999E-3</v>
      </c>
      <c r="G79">
        <v>8.9999999999999998E-4</v>
      </c>
      <c r="H79">
        <v>0.36330000000000001</v>
      </c>
      <c r="I79">
        <v>2.3E-3</v>
      </c>
      <c r="J79">
        <v>9.6500000000000002E-2</v>
      </c>
      <c r="K79">
        <v>0.37040000000000001</v>
      </c>
      <c r="L79">
        <v>0.1648</v>
      </c>
      <c r="M79">
        <v>1</v>
      </c>
      <c r="N79">
        <v>4.4299999999999999E-2</v>
      </c>
      <c r="O79">
        <v>0.16300000000000001</v>
      </c>
      <c r="P79" s="1">
        <v>66822.58</v>
      </c>
      <c r="Q79">
        <v>0.15090000000000001</v>
      </c>
      <c r="R79">
        <v>0.17910000000000001</v>
      </c>
      <c r="S79">
        <v>0.67</v>
      </c>
      <c r="T79">
        <v>92.35</v>
      </c>
      <c r="U79" s="1">
        <v>92098.18</v>
      </c>
      <c r="V79">
        <v>82.45</v>
      </c>
      <c r="W79" s="1">
        <v>95519.33</v>
      </c>
      <c r="X79">
        <v>0.59530000000000005</v>
      </c>
      <c r="Y79">
        <v>0.309</v>
      </c>
      <c r="Z79">
        <v>9.5600000000000004E-2</v>
      </c>
      <c r="AA79">
        <v>0.4047</v>
      </c>
      <c r="AB79">
        <v>95.52</v>
      </c>
      <c r="AC79" s="1">
        <v>4526.1648870668414</v>
      </c>
      <c r="AD79">
        <v>437.33</v>
      </c>
      <c r="AE79" s="1">
        <v>52822.41</v>
      </c>
      <c r="AF79">
        <v>8</v>
      </c>
      <c r="AG79" s="1">
        <v>23781</v>
      </c>
      <c r="AH79" s="1">
        <v>32709</v>
      </c>
      <c r="AI79">
        <v>75.900000000000006</v>
      </c>
      <c r="AJ79">
        <v>42.18</v>
      </c>
      <c r="AK79">
        <v>48.58</v>
      </c>
      <c r="AL79">
        <v>2.5</v>
      </c>
      <c r="AM79">
        <v>1.41</v>
      </c>
      <c r="AN79">
        <v>1.76</v>
      </c>
      <c r="AO79">
        <v>0</v>
      </c>
      <c r="AP79">
        <v>1.4475</v>
      </c>
      <c r="AQ79" s="1">
        <v>2552.81</v>
      </c>
      <c r="AR79" s="1">
        <v>3140.37</v>
      </c>
      <c r="AS79" s="1">
        <v>9188.64</v>
      </c>
      <c r="AT79" s="1">
        <v>1752.75</v>
      </c>
      <c r="AU79" s="1">
        <v>1105.19</v>
      </c>
      <c r="AV79" s="1">
        <v>17739.759999999998</v>
      </c>
      <c r="AW79" s="1">
        <v>11613.82</v>
      </c>
      <c r="AX79">
        <v>0.5575</v>
      </c>
      <c r="AY79" s="1">
        <v>4156.66</v>
      </c>
      <c r="AZ79">
        <v>0.19950000000000001</v>
      </c>
      <c r="BA79">
        <v>347.43</v>
      </c>
      <c r="BB79">
        <v>1.67E-2</v>
      </c>
      <c r="BC79" s="1">
        <v>4712.87</v>
      </c>
      <c r="BD79">
        <v>0.22620000000000001</v>
      </c>
      <c r="BE79" s="1">
        <v>20830.78</v>
      </c>
      <c r="BF79">
        <v>0.59760000000000002</v>
      </c>
      <c r="BG79">
        <v>0.24940000000000001</v>
      </c>
      <c r="BH79">
        <v>0.1111</v>
      </c>
      <c r="BI79">
        <v>3.39E-2</v>
      </c>
      <c r="BJ79">
        <v>8.0000000000000002E-3</v>
      </c>
    </row>
    <row r="80" spans="1:62" x14ac:dyDescent="0.25">
      <c r="A80" t="s">
        <v>81</v>
      </c>
      <c r="B80" t="s">
        <v>835</v>
      </c>
      <c r="C80">
        <v>36</v>
      </c>
      <c r="D80">
        <v>47.687732805555562</v>
      </c>
      <c r="E80">
        <v>1716.7583810000001</v>
      </c>
      <c r="F80">
        <v>1.8E-3</v>
      </c>
      <c r="G80">
        <v>5.0000000000000001E-4</v>
      </c>
      <c r="H80">
        <v>0.10390000000000001</v>
      </c>
      <c r="I80">
        <v>2.9999999999999997E-4</v>
      </c>
      <c r="J80">
        <v>2.7199999999999998E-2</v>
      </c>
      <c r="K80">
        <v>0.76719999999999999</v>
      </c>
      <c r="L80">
        <v>9.9199999999999997E-2</v>
      </c>
      <c r="M80">
        <v>0.80530000000000002</v>
      </c>
      <c r="N80">
        <v>1.2999999999999999E-3</v>
      </c>
      <c r="O80">
        <v>0.154</v>
      </c>
      <c r="P80" s="1">
        <v>74413.539999999994</v>
      </c>
      <c r="Q80">
        <v>5.5100000000000003E-2</v>
      </c>
      <c r="R80">
        <v>0.19689999999999999</v>
      </c>
      <c r="S80">
        <v>0.748</v>
      </c>
      <c r="T80">
        <v>15.99</v>
      </c>
      <c r="U80" s="1">
        <v>109127.77</v>
      </c>
      <c r="V80">
        <v>107.36</v>
      </c>
      <c r="W80" s="1">
        <v>265465.78000000003</v>
      </c>
      <c r="X80">
        <v>0.48430000000000001</v>
      </c>
      <c r="Y80">
        <v>0.18340000000000001</v>
      </c>
      <c r="Z80">
        <v>0.33229999999999998</v>
      </c>
      <c r="AA80">
        <v>0.51570000000000005</v>
      </c>
      <c r="AB80">
        <v>265.47000000000003</v>
      </c>
      <c r="AC80" s="1">
        <v>8309.2543236577912</v>
      </c>
      <c r="AD80">
        <v>494.59</v>
      </c>
      <c r="AE80" s="1">
        <v>212965.63</v>
      </c>
      <c r="AF80">
        <v>459</v>
      </c>
      <c r="AG80" s="1">
        <v>32150</v>
      </c>
      <c r="AH80" s="1">
        <v>46224</v>
      </c>
      <c r="AI80">
        <v>48.2</v>
      </c>
      <c r="AJ80">
        <v>21.1</v>
      </c>
      <c r="AK80">
        <v>27.63</v>
      </c>
      <c r="AL80">
        <v>1.9</v>
      </c>
      <c r="AM80">
        <v>1.29</v>
      </c>
      <c r="AN80">
        <v>1.47</v>
      </c>
      <c r="AO80">
        <v>0</v>
      </c>
      <c r="AP80">
        <v>0.76029999999999998</v>
      </c>
      <c r="AQ80" s="1">
        <v>2235.36</v>
      </c>
      <c r="AR80" s="1">
        <v>2423.9899999999998</v>
      </c>
      <c r="AS80" s="1">
        <v>8806.2999999999993</v>
      </c>
      <c r="AT80">
        <v>837.94</v>
      </c>
      <c r="AU80">
        <v>623.91</v>
      </c>
      <c r="AV80" s="1">
        <v>14927.49</v>
      </c>
      <c r="AW80" s="1">
        <v>6567.92</v>
      </c>
      <c r="AX80">
        <v>0.35680000000000001</v>
      </c>
      <c r="AY80" s="1">
        <v>7305.53</v>
      </c>
      <c r="AZ80">
        <v>0.39679999999999999</v>
      </c>
      <c r="BA80" s="1">
        <v>1356.1</v>
      </c>
      <c r="BB80">
        <v>7.3700000000000002E-2</v>
      </c>
      <c r="BC80" s="1">
        <v>3179.62</v>
      </c>
      <c r="BD80">
        <v>0.17269999999999999</v>
      </c>
      <c r="BE80" s="1">
        <v>18409.16</v>
      </c>
      <c r="BF80">
        <v>0.6038</v>
      </c>
      <c r="BG80">
        <v>0.21829999999999999</v>
      </c>
      <c r="BH80">
        <v>0.1125</v>
      </c>
      <c r="BI80">
        <v>3.4799999999999998E-2</v>
      </c>
      <c r="BJ80">
        <v>3.0700000000000002E-2</v>
      </c>
    </row>
    <row r="81" spans="1:62" x14ac:dyDescent="0.25">
      <c r="A81" t="s">
        <v>82</v>
      </c>
      <c r="B81" t="s">
        <v>836</v>
      </c>
      <c r="C81">
        <v>79</v>
      </c>
      <c r="D81">
        <v>10.003592443037981</v>
      </c>
      <c r="E81">
        <v>790.28380300000003</v>
      </c>
      <c r="F81">
        <v>3.0000000000000001E-3</v>
      </c>
      <c r="G81">
        <v>0</v>
      </c>
      <c r="H81">
        <v>8.0999999999999996E-3</v>
      </c>
      <c r="I81">
        <v>0</v>
      </c>
      <c r="J81">
        <v>8.8999999999999999E-3</v>
      </c>
      <c r="K81">
        <v>0.9456</v>
      </c>
      <c r="L81">
        <v>3.4299999999999997E-2</v>
      </c>
      <c r="M81">
        <v>0.42370000000000002</v>
      </c>
      <c r="N81">
        <v>3.8800000000000001E-2</v>
      </c>
      <c r="O81">
        <v>0.1608</v>
      </c>
      <c r="P81" s="1">
        <v>59055.11</v>
      </c>
      <c r="Q81">
        <v>0.18310000000000001</v>
      </c>
      <c r="R81">
        <v>0.18310000000000001</v>
      </c>
      <c r="S81">
        <v>0.63380000000000003</v>
      </c>
      <c r="T81">
        <v>8.5500000000000007</v>
      </c>
      <c r="U81" s="1">
        <v>61406.55</v>
      </c>
      <c r="V81">
        <v>92.43</v>
      </c>
      <c r="W81" s="1">
        <v>445246.25</v>
      </c>
      <c r="X81">
        <v>0.74429999999999996</v>
      </c>
      <c r="Y81">
        <v>0.20549999999999999</v>
      </c>
      <c r="Z81">
        <v>5.0200000000000002E-2</v>
      </c>
      <c r="AA81">
        <v>0.25569999999999998</v>
      </c>
      <c r="AB81">
        <v>445.25</v>
      </c>
      <c r="AC81" s="1">
        <v>12731.378223627848</v>
      </c>
      <c r="AD81">
        <v>558.55999999999995</v>
      </c>
      <c r="AE81" s="1">
        <v>341513.48</v>
      </c>
      <c r="AF81">
        <v>582</v>
      </c>
      <c r="AG81" s="1">
        <v>22284</v>
      </c>
      <c r="AH81" s="1">
        <v>55121</v>
      </c>
      <c r="AI81">
        <v>56.6</v>
      </c>
      <c r="AJ81">
        <v>24.95</v>
      </c>
      <c r="AK81">
        <v>34.96</v>
      </c>
      <c r="AL81">
        <v>1</v>
      </c>
      <c r="AM81">
        <v>1</v>
      </c>
      <c r="AN81">
        <v>1</v>
      </c>
      <c r="AO81">
        <v>0</v>
      </c>
      <c r="AP81">
        <v>1.6463000000000001</v>
      </c>
      <c r="AQ81" s="1">
        <v>2047.08</v>
      </c>
      <c r="AR81" s="1">
        <v>3766.32</v>
      </c>
      <c r="AS81" s="1">
        <v>8209.59</v>
      </c>
      <c r="AT81">
        <v>970.72</v>
      </c>
      <c r="AU81">
        <v>224.1</v>
      </c>
      <c r="AV81" s="1">
        <v>15217.81</v>
      </c>
      <c r="AW81" s="1">
        <v>5243.21</v>
      </c>
      <c r="AX81">
        <v>0.2447</v>
      </c>
      <c r="AY81" s="1">
        <v>12651.39</v>
      </c>
      <c r="AZ81">
        <v>0.59040000000000004</v>
      </c>
      <c r="BA81" s="1">
        <v>1081.29</v>
      </c>
      <c r="BB81">
        <v>5.0500000000000003E-2</v>
      </c>
      <c r="BC81" s="1">
        <v>2452.65</v>
      </c>
      <c r="BD81">
        <v>0.1145</v>
      </c>
      <c r="BE81" s="1">
        <v>21428.54</v>
      </c>
      <c r="BF81">
        <v>0.50890000000000002</v>
      </c>
      <c r="BG81">
        <v>0.2407</v>
      </c>
      <c r="BH81">
        <v>0.21490000000000001</v>
      </c>
      <c r="BI81">
        <v>2.4299999999999999E-2</v>
      </c>
      <c r="BJ81">
        <v>1.12E-2</v>
      </c>
    </row>
    <row r="82" spans="1:62" x14ac:dyDescent="0.25">
      <c r="A82" t="s">
        <v>83</v>
      </c>
      <c r="B82" t="s">
        <v>837</v>
      </c>
      <c r="C82">
        <v>71</v>
      </c>
      <c r="D82">
        <v>13.63983491549296</v>
      </c>
      <c r="E82">
        <v>968.42827899999997</v>
      </c>
      <c r="F82">
        <v>1E-3</v>
      </c>
      <c r="G82">
        <v>0</v>
      </c>
      <c r="H82">
        <v>4.0000000000000001E-3</v>
      </c>
      <c r="I82">
        <v>1E-3</v>
      </c>
      <c r="J82">
        <v>2.29E-2</v>
      </c>
      <c r="K82">
        <v>0.93559999999999999</v>
      </c>
      <c r="L82">
        <v>3.5499999999999997E-2</v>
      </c>
      <c r="M82">
        <v>0.35630000000000001</v>
      </c>
      <c r="N82">
        <v>2E-3</v>
      </c>
      <c r="O82">
        <v>0.19109999999999999</v>
      </c>
      <c r="P82" s="1">
        <v>52344.81</v>
      </c>
      <c r="Q82">
        <v>0.23599999999999999</v>
      </c>
      <c r="R82">
        <v>0.22470000000000001</v>
      </c>
      <c r="S82">
        <v>0.5393</v>
      </c>
      <c r="T82">
        <v>13.39</v>
      </c>
      <c r="U82" s="1">
        <v>68426.92</v>
      </c>
      <c r="V82">
        <v>72.319999999999993</v>
      </c>
      <c r="W82" s="1">
        <v>163855.04000000001</v>
      </c>
      <c r="X82">
        <v>0.85719999999999996</v>
      </c>
      <c r="Y82">
        <v>7.6499999999999999E-2</v>
      </c>
      <c r="Z82">
        <v>6.6299999999999998E-2</v>
      </c>
      <c r="AA82">
        <v>0.14280000000000001</v>
      </c>
      <c r="AB82">
        <v>163.86</v>
      </c>
      <c r="AC82" s="1">
        <v>3419.8041009498443</v>
      </c>
      <c r="AD82">
        <v>440.41</v>
      </c>
      <c r="AE82" s="1">
        <v>138226.51</v>
      </c>
      <c r="AF82">
        <v>175</v>
      </c>
      <c r="AG82" s="1">
        <v>37396</v>
      </c>
      <c r="AH82" s="1">
        <v>53041</v>
      </c>
      <c r="AI82">
        <v>26.1</v>
      </c>
      <c r="AJ82">
        <v>20</v>
      </c>
      <c r="AK82">
        <v>26.1</v>
      </c>
      <c r="AL82">
        <v>1</v>
      </c>
      <c r="AM82">
        <v>1</v>
      </c>
      <c r="AN82">
        <v>1</v>
      </c>
      <c r="AO82" s="1">
        <v>1213.33</v>
      </c>
      <c r="AP82">
        <v>1.1446000000000001</v>
      </c>
      <c r="AQ82" s="1">
        <v>1743.15</v>
      </c>
      <c r="AR82" s="1">
        <v>2753.84</v>
      </c>
      <c r="AS82" s="1">
        <v>7713.59</v>
      </c>
      <c r="AT82" s="1">
        <v>1416.14</v>
      </c>
      <c r="AU82">
        <v>285.02</v>
      </c>
      <c r="AV82" s="1">
        <v>13911.74</v>
      </c>
      <c r="AW82" s="1">
        <v>7714.44</v>
      </c>
      <c r="AX82">
        <v>0.49840000000000001</v>
      </c>
      <c r="AY82" s="1">
        <v>4138.3</v>
      </c>
      <c r="AZ82">
        <v>0.26729999999999998</v>
      </c>
      <c r="BA82">
        <v>718.45</v>
      </c>
      <c r="BB82">
        <v>4.6399999999999997E-2</v>
      </c>
      <c r="BC82" s="1">
        <v>2908.01</v>
      </c>
      <c r="BD82">
        <v>0.18790000000000001</v>
      </c>
      <c r="BE82" s="1">
        <v>15479.2</v>
      </c>
      <c r="BF82">
        <v>0.53359999999999996</v>
      </c>
      <c r="BG82">
        <v>0.24160000000000001</v>
      </c>
      <c r="BH82">
        <v>0.19120000000000001</v>
      </c>
      <c r="BI82">
        <v>2.3300000000000001E-2</v>
      </c>
      <c r="BJ82">
        <v>1.04E-2</v>
      </c>
    </row>
    <row r="83" spans="1:62" x14ac:dyDescent="0.25">
      <c r="A83" t="s">
        <v>84</v>
      </c>
      <c r="B83" t="s">
        <v>838</v>
      </c>
      <c r="C83">
        <v>50</v>
      </c>
      <c r="D83">
        <v>16.226695599999999</v>
      </c>
      <c r="E83">
        <v>811.33478000000002</v>
      </c>
      <c r="F83">
        <v>6.1000000000000004E-3</v>
      </c>
      <c r="G83">
        <v>0</v>
      </c>
      <c r="H83">
        <v>2.3999999999999998E-3</v>
      </c>
      <c r="I83">
        <v>0</v>
      </c>
      <c r="J83">
        <v>3.0200000000000001E-2</v>
      </c>
      <c r="K83">
        <v>0.92910000000000004</v>
      </c>
      <c r="L83">
        <v>3.2199999999999999E-2</v>
      </c>
      <c r="M83">
        <v>0.22600000000000001</v>
      </c>
      <c r="N83">
        <v>1.4E-3</v>
      </c>
      <c r="O83">
        <v>0.1497</v>
      </c>
      <c r="P83" s="1">
        <v>62808.47</v>
      </c>
      <c r="Q83">
        <v>0.1167</v>
      </c>
      <c r="R83">
        <v>0.1333</v>
      </c>
      <c r="S83">
        <v>0.75</v>
      </c>
      <c r="T83">
        <v>8</v>
      </c>
      <c r="U83" s="1">
        <v>72918.63</v>
      </c>
      <c r="V83">
        <v>101.42</v>
      </c>
      <c r="W83" s="1">
        <v>139711.82999999999</v>
      </c>
      <c r="X83">
        <v>0.83289999999999997</v>
      </c>
      <c r="Y83">
        <v>0.12509999999999999</v>
      </c>
      <c r="Z83">
        <v>4.2000000000000003E-2</v>
      </c>
      <c r="AA83">
        <v>0.1671</v>
      </c>
      <c r="AB83">
        <v>139.71</v>
      </c>
      <c r="AC83" s="1">
        <v>3106.1234673065537</v>
      </c>
      <c r="AD83">
        <v>419.5</v>
      </c>
      <c r="AE83" s="1">
        <v>134929.71</v>
      </c>
      <c r="AF83">
        <v>155</v>
      </c>
      <c r="AG83" s="1">
        <v>38210</v>
      </c>
      <c r="AH83" s="1">
        <v>57065</v>
      </c>
      <c r="AI83">
        <v>49.9</v>
      </c>
      <c r="AJ83">
        <v>20.100000000000001</v>
      </c>
      <c r="AK83">
        <v>27.1</v>
      </c>
      <c r="AL83">
        <v>0.5</v>
      </c>
      <c r="AM83">
        <v>0.43</v>
      </c>
      <c r="AN83">
        <v>0.45</v>
      </c>
      <c r="AO83" s="1">
        <v>1833.25</v>
      </c>
      <c r="AP83">
        <v>1.0317000000000001</v>
      </c>
      <c r="AQ83" s="1">
        <v>1653.94</v>
      </c>
      <c r="AR83" s="1">
        <v>2058.12</v>
      </c>
      <c r="AS83" s="1">
        <v>7957.5</v>
      </c>
      <c r="AT83">
        <v>512.98</v>
      </c>
      <c r="AU83">
        <v>617.80999999999995</v>
      </c>
      <c r="AV83" s="1">
        <v>12800.35</v>
      </c>
      <c r="AW83" s="1">
        <v>7704.33</v>
      </c>
      <c r="AX83">
        <v>0.52400000000000002</v>
      </c>
      <c r="AY83" s="1">
        <v>4578.46</v>
      </c>
      <c r="AZ83">
        <v>0.31140000000000001</v>
      </c>
      <c r="BA83" s="1">
        <v>1084.1099999999999</v>
      </c>
      <c r="BB83">
        <v>7.3700000000000002E-2</v>
      </c>
      <c r="BC83" s="1">
        <v>1335.92</v>
      </c>
      <c r="BD83">
        <v>9.0899999999999995E-2</v>
      </c>
      <c r="BE83" s="1">
        <v>14702.81</v>
      </c>
      <c r="BF83">
        <v>0.54859999999999998</v>
      </c>
      <c r="BG83">
        <v>0.25430000000000003</v>
      </c>
      <c r="BH83">
        <v>0.14169999999999999</v>
      </c>
      <c r="BI83">
        <v>3.9899999999999998E-2</v>
      </c>
      <c r="BJ83">
        <v>1.55E-2</v>
      </c>
    </row>
    <row r="84" spans="1:62" x14ac:dyDescent="0.25">
      <c r="A84" t="s">
        <v>85</v>
      </c>
      <c r="B84" t="s">
        <v>839</v>
      </c>
      <c r="C84">
        <v>11</v>
      </c>
      <c r="D84">
        <v>135.16817781818179</v>
      </c>
      <c r="E84">
        <v>1486.849956</v>
      </c>
      <c r="F84">
        <v>4.3E-3</v>
      </c>
      <c r="G84">
        <v>2E-3</v>
      </c>
      <c r="H84">
        <v>6.3E-3</v>
      </c>
      <c r="I84">
        <v>0</v>
      </c>
      <c r="J84">
        <v>2.9600000000000001E-2</v>
      </c>
      <c r="K84">
        <v>0.92889999999999995</v>
      </c>
      <c r="L84">
        <v>2.8899999999999999E-2</v>
      </c>
      <c r="M84">
        <v>0.2278</v>
      </c>
      <c r="N84">
        <v>2E-3</v>
      </c>
      <c r="O84">
        <v>0.11890000000000001</v>
      </c>
      <c r="P84" s="1">
        <v>64593.8</v>
      </c>
      <c r="Q84">
        <v>0.114</v>
      </c>
      <c r="R84">
        <v>0.20180000000000001</v>
      </c>
      <c r="S84">
        <v>0.68420000000000003</v>
      </c>
      <c r="T84">
        <v>10</v>
      </c>
      <c r="U84" s="1">
        <v>90262.399999999994</v>
      </c>
      <c r="V84">
        <v>148.68</v>
      </c>
      <c r="W84" s="1">
        <v>146315.6</v>
      </c>
      <c r="X84">
        <v>0.84589999999999999</v>
      </c>
      <c r="Y84">
        <v>5.3600000000000002E-2</v>
      </c>
      <c r="Z84">
        <v>0.10059999999999999</v>
      </c>
      <c r="AA84">
        <v>0.15409999999999999</v>
      </c>
      <c r="AB84">
        <v>146.32</v>
      </c>
      <c r="AC84" s="1">
        <v>4118.0597781851766</v>
      </c>
      <c r="AD84">
        <v>513.49</v>
      </c>
      <c r="AE84" s="1">
        <v>118869.89</v>
      </c>
      <c r="AF84">
        <v>116</v>
      </c>
      <c r="AG84" s="1">
        <v>39566</v>
      </c>
      <c r="AH84" s="1">
        <v>55021</v>
      </c>
      <c r="AI84">
        <v>46.51</v>
      </c>
      <c r="AJ84">
        <v>24.8</v>
      </c>
      <c r="AK84">
        <v>46.51</v>
      </c>
      <c r="AL84">
        <v>2</v>
      </c>
      <c r="AM84">
        <v>1.34</v>
      </c>
      <c r="AN84">
        <v>2</v>
      </c>
      <c r="AO84" s="1">
        <v>1951.01</v>
      </c>
      <c r="AP84">
        <v>1.204</v>
      </c>
      <c r="AQ84" s="1">
        <v>2178.6</v>
      </c>
      <c r="AR84" s="1">
        <v>2368.58</v>
      </c>
      <c r="AS84" s="1">
        <v>8424.94</v>
      </c>
      <c r="AT84">
        <v>858.17</v>
      </c>
      <c r="AU84">
        <v>244.14</v>
      </c>
      <c r="AV84" s="1">
        <v>14074.43</v>
      </c>
      <c r="AW84" s="1">
        <v>6583.13</v>
      </c>
      <c r="AX84">
        <v>0.441</v>
      </c>
      <c r="AY84" s="1">
        <v>5299.18</v>
      </c>
      <c r="AZ84">
        <v>0.35499999999999998</v>
      </c>
      <c r="BA84" s="1">
        <v>1426.48</v>
      </c>
      <c r="BB84">
        <v>9.5600000000000004E-2</v>
      </c>
      <c r="BC84" s="1">
        <v>1617.96</v>
      </c>
      <c r="BD84">
        <v>0.1084</v>
      </c>
      <c r="BE84" s="1">
        <v>14926.75</v>
      </c>
      <c r="BF84">
        <v>0.55779999999999996</v>
      </c>
      <c r="BG84">
        <v>0.27800000000000002</v>
      </c>
      <c r="BH84">
        <v>0.10349999999999999</v>
      </c>
      <c r="BI84">
        <v>4.3900000000000002E-2</v>
      </c>
      <c r="BJ84">
        <v>1.6799999999999999E-2</v>
      </c>
    </row>
    <row r="85" spans="1:62" x14ac:dyDescent="0.25">
      <c r="A85" t="s">
        <v>86</v>
      </c>
      <c r="B85" t="s">
        <v>840</v>
      </c>
      <c r="C85">
        <v>289</v>
      </c>
      <c r="D85">
        <v>5.8577243737024229</v>
      </c>
      <c r="E85">
        <v>1692.8823440000001</v>
      </c>
      <c r="F85">
        <v>1.1999999999999999E-3</v>
      </c>
      <c r="G85">
        <v>5.9999999999999995E-4</v>
      </c>
      <c r="H85">
        <v>2.8E-3</v>
      </c>
      <c r="I85">
        <v>1.6999999999999999E-3</v>
      </c>
      <c r="J85">
        <v>2.3E-2</v>
      </c>
      <c r="K85">
        <v>0.94940000000000002</v>
      </c>
      <c r="L85">
        <v>2.1299999999999999E-2</v>
      </c>
      <c r="M85">
        <v>0.37759999999999999</v>
      </c>
      <c r="N85">
        <v>3.8999999999999998E-3</v>
      </c>
      <c r="O85">
        <v>0.1694</v>
      </c>
      <c r="P85" s="1">
        <v>65859.41</v>
      </c>
      <c r="Q85">
        <v>6.6699999999999995E-2</v>
      </c>
      <c r="R85">
        <v>0.26669999999999999</v>
      </c>
      <c r="S85">
        <v>0.66669999999999996</v>
      </c>
      <c r="T85">
        <v>31</v>
      </c>
      <c r="U85" s="1">
        <v>48047.16</v>
      </c>
      <c r="V85">
        <v>54.61</v>
      </c>
      <c r="W85" s="1">
        <v>372245.16</v>
      </c>
      <c r="X85">
        <v>0.54100000000000004</v>
      </c>
      <c r="Y85">
        <v>0.14829999999999999</v>
      </c>
      <c r="Z85">
        <v>0.31080000000000002</v>
      </c>
      <c r="AA85">
        <v>0.45900000000000002</v>
      </c>
      <c r="AB85">
        <v>372.25</v>
      </c>
      <c r="AC85" s="1">
        <v>8300.9637673910311</v>
      </c>
      <c r="AD85">
        <v>581.73</v>
      </c>
      <c r="AE85" s="1">
        <v>332338.15999999997</v>
      </c>
      <c r="AF85">
        <v>576</v>
      </c>
      <c r="AG85" s="1">
        <v>32536</v>
      </c>
      <c r="AH85" s="1">
        <v>52394</v>
      </c>
      <c r="AI85">
        <v>27.4</v>
      </c>
      <c r="AJ85">
        <v>20</v>
      </c>
      <c r="AK85">
        <v>20</v>
      </c>
      <c r="AL85">
        <v>2</v>
      </c>
      <c r="AM85">
        <v>2</v>
      </c>
      <c r="AN85">
        <v>2</v>
      </c>
      <c r="AO85">
        <v>0</v>
      </c>
      <c r="AP85">
        <v>0.99619999999999997</v>
      </c>
      <c r="AQ85" s="1">
        <v>1792.94</v>
      </c>
      <c r="AR85" s="1">
        <v>3167.09</v>
      </c>
      <c r="AS85" s="1">
        <v>8887.59</v>
      </c>
      <c r="AT85" s="1">
        <v>1355.08</v>
      </c>
      <c r="AU85">
        <v>345.5</v>
      </c>
      <c r="AV85" s="1">
        <v>15548.2</v>
      </c>
      <c r="AW85" s="1">
        <v>6861.97</v>
      </c>
      <c r="AX85">
        <v>0.3921</v>
      </c>
      <c r="AY85" s="1">
        <v>7637.98</v>
      </c>
      <c r="AZ85">
        <v>0.4365</v>
      </c>
      <c r="BA85">
        <v>494.15</v>
      </c>
      <c r="BB85">
        <v>2.8199999999999999E-2</v>
      </c>
      <c r="BC85" s="1">
        <v>2505.25</v>
      </c>
      <c r="BD85">
        <v>0.14319999999999999</v>
      </c>
      <c r="BE85" s="1">
        <v>17499.34</v>
      </c>
      <c r="BF85">
        <v>0.5282</v>
      </c>
      <c r="BG85">
        <v>0.2762</v>
      </c>
      <c r="BH85">
        <v>0.1305</v>
      </c>
      <c r="BI85">
        <v>4.7300000000000002E-2</v>
      </c>
      <c r="BJ85">
        <v>1.77E-2</v>
      </c>
    </row>
    <row r="86" spans="1:62" x14ac:dyDescent="0.25">
      <c r="A86" t="s">
        <v>87</v>
      </c>
      <c r="B86" t="s">
        <v>841</v>
      </c>
      <c r="C86">
        <v>49</v>
      </c>
      <c r="D86">
        <v>11.29127606122449</v>
      </c>
      <c r="E86">
        <v>553.27252699999997</v>
      </c>
      <c r="F86">
        <v>1.61E-2</v>
      </c>
      <c r="G86">
        <v>0</v>
      </c>
      <c r="H86">
        <v>1.7299999999999999E-2</v>
      </c>
      <c r="I86">
        <v>0</v>
      </c>
      <c r="J86">
        <v>2.8199999999999999E-2</v>
      </c>
      <c r="K86">
        <v>0.89839999999999998</v>
      </c>
      <c r="L86">
        <v>0.04</v>
      </c>
      <c r="M86">
        <v>0.20280000000000001</v>
      </c>
      <c r="N86">
        <v>9.1999999999999998E-3</v>
      </c>
      <c r="O86">
        <v>0.13270000000000001</v>
      </c>
      <c r="P86" s="1">
        <v>64893.75</v>
      </c>
      <c r="Q86">
        <v>0.10639999999999999</v>
      </c>
      <c r="R86">
        <v>0.1489</v>
      </c>
      <c r="S86">
        <v>0.74470000000000003</v>
      </c>
      <c r="T86">
        <v>3.72</v>
      </c>
      <c r="U86" s="1">
        <v>105428.23</v>
      </c>
      <c r="V86">
        <v>148.72999999999999</v>
      </c>
      <c r="W86" s="1">
        <v>214495.05</v>
      </c>
      <c r="X86">
        <v>0.84240000000000004</v>
      </c>
      <c r="Y86">
        <v>8.1199999999999994E-2</v>
      </c>
      <c r="Z86">
        <v>7.6399999999999996E-2</v>
      </c>
      <c r="AA86">
        <v>0.15759999999999999</v>
      </c>
      <c r="AB86">
        <v>214.5</v>
      </c>
      <c r="AC86" s="1">
        <v>4958.1550974064539</v>
      </c>
      <c r="AD86">
        <v>650.41</v>
      </c>
      <c r="AE86" s="1">
        <v>186297.79</v>
      </c>
      <c r="AF86">
        <v>378</v>
      </c>
      <c r="AG86" s="1">
        <v>37512</v>
      </c>
      <c r="AH86" s="1">
        <v>62234</v>
      </c>
      <c r="AI86">
        <v>31.52</v>
      </c>
      <c r="AJ86">
        <v>22.42</v>
      </c>
      <c r="AK86">
        <v>22.42</v>
      </c>
      <c r="AL86">
        <v>3</v>
      </c>
      <c r="AM86">
        <v>2.06</v>
      </c>
      <c r="AN86">
        <v>2.17</v>
      </c>
      <c r="AO86" s="1">
        <v>2105.7199999999998</v>
      </c>
      <c r="AP86">
        <v>1.3755999999999999</v>
      </c>
      <c r="AQ86" s="1">
        <v>2081.6799999999998</v>
      </c>
      <c r="AR86" s="1">
        <v>2342.0100000000002</v>
      </c>
      <c r="AS86" s="1">
        <v>7602.92</v>
      </c>
      <c r="AT86">
        <v>778.42</v>
      </c>
      <c r="AU86">
        <v>507.37</v>
      </c>
      <c r="AV86" s="1">
        <v>13312.4</v>
      </c>
      <c r="AW86" s="1">
        <v>6599.16</v>
      </c>
      <c r="AX86">
        <v>0.41810000000000003</v>
      </c>
      <c r="AY86" s="1">
        <v>6564.79</v>
      </c>
      <c r="AZ86">
        <v>0.41599999999999998</v>
      </c>
      <c r="BA86" s="1">
        <v>1050.74</v>
      </c>
      <c r="BB86">
        <v>6.6600000000000006E-2</v>
      </c>
      <c r="BC86" s="1">
        <v>1567.89</v>
      </c>
      <c r="BD86">
        <v>9.9299999999999999E-2</v>
      </c>
      <c r="BE86" s="1">
        <v>15782.58</v>
      </c>
      <c r="BF86">
        <v>0.58979999999999999</v>
      </c>
      <c r="BG86">
        <v>0.2069</v>
      </c>
      <c r="BH86">
        <v>0.15190000000000001</v>
      </c>
      <c r="BI86">
        <v>3.6700000000000003E-2</v>
      </c>
      <c r="BJ86">
        <v>1.46E-2</v>
      </c>
    </row>
    <row r="87" spans="1:62" x14ac:dyDescent="0.25">
      <c r="A87" t="s">
        <v>88</v>
      </c>
      <c r="B87" t="s">
        <v>842</v>
      </c>
      <c r="C87">
        <v>146</v>
      </c>
      <c r="D87">
        <v>16.30327150684931</v>
      </c>
      <c r="E87">
        <v>2380.2776399999998</v>
      </c>
      <c r="F87">
        <v>7.1000000000000004E-3</v>
      </c>
      <c r="G87">
        <v>4.9099999999999998E-2</v>
      </c>
      <c r="H87">
        <v>1.12E-2</v>
      </c>
      <c r="I87">
        <v>2.3E-3</v>
      </c>
      <c r="J87">
        <v>0.04</v>
      </c>
      <c r="K87">
        <v>0.85740000000000005</v>
      </c>
      <c r="L87">
        <v>3.2899999999999999E-2</v>
      </c>
      <c r="M87">
        <v>0.45219999999999999</v>
      </c>
      <c r="N87">
        <v>3.5299999999999998E-2</v>
      </c>
      <c r="O87">
        <v>0.1888</v>
      </c>
      <c r="P87" s="1">
        <v>62342.48</v>
      </c>
      <c r="Q87">
        <v>0.12889999999999999</v>
      </c>
      <c r="R87">
        <v>0.1598</v>
      </c>
      <c r="S87">
        <v>0.71130000000000004</v>
      </c>
      <c r="T87">
        <v>36.340000000000003</v>
      </c>
      <c r="U87" s="1">
        <v>63402.12</v>
      </c>
      <c r="V87">
        <v>65.5</v>
      </c>
      <c r="W87" s="1">
        <v>200303.35999999999</v>
      </c>
      <c r="X87">
        <v>0.85499999999999998</v>
      </c>
      <c r="Y87">
        <v>0.1145</v>
      </c>
      <c r="Z87">
        <v>3.04E-2</v>
      </c>
      <c r="AA87">
        <v>0.14499999999999999</v>
      </c>
      <c r="AB87">
        <v>200.3</v>
      </c>
      <c r="AC87" s="1">
        <v>6106.9476752300216</v>
      </c>
      <c r="AD87">
        <v>742.47</v>
      </c>
      <c r="AE87" s="1">
        <v>160859.26999999999</v>
      </c>
      <c r="AF87">
        <v>273</v>
      </c>
      <c r="AG87" s="1">
        <v>35041</v>
      </c>
      <c r="AH87" s="1">
        <v>55039</v>
      </c>
      <c r="AI87">
        <v>34.049999999999997</v>
      </c>
      <c r="AJ87">
        <v>30.3</v>
      </c>
      <c r="AK87">
        <v>30.95</v>
      </c>
      <c r="AL87">
        <v>0</v>
      </c>
      <c r="AM87">
        <v>0</v>
      </c>
      <c r="AN87">
        <v>0</v>
      </c>
      <c r="AO87" s="1">
        <v>1747.96</v>
      </c>
      <c r="AP87">
        <v>1.5254000000000001</v>
      </c>
      <c r="AQ87" s="1">
        <v>2110.9699999999998</v>
      </c>
      <c r="AR87" s="1">
        <v>2265.0100000000002</v>
      </c>
      <c r="AS87" s="1">
        <v>8514.0300000000007</v>
      </c>
      <c r="AT87">
        <v>989.96</v>
      </c>
      <c r="AU87">
        <v>781.01</v>
      </c>
      <c r="AV87" s="1">
        <v>14660.98</v>
      </c>
      <c r="AW87" s="1">
        <v>4709.71</v>
      </c>
      <c r="AX87">
        <v>0.33550000000000002</v>
      </c>
      <c r="AY87" s="1">
        <v>6081.95</v>
      </c>
      <c r="AZ87">
        <v>0.43319999999999997</v>
      </c>
      <c r="BA87" s="1">
        <v>1345.33</v>
      </c>
      <c r="BB87">
        <v>9.5799999999999996E-2</v>
      </c>
      <c r="BC87" s="1">
        <v>1901.89</v>
      </c>
      <c r="BD87">
        <v>0.13550000000000001</v>
      </c>
      <c r="BE87" s="1">
        <v>14038.87</v>
      </c>
      <c r="BF87">
        <v>0.57340000000000002</v>
      </c>
      <c r="BG87">
        <v>0.2407</v>
      </c>
      <c r="BH87">
        <v>0.1162</v>
      </c>
      <c r="BI87">
        <v>4.19E-2</v>
      </c>
      <c r="BJ87">
        <v>2.7799999999999998E-2</v>
      </c>
    </row>
    <row r="88" spans="1:62" x14ac:dyDescent="0.25">
      <c r="A88" t="s">
        <v>89</v>
      </c>
      <c r="B88" t="s">
        <v>843</v>
      </c>
      <c r="C88">
        <v>64</v>
      </c>
      <c r="D88">
        <v>16.590416375</v>
      </c>
      <c r="E88">
        <v>1061.786648</v>
      </c>
      <c r="F88">
        <v>1E-3</v>
      </c>
      <c r="G88">
        <v>0</v>
      </c>
      <c r="H88">
        <v>2.7000000000000001E-3</v>
      </c>
      <c r="I88">
        <v>0</v>
      </c>
      <c r="J88">
        <v>1.7100000000000001E-2</v>
      </c>
      <c r="K88">
        <v>0.92689999999999995</v>
      </c>
      <c r="L88">
        <v>5.2400000000000002E-2</v>
      </c>
      <c r="M88">
        <v>0.11310000000000001</v>
      </c>
      <c r="N88">
        <v>1E-3</v>
      </c>
      <c r="O88">
        <v>0.1139</v>
      </c>
      <c r="P88" s="1">
        <v>57333.120000000003</v>
      </c>
      <c r="Q88">
        <v>0.1918</v>
      </c>
      <c r="R88">
        <v>0.21920000000000001</v>
      </c>
      <c r="S88">
        <v>0.58899999999999997</v>
      </c>
      <c r="T88">
        <v>6</v>
      </c>
      <c r="U88" s="1">
        <v>94763.33</v>
      </c>
      <c r="V88">
        <v>176.96</v>
      </c>
      <c r="W88" s="1">
        <v>187291.68</v>
      </c>
      <c r="X88">
        <v>0.91690000000000005</v>
      </c>
      <c r="Y88">
        <v>4.3799999999999999E-2</v>
      </c>
      <c r="Z88">
        <v>3.9300000000000002E-2</v>
      </c>
      <c r="AA88">
        <v>8.3099999999999993E-2</v>
      </c>
      <c r="AB88">
        <v>187.29</v>
      </c>
      <c r="AC88" s="1">
        <v>3841.8264231177259</v>
      </c>
      <c r="AD88">
        <v>508.88</v>
      </c>
      <c r="AE88" s="1">
        <v>160515.46</v>
      </c>
      <c r="AF88">
        <v>271</v>
      </c>
      <c r="AG88" s="1">
        <v>43584</v>
      </c>
      <c r="AH88" s="1">
        <v>68208</v>
      </c>
      <c r="AI88">
        <v>32.6</v>
      </c>
      <c r="AJ88">
        <v>20.02</v>
      </c>
      <c r="AK88">
        <v>20</v>
      </c>
      <c r="AL88">
        <v>2</v>
      </c>
      <c r="AM88">
        <v>0.72</v>
      </c>
      <c r="AN88">
        <v>0.92</v>
      </c>
      <c r="AO88" s="1">
        <v>1521.11</v>
      </c>
      <c r="AP88">
        <v>1.0585</v>
      </c>
      <c r="AQ88" s="1">
        <v>1930.56</v>
      </c>
      <c r="AR88" s="1">
        <v>2554.61</v>
      </c>
      <c r="AS88" s="1">
        <v>7301.86</v>
      </c>
      <c r="AT88">
        <v>649.30999999999995</v>
      </c>
      <c r="AU88">
        <v>454.99</v>
      </c>
      <c r="AV88" s="1">
        <v>12891.33</v>
      </c>
      <c r="AW88" s="1">
        <v>6323.18</v>
      </c>
      <c r="AX88">
        <v>0.47160000000000002</v>
      </c>
      <c r="AY88" s="1">
        <v>5132.71</v>
      </c>
      <c r="AZ88">
        <v>0.38279999999999997</v>
      </c>
      <c r="BA88">
        <v>505.36</v>
      </c>
      <c r="BB88">
        <v>3.7699999999999997E-2</v>
      </c>
      <c r="BC88" s="1">
        <v>1446.28</v>
      </c>
      <c r="BD88">
        <v>0.1079</v>
      </c>
      <c r="BE88" s="1">
        <v>13407.54</v>
      </c>
      <c r="BF88">
        <v>0.51459999999999995</v>
      </c>
      <c r="BG88">
        <v>0.26650000000000001</v>
      </c>
      <c r="BH88">
        <v>0.15379999999999999</v>
      </c>
      <c r="BI88">
        <v>4.2000000000000003E-2</v>
      </c>
      <c r="BJ88">
        <v>2.3099999999999999E-2</v>
      </c>
    </row>
    <row r="89" spans="1:62" x14ac:dyDescent="0.25">
      <c r="A89" t="s">
        <v>90</v>
      </c>
      <c r="B89" t="s">
        <v>844</v>
      </c>
      <c r="C89">
        <v>31</v>
      </c>
      <c r="D89">
        <v>245.2440619032258</v>
      </c>
      <c r="E89">
        <v>7602.5659189999997</v>
      </c>
      <c r="F89">
        <v>9.0999999999999998E-2</v>
      </c>
      <c r="G89">
        <v>5.0000000000000001E-4</v>
      </c>
      <c r="H89">
        <v>8.3199999999999996E-2</v>
      </c>
      <c r="I89">
        <v>5.0000000000000001E-4</v>
      </c>
      <c r="J89">
        <v>3.1300000000000001E-2</v>
      </c>
      <c r="K89">
        <v>0.73850000000000005</v>
      </c>
      <c r="L89">
        <v>5.4899999999999997E-2</v>
      </c>
      <c r="M89">
        <v>0.14760000000000001</v>
      </c>
      <c r="N89">
        <v>3.0099999999999998E-2</v>
      </c>
      <c r="O89">
        <v>0.13339999999999999</v>
      </c>
      <c r="P89" s="1">
        <v>82983.38</v>
      </c>
      <c r="Q89">
        <v>0.12770000000000001</v>
      </c>
      <c r="R89">
        <v>0.18959999999999999</v>
      </c>
      <c r="S89">
        <v>0.68279999999999996</v>
      </c>
      <c r="T89">
        <v>35.5</v>
      </c>
      <c r="U89" s="1">
        <v>122229.49</v>
      </c>
      <c r="V89">
        <v>214.16</v>
      </c>
      <c r="W89" s="1">
        <v>283089.09999999998</v>
      </c>
      <c r="X89">
        <v>0.82</v>
      </c>
      <c r="Y89">
        <v>0.15820000000000001</v>
      </c>
      <c r="Z89">
        <v>2.18E-2</v>
      </c>
      <c r="AA89">
        <v>0.18</v>
      </c>
      <c r="AB89">
        <v>283.08999999999997</v>
      </c>
      <c r="AC89" s="1">
        <v>12494.602218785445</v>
      </c>
      <c r="AD89" s="1">
        <v>1238.3399999999999</v>
      </c>
      <c r="AE89" s="1">
        <v>253886.25</v>
      </c>
      <c r="AF89">
        <v>519</v>
      </c>
      <c r="AG89" s="1">
        <v>50754</v>
      </c>
      <c r="AH89" s="1">
        <v>105170</v>
      </c>
      <c r="AI89">
        <v>78.55</v>
      </c>
      <c r="AJ89">
        <v>42.28</v>
      </c>
      <c r="AK89">
        <v>49.03</v>
      </c>
      <c r="AL89">
        <v>2.8</v>
      </c>
      <c r="AM89">
        <v>2.0699999999999998</v>
      </c>
      <c r="AN89">
        <v>2.42</v>
      </c>
      <c r="AO89">
        <v>0</v>
      </c>
      <c r="AP89">
        <v>0.72499999999999998</v>
      </c>
      <c r="AQ89" s="1">
        <v>1818.12</v>
      </c>
      <c r="AR89" s="1">
        <v>2660.73</v>
      </c>
      <c r="AS89" s="1">
        <v>8973.76</v>
      </c>
      <c r="AT89" s="1">
        <v>1669.26</v>
      </c>
      <c r="AU89">
        <v>257.10000000000002</v>
      </c>
      <c r="AV89" s="1">
        <v>15378.97</v>
      </c>
      <c r="AW89" s="1">
        <v>2920.11</v>
      </c>
      <c r="AX89">
        <v>0.18329999999999999</v>
      </c>
      <c r="AY89" s="1">
        <v>10991.72</v>
      </c>
      <c r="AZ89">
        <v>0.69</v>
      </c>
      <c r="BA89">
        <v>584.61</v>
      </c>
      <c r="BB89">
        <v>3.6700000000000003E-2</v>
      </c>
      <c r="BC89" s="1">
        <v>1434.7</v>
      </c>
      <c r="BD89">
        <v>9.01E-2</v>
      </c>
      <c r="BE89" s="1">
        <v>15931.14</v>
      </c>
      <c r="BF89">
        <v>0.61009999999999998</v>
      </c>
      <c r="BG89">
        <v>0.29809999999999998</v>
      </c>
      <c r="BH89">
        <v>5.9700000000000003E-2</v>
      </c>
      <c r="BI89">
        <v>1.8499999999999999E-2</v>
      </c>
      <c r="BJ89">
        <v>1.3599999999999999E-2</v>
      </c>
    </row>
    <row r="90" spans="1:62" x14ac:dyDescent="0.25">
      <c r="A90" t="s">
        <v>91</v>
      </c>
      <c r="B90" t="s">
        <v>845</v>
      </c>
      <c r="C90">
        <v>161</v>
      </c>
      <c r="D90">
        <v>5.7906662981366459</v>
      </c>
      <c r="E90">
        <v>932.29727400000002</v>
      </c>
      <c r="F90">
        <v>2.2000000000000001E-3</v>
      </c>
      <c r="G90">
        <v>0</v>
      </c>
      <c r="H90">
        <v>4.4000000000000003E-3</v>
      </c>
      <c r="I90">
        <v>0</v>
      </c>
      <c r="J90">
        <v>7.4399999999999994E-2</v>
      </c>
      <c r="K90">
        <v>0.90180000000000005</v>
      </c>
      <c r="L90">
        <v>1.72E-2</v>
      </c>
      <c r="M90">
        <v>0.27610000000000001</v>
      </c>
      <c r="N90">
        <v>2.8E-3</v>
      </c>
      <c r="O90">
        <v>0.1457</v>
      </c>
      <c r="P90" s="1">
        <v>66645.61</v>
      </c>
      <c r="Q90">
        <v>0.1351</v>
      </c>
      <c r="R90">
        <v>9.4600000000000004E-2</v>
      </c>
      <c r="S90">
        <v>0.77029999999999998</v>
      </c>
      <c r="T90">
        <v>10</v>
      </c>
      <c r="U90" s="1">
        <v>85209.4</v>
      </c>
      <c r="V90">
        <v>93.23</v>
      </c>
      <c r="W90" s="1">
        <v>180224.17</v>
      </c>
      <c r="X90">
        <v>0.85309999999999997</v>
      </c>
      <c r="Y90">
        <v>1.9800000000000002E-2</v>
      </c>
      <c r="Z90">
        <v>0.12709999999999999</v>
      </c>
      <c r="AA90">
        <v>0.1469</v>
      </c>
      <c r="AB90">
        <v>180.22</v>
      </c>
      <c r="AC90" s="1">
        <v>4262.2982076852022</v>
      </c>
      <c r="AD90">
        <v>533.07000000000005</v>
      </c>
      <c r="AE90" s="1">
        <v>171676.27</v>
      </c>
      <c r="AF90">
        <v>324</v>
      </c>
      <c r="AG90" s="1">
        <v>35531</v>
      </c>
      <c r="AH90" s="1">
        <v>53391</v>
      </c>
      <c r="AI90">
        <v>23.65</v>
      </c>
      <c r="AJ90">
        <v>23.65</v>
      </c>
      <c r="AK90">
        <v>23.65</v>
      </c>
      <c r="AL90">
        <v>0.5</v>
      </c>
      <c r="AM90">
        <v>0.32</v>
      </c>
      <c r="AN90">
        <v>0.43</v>
      </c>
      <c r="AO90" s="1">
        <v>1250.74</v>
      </c>
      <c r="AP90">
        <v>1.5422</v>
      </c>
      <c r="AQ90" s="1">
        <v>2246.96</v>
      </c>
      <c r="AR90" s="1">
        <v>3172.47</v>
      </c>
      <c r="AS90" s="1">
        <v>8807.2099999999991</v>
      </c>
      <c r="AT90">
        <v>724.87</v>
      </c>
      <c r="AU90">
        <v>208.61</v>
      </c>
      <c r="AV90" s="1">
        <v>15160.13</v>
      </c>
      <c r="AW90" s="1">
        <v>8081.92</v>
      </c>
      <c r="AX90">
        <v>0.50180000000000002</v>
      </c>
      <c r="AY90" s="1">
        <v>5261.65</v>
      </c>
      <c r="AZ90">
        <v>0.32669999999999999</v>
      </c>
      <c r="BA90">
        <v>629.30999999999995</v>
      </c>
      <c r="BB90">
        <v>3.9100000000000003E-2</v>
      </c>
      <c r="BC90" s="1">
        <v>2132.34</v>
      </c>
      <c r="BD90">
        <v>0.13239999999999999</v>
      </c>
      <c r="BE90" s="1">
        <v>16105.22</v>
      </c>
      <c r="BF90">
        <v>0.56320000000000003</v>
      </c>
      <c r="BG90">
        <v>0.2717</v>
      </c>
      <c r="BH90">
        <v>0.1096</v>
      </c>
      <c r="BI90">
        <v>3.3000000000000002E-2</v>
      </c>
      <c r="BJ90">
        <v>2.2599999999999999E-2</v>
      </c>
    </row>
    <row r="91" spans="1:62" x14ac:dyDescent="0.25">
      <c r="A91" t="s">
        <v>92</v>
      </c>
      <c r="B91" t="s">
        <v>846</v>
      </c>
      <c r="C91">
        <v>12</v>
      </c>
      <c r="D91">
        <v>136.33193391666671</v>
      </c>
      <c r="E91">
        <v>1635.983207</v>
      </c>
      <c r="F91">
        <v>1.49E-2</v>
      </c>
      <c r="G91">
        <v>5.9999999999999995E-4</v>
      </c>
      <c r="H91">
        <v>1.3899999999999999E-2</v>
      </c>
      <c r="I91">
        <v>0</v>
      </c>
      <c r="J91">
        <v>3.5799999999999998E-2</v>
      </c>
      <c r="K91">
        <v>0.91139999999999999</v>
      </c>
      <c r="L91">
        <v>2.3400000000000001E-2</v>
      </c>
      <c r="M91">
        <v>3.3500000000000002E-2</v>
      </c>
      <c r="N91">
        <v>9.7000000000000003E-3</v>
      </c>
      <c r="O91">
        <v>0.107</v>
      </c>
      <c r="P91" s="1">
        <v>82687.850000000006</v>
      </c>
      <c r="Q91">
        <v>0.18709999999999999</v>
      </c>
      <c r="R91">
        <v>0.15110000000000001</v>
      </c>
      <c r="S91">
        <v>0.66190000000000004</v>
      </c>
      <c r="T91">
        <v>6</v>
      </c>
      <c r="U91" s="1">
        <v>76405.67</v>
      </c>
      <c r="V91">
        <v>272.66000000000003</v>
      </c>
      <c r="W91" s="1">
        <v>381039.09</v>
      </c>
      <c r="X91">
        <v>0.91859999999999997</v>
      </c>
      <c r="Y91">
        <v>6.3299999999999995E-2</v>
      </c>
      <c r="Z91">
        <v>1.8100000000000002E-2</v>
      </c>
      <c r="AA91">
        <v>8.14E-2</v>
      </c>
      <c r="AB91">
        <v>381.04</v>
      </c>
      <c r="AC91" s="1">
        <v>19440.194657205917</v>
      </c>
      <c r="AD91" s="1">
        <v>2174.13</v>
      </c>
      <c r="AE91" s="1">
        <v>353885.48</v>
      </c>
      <c r="AF91">
        <v>590</v>
      </c>
      <c r="AG91" s="1">
        <v>66306</v>
      </c>
      <c r="AH91" s="1">
        <v>235800</v>
      </c>
      <c r="AI91">
        <v>118.3</v>
      </c>
      <c r="AJ91">
        <v>48.96</v>
      </c>
      <c r="AK91">
        <v>61.67</v>
      </c>
      <c r="AL91">
        <v>1.5</v>
      </c>
      <c r="AM91">
        <v>1.5</v>
      </c>
      <c r="AN91">
        <v>1.5</v>
      </c>
      <c r="AO91">
        <v>0</v>
      </c>
      <c r="AP91">
        <v>0.56010000000000004</v>
      </c>
      <c r="AQ91" s="1">
        <v>2522.52</v>
      </c>
      <c r="AR91" s="1">
        <v>2807.49</v>
      </c>
      <c r="AS91" s="1">
        <v>11227.38</v>
      </c>
      <c r="AT91" s="1">
        <v>1112.1300000000001</v>
      </c>
      <c r="AU91">
        <v>178.44</v>
      </c>
      <c r="AV91" s="1">
        <v>17847.96</v>
      </c>
      <c r="AW91" s="1">
        <v>2996.58</v>
      </c>
      <c r="AX91">
        <v>0.1419</v>
      </c>
      <c r="AY91" s="1">
        <v>16656.849999999999</v>
      </c>
      <c r="AZ91">
        <v>0.78900000000000003</v>
      </c>
      <c r="BA91">
        <v>794.09</v>
      </c>
      <c r="BB91">
        <v>3.7600000000000001E-2</v>
      </c>
      <c r="BC91">
        <v>664.54</v>
      </c>
      <c r="BD91">
        <v>3.15E-2</v>
      </c>
      <c r="BE91" s="1">
        <v>21112.06</v>
      </c>
      <c r="BF91">
        <v>0.60899999999999999</v>
      </c>
      <c r="BG91">
        <v>0.22289999999999999</v>
      </c>
      <c r="BH91">
        <v>0.1207</v>
      </c>
      <c r="BI91">
        <v>2.6599999999999999E-2</v>
      </c>
      <c r="BJ91">
        <v>2.07E-2</v>
      </c>
    </row>
    <row r="92" spans="1:62" x14ac:dyDescent="0.25">
      <c r="A92" t="s">
        <v>93</v>
      </c>
      <c r="B92" t="s">
        <v>847</v>
      </c>
      <c r="C92">
        <v>26</v>
      </c>
      <c r="D92">
        <v>47.344918615384607</v>
      </c>
      <c r="E92">
        <v>1230.9678839999999</v>
      </c>
      <c r="F92">
        <v>4.1000000000000003E-3</v>
      </c>
      <c r="G92">
        <v>0</v>
      </c>
      <c r="H92">
        <v>7.4000000000000003E-3</v>
      </c>
      <c r="I92">
        <v>8.0000000000000004E-4</v>
      </c>
      <c r="J92">
        <v>1.9599999999999999E-2</v>
      </c>
      <c r="K92">
        <v>0.93610000000000004</v>
      </c>
      <c r="L92">
        <v>3.2000000000000001E-2</v>
      </c>
      <c r="M92">
        <v>0.22550000000000001</v>
      </c>
      <c r="N92">
        <v>5.0000000000000001E-3</v>
      </c>
      <c r="O92">
        <v>0.11310000000000001</v>
      </c>
      <c r="P92" s="1">
        <v>70711.37</v>
      </c>
      <c r="Q92">
        <v>9.4700000000000006E-2</v>
      </c>
      <c r="R92">
        <v>0.28420000000000001</v>
      </c>
      <c r="S92">
        <v>0.62109999999999999</v>
      </c>
      <c r="T92">
        <v>12.64</v>
      </c>
      <c r="U92" s="1">
        <v>91512.22</v>
      </c>
      <c r="V92">
        <v>97.39</v>
      </c>
      <c r="W92" s="1">
        <v>156242.87</v>
      </c>
      <c r="X92">
        <v>0.86699999999999999</v>
      </c>
      <c r="Y92">
        <v>0.1053</v>
      </c>
      <c r="Z92">
        <v>2.7699999999999999E-2</v>
      </c>
      <c r="AA92">
        <v>0.13300000000000001</v>
      </c>
      <c r="AB92">
        <v>156.24</v>
      </c>
      <c r="AC92" s="1">
        <v>5778.3595270467677</v>
      </c>
      <c r="AD92">
        <v>854.19</v>
      </c>
      <c r="AE92" s="1">
        <v>135346.75</v>
      </c>
      <c r="AF92">
        <v>158</v>
      </c>
      <c r="AG92" s="1">
        <v>36195</v>
      </c>
      <c r="AH92" s="1">
        <v>53677</v>
      </c>
      <c r="AI92">
        <v>45.75</v>
      </c>
      <c r="AJ92">
        <v>36.15</v>
      </c>
      <c r="AK92">
        <v>41.53</v>
      </c>
      <c r="AL92">
        <v>2</v>
      </c>
      <c r="AM92">
        <v>0.89</v>
      </c>
      <c r="AN92">
        <v>1.65</v>
      </c>
      <c r="AO92">
        <v>0</v>
      </c>
      <c r="AP92">
        <v>1.0899000000000001</v>
      </c>
      <c r="AQ92" s="1">
        <v>1831.64</v>
      </c>
      <c r="AR92" s="1">
        <v>2576.73</v>
      </c>
      <c r="AS92" s="1">
        <v>7455.24</v>
      </c>
      <c r="AT92" s="1">
        <v>1178.74</v>
      </c>
      <c r="AU92">
        <v>619.64</v>
      </c>
      <c r="AV92" s="1">
        <v>13661.99</v>
      </c>
      <c r="AW92" s="1">
        <v>6820.76</v>
      </c>
      <c r="AX92">
        <v>0.48780000000000001</v>
      </c>
      <c r="AY92" s="1">
        <v>5057.1099999999997</v>
      </c>
      <c r="AZ92">
        <v>0.36159999999999998</v>
      </c>
      <c r="BA92">
        <v>218.35</v>
      </c>
      <c r="BB92">
        <v>1.5599999999999999E-2</v>
      </c>
      <c r="BC92" s="1">
        <v>1887.68</v>
      </c>
      <c r="BD92">
        <v>0.13500000000000001</v>
      </c>
      <c r="BE92" s="1">
        <v>13983.9</v>
      </c>
      <c r="BF92">
        <v>0.59730000000000005</v>
      </c>
      <c r="BG92">
        <v>0.22639999999999999</v>
      </c>
      <c r="BH92">
        <v>0.1295</v>
      </c>
      <c r="BI92">
        <v>2.4799999999999999E-2</v>
      </c>
      <c r="BJ92">
        <v>2.1899999999999999E-2</v>
      </c>
    </row>
    <row r="93" spans="1:62" x14ac:dyDescent="0.25">
      <c r="A93" t="s">
        <v>94</v>
      </c>
      <c r="B93" t="s">
        <v>848</v>
      </c>
      <c r="C93">
        <v>75</v>
      </c>
      <c r="D93">
        <v>34.338819173333327</v>
      </c>
      <c r="E93">
        <v>2575.4114380000001</v>
      </c>
      <c r="F93">
        <v>6.0000000000000001E-3</v>
      </c>
      <c r="G93">
        <v>0</v>
      </c>
      <c r="H93">
        <v>1.12E-2</v>
      </c>
      <c r="I93">
        <v>2.3999999999999998E-3</v>
      </c>
      <c r="J93">
        <v>4.2099999999999999E-2</v>
      </c>
      <c r="K93">
        <v>0.90649999999999997</v>
      </c>
      <c r="L93">
        <v>3.1899999999999998E-2</v>
      </c>
      <c r="M93">
        <v>0.13750000000000001</v>
      </c>
      <c r="N93">
        <v>5.8999999999999999E-3</v>
      </c>
      <c r="O93">
        <v>9.6600000000000005E-2</v>
      </c>
      <c r="P93" s="1">
        <v>71773.59</v>
      </c>
      <c r="Q93">
        <v>0.1515</v>
      </c>
      <c r="R93">
        <v>0.1515</v>
      </c>
      <c r="S93">
        <v>0.69699999999999995</v>
      </c>
      <c r="T93">
        <v>16</v>
      </c>
      <c r="U93" s="1">
        <v>96128.05</v>
      </c>
      <c r="V93">
        <v>160.96</v>
      </c>
      <c r="W93" s="1">
        <v>295739.08</v>
      </c>
      <c r="X93">
        <v>0.84050000000000002</v>
      </c>
      <c r="Y93">
        <v>0.1221</v>
      </c>
      <c r="Z93">
        <v>3.7400000000000003E-2</v>
      </c>
      <c r="AA93">
        <v>0.1595</v>
      </c>
      <c r="AB93">
        <v>295.74</v>
      </c>
      <c r="AC93" s="1">
        <v>11448.125361630082</v>
      </c>
      <c r="AD93">
        <v>520.76</v>
      </c>
      <c r="AE93" s="1">
        <v>259690.96</v>
      </c>
      <c r="AF93">
        <v>529</v>
      </c>
      <c r="AG93" s="1">
        <v>42954</v>
      </c>
      <c r="AH93" s="1">
        <v>89808</v>
      </c>
      <c r="AI93">
        <v>78.680000000000007</v>
      </c>
      <c r="AJ93">
        <v>35.659999999999997</v>
      </c>
      <c r="AK93">
        <v>47.46</v>
      </c>
      <c r="AL93">
        <v>2</v>
      </c>
      <c r="AM93">
        <v>1.74</v>
      </c>
      <c r="AN93">
        <v>1.94</v>
      </c>
      <c r="AO93">
        <v>0</v>
      </c>
      <c r="AP93">
        <v>1.0233000000000001</v>
      </c>
      <c r="AQ93" s="1">
        <v>2120.61</v>
      </c>
      <c r="AR93" s="1">
        <v>3686.21</v>
      </c>
      <c r="AS93" s="1">
        <v>7560.18</v>
      </c>
      <c r="AT93">
        <v>973.84</v>
      </c>
      <c r="AU93">
        <v>310.79000000000002</v>
      </c>
      <c r="AV93" s="1">
        <v>14651.64</v>
      </c>
      <c r="AW93" s="1">
        <v>3073.33</v>
      </c>
      <c r="AX93">
        <v>0.193</v>
      </c>
      <c r="AY93" s="1">
        <v>10428.4</v>
      </c>
      <c r="AZ93">
        <v>0.65490000000000004</v>
      </c>
      <c r="BA93">
        <v>645.1</v>
      </c>
      <c r="BB93">
        <v>4.0500000000000001E-2</v>
      </c>
      <c r="BC93" s="1">
        <v>1777.71</v>
      </c>
      <c r="BD93">
        <v>0.1116</v>
      </c>
      <c r="BE93" s="1">
        <v>15924.55</v>
      </c>
      <c r="BF93">
        <v>0.59640000000000004</v>
      </c>
      <c r="BG93">
        <v>0.25609999999999999</v>
      </c>
      <c r="BH93">
        <v>9.9299999999999999E-2</v>
      </c>
      <c r="BI93">
        <v>2.9399999999999999E-2</v>
      </c>
      <c r="BJ93">
        <v>1.8800000000000001E-2</v>
      </c>
    </row>
    <row r="94" spans="1:62" x14ac:dyDescent="0.25">
      <c r="A94" t="s">
        <v>95</v>
      </c>
      <c r="B94" t="s">
        <v>849</v>
      </c>
      <c r="C94">
        <v>31</v>
      </c>
      <c r="D94">
        <v>36.00675187096774</v>
      </c>
      <c r="E94">
        <v>1116.209308</v>
      </c>
      <c r="F94">
        <v>1.8E-3</v>
      </c>
      <c r="G94">
        <v>0</v>
      </c>
      <c r="H94">
        <v>1.12E-2</v>
      </c>
      <c r="I94">
        <v>8.0000000000000004E-4</v>
      </c>
      <c r="J94">
        <v>8.8000000000000005E-3</v>
      </c>
      <c r="K94">
        <v>0.94399999999999995</v>
      </c>
      <c r="L94">
        <v>3.3500000000000002E-2</v>
      </c>
      <c r="M94">
        <v>0.41760000000000003</v>
      </c>
      <c r="N94">
        <v>0</v>
      </c>
      <c r="O94">
        <v>0.14319999999999999</v>
      </c>
      <c r="P94" s="1">
        <v>58878.27</v>
      </c>
      <c r="Q94">
        <v>3.5299999999999998E-2</v>
      </c>
      <c r="R94">
        <v>0.17649999999999999</v>
      </c>
      <c r="S94">
        <v>0.78820000000000001</v>
      </c>
      <c r="T94">
        <v>10.9</v>
      </c>
      <c r="U94" s="1">
        <v>77017.539999999994</v>
      </c>
      <c r="V94">
        <v>102.4</v>
      </c>
      <c r="W94" s="1">
        <v>165147.9</v>
      </c>
      <c r="X94">
        <v>0.63039999999999996</v>
      </c>
      <c r="Y94">
        <v>4.6600000000000003E-2</v>
      </c>
      <c r="Z94">
        <v>0.32300000000000001</v>
      </c>
      <c r="AA94">
        <v>0.36959999999999998</v>
      </c>
      <c r="AB94">
        <v>165.15</v>
      </c>
      <c r="AC94" s="1">
        <v>3137.8084512443434</v>
      </c>
      <c r="AD94">
        <v>357.07</v>
      </c>
      <c r="AE94" s="1">
        <v>135895.32</v>
      </c>
      <c r="AF94">
        <v>161</v>
      </c>
      <c r="AG94" s="1">
        <v>34862</v>
      </c>
      <c r="AH94" s="1">
        <v>56065</v>
      </c>
      <c r="AI94">
        <v>19</v>
      </c>
      <c r="AJ94">
        <v>19</v>
      </c>
      <c r="AK94">
        <v>19</v>
      </c>
      <c r="AL94">
        <v>2.5</v>
      </c>
      <c r="AM94">
        <v>2.29</v>
      </c>
      <c r="AN94">
        <v>2.39</v>
      </c>
      <c r="AO94">
        <v>0</v>
      </c>
      <c r="AP94">
        <v>0.60699999999999998</v>
      </c>
      <c r="AQ94" s="1">
        <v>1970.14</v>
      </c>
      <c r="AR94" s="1">
        <v>2605.92</v>
      </c>
      <c r="AS94" s="1">
        <v>7619.15</v>
      </c>
      <c r="AT94">
        <v>769.96</v>
      </c>
      <c r="AU94">
        <v>772.46</v>
      </c>
      <c r="AV94" s="1">
        <v>13737.63</v>
      </c>
      <c r="AW94" s="1">
        <v>8795.3700000000008</v>
      </c>
      <c r="AX94">
        <v>0.55059999999999998</v>
      </c>
      <c r="AY94" s="1">
        <v>2934.9</v>
      </c>
      <c r="AZ94">
        <v>0.1837</v>
      </c>
      <c r="BA94">
        <v>836.64</v>
      </c>
      <c r="BB94">
        <v>5.2400000000000002E-2</v>
      </c>
      <c r="BC94" s="1">
        <v>3407.72</v>
      </c>
      <c r="BD94">
        <v>0.21329999999999999</v>
      </c>
      <c r="BE94" s="1">
        <v>15974.64</v>
      </c>
      <c r="BF94">
        <v>0.58599999999999997</v>
      </c>
      <c r="BG94">
        <v>0.23430000000000001</v>
      </c>
      <c r="BH94">
        <v>0.1361</v>
      </c>
      <c r="BI94">
        <v>2.9399999999999999E-2</v>
      </c>
      <c r="BJ94">
        <v>1.43E-2</v>
      </c>
    </row>
    <row r="95" spans="1:62" x14ac:dyDescent="0.25">
      <c r="A95" t="s">
        <v>96</v>
      </c>
      <c r="B95" t="s">
        <v>850</v>
      </c>
      <c r="C95">
        <v>25</v>
      </c>
      <c r="D95">
        <v>102.2019404</v>
      </c>
      <c r="E95">
        <v>2555.0485100000001</v>
      </c>
      <c r="F95">
        <v>8.3000000000000001E-3</v>
      </c>
      <c r="G95">
        <v>1.1999999999999999E-3</v>
      </c>
      <c r="H95">
        <v>6.6900000000000001E-2</v>
      </c>
      <c r="I95">
        <v>2.0000000000000001E-4</v>
      </c>
      <c r="J95">
        <v>3.73E-2</v>
      </c>
      <c r="K95">
        <v>0.74819999999999998</v>
      </c>
      <c r="L95">
        <v>0.13800000000000001</v>
      </c>
      <c r="M95">
        <v>0.99970000000000003</v>
      </c>
      <c r="N95">
        <v>1.0699999999999999E-2</v>
      </c>
      <c r="O95">
        <v>0.14549999999999999</v>
      </c>
      <c r="P95" s="1">
        <v>65148.06</v>
      </c>
      <c r="Q95">
        <v>0.47589999999999999</v>
      </c>
      <c r="R95">
        <v>0.1807</v>
      </c>
      <c r="S95">
        <v>0.34339999999999998</v>
      </c>
      <c r="T95">
        <v>25.3</v>
      </c>
      <c r="U95" s="1">
        <v>72496.25</v>
      </c>
      <c r="V95">
        <v>100.99</v>
      </c>
      <c r="W95" s="1">
        <v>180101.67</v>
      </c>
      <c r="X95">
        <v>0.62780000000000002</v>
      </c>
      <c r="Y95">
        <v>0.27560000000000001</v>
      </c>
      <c r="Z95">
        <v>9.6699999999999994E-2</v>
      </c>
      <c r="AA95">
        <v>0.37219999999999998</v>
      </c>
      <c r="AB95">
        <v>180.1</v>
      </c>
      <c r="AC95" s="1">
        <v>4778.2235649216691</v>
      </c>
      <c r="AD95">
        <v>570.83000000000004</v>
      </c>
      <c r="AE95" s="1">
        <v>131719.56</v>
      </c>
      <c r="AF95">
        <v>148</v>
      </c>
      <c r="AG95" s="1">
        <v>29588</v>
      </c>
      <c r="AH95" s="1">
        <v>46696</v>
      </c>
      <c r="AI95">
        <v>43.7</v>
      </c>
      <c r="AJ95">
        <v>23.01</v>
      </c>
      <c r="AK95">
        <v>28.52</v>
      </c>
      <c r="AL95">
        <v>2.5</v>
      </c>
      <c r="AM95">
        <v>1.99</v>
      </c>
      <c r="AN95">
        <v>2.2799999999999998</v>
      </c>
      <c r="AO95">
        <v>0</v>
      </c>
      <c r="AP95">
        <v>0.749</v>
      </c>
      <c r="AQ95" s="1">
        <v>1695.12</v>
      </c>
      <c r="AR95" s="1">
        <v>2381</v>
      </c>
      <c r="AS95" s="1">
        <v>7936.56</v>
      </c>
      <c r="AT95">
        <v>889.15</v>
      </c>
      <c r="AU95">
        <v>304.27999999999997</v>
      </c>
      <c r="AV95" s="1">
        <v>13206.11</v>
      </c>
      <c r="AW95" s="1">
        <v>6051.82</v>
      </c>
      <c r="AX95">
        <v>0.43120000000000003</v>
      </c>
      <c r="AY95" s="1">
        <v>4183.97</v>
      </c>
      <c r="AZ95">
        <v>0.29809999999999998</v>
      </c>
      <c r="BA95">
        <v>358.87</v>
      </c>
      <c r="BB95">
        <v>2.5600000000000001E-2</v>
      </c>
      <c r="BC95" s="1">
        <v>3439.82</v>
      </c>
      <c r="BD95">
        <v>0.24510000000000001</v>
      </c>
      <c r="BE95" s="1">
        <v>14034.48</v>
      </c>
      <c r="BF95">
        <v>0.60570000000000002</v>
      </c>
      <c r="BG95">
        <v>0.21529999999999999</v>
      </c>
      <c r="BH95">
        <v>0.14330000000000001</v>
      </c>
      <c r="BI95">
        <v>2.64E-2</v>
      </c>
      <c r="BJ95">
        <v>9.4000000000000004E-3</v>
      </c>
    </row>
    <row r="96" spans="1:62" x14ac:dyDescent="0.25">
      <c r="A96" t="s">
        <v>97</v>
      </c>
      <c r="B96" t="s">
        <v>851</v>
      </c>
      <c r="C96">
        <v>30</v>
      </c>
      <c r="D96">
        <v>39.358373999999998</v>
      </c>
      <c r="E96">
        <v>1180.7512200000001</v>
      </c>
      <c r="F96">
        <v>5.1999999999999998E-3</v>
      </c>
      <c r="G96">
        <v>8.0000000000000004E-4</v>
      </c>
      <c r="H96">
        <v>3.2000000000000002E-3</v>
      </c>
      <c r="I96">
        <v>1.1999999999999999E-3</v>
      </c>
      <c r="J96">
        <v>2.2700000000000001E-2</v>
      </c>
      <c r="K96">
        <v>0.95020000000000004</v>
      </c>
      <c r="L96">
        <v>1.67E-2</v>
      </c>
      <c r="M96">
        <v>0.2954</v>
      </c>
      <c r="N96">
        <v>8.0000000000000004E-4</v>
      </c>
      <c r="O96">
        <v>0.1143</v>
      </c>
      <c r="P96" s="1">
        <v>61715</v>
      </c>
      <c r="Q96">
        <v>0.186</v>
      </c>
      <c r="R96">
        <v>0.1744</v>
      </c>
      <c r="S96">
        <v>0.63949999999999996</v>
      </c>
      <c r="T96">
        <v>13</v>
      </c>
      <c r="U96" s="1">
        <v>62212.69</v>
      </c>
      <c r="V96">
        <v>90.83</v>
      </c>
      <c r="W96" s="1">
        <v>246112.07</v>
      </c>
      <c r="X96">
        <v>0.70509999999999995</v>
      </c>
      <c r="Y96">
        <v>5.3100000000000001E-2</v>
      </c>
      <c r="Z96">
        <v>0.24179999999999999</v>
      </c>
      <c r="AA96">
        <v>0.2949</v>
      </c>
      <c r="AB96">
        <v>246.11</v>
      </c>
      <c r="AC96" s="1">
        <v>5977.2413362401603</v>
      </c>
      <c r="AD96">
        <v>506.12</v>
      </c>
      <c r="AE96" s="1">
        <v>201696.91</v>
      </c>
      <c r="AF96">
        <v>429</v>
      </c>
      <c r="AG96" s="1">
        <v>38256</v>
      </c>
      <c r="AH96" s="1">
        <v>62128</v>
      </c>
      <c r="AI96">
        <v>37.5</v>
      </c>
      <c r="AJ96">
        <v>20</v>
      </c>
      <c r="AK96">
        <v>21.03</v>
      </c>
      <c r="AL96">
        <v>0.5</v>
      </c>
      <c r="AM96">
        <v>0.43</v>
      </c>
      <c r="AN96">
        <v>0.44</v>
      </c>
      <c r="AO96" s="1">
        <v>2002.22</v>
      </c>
      <c r="AP96">
        <v>1.1209</v>
      </c>
      <c r="AQ96" s="1">
        <v>1816.46</v>
      </c>
      <c r="AR96" s="1">
        <v>1970.28</v>
      </c>
      <c r="AS96" s="1">
        <v>6781.28</v>
      </c>
      <c r="AT96">
        <v>463.72</v>
      </c>
      <c r="AU96">
        <v>463.92</v>
      </c>
      <c r="AV96" s="1">
        <v>11495.65</v>
      </c>
      <c r="AW96" s="1">
        <v>4985.4799999999996</v>
      </c>
      <c r="AX96">
        <v>0.36509999999999998</v>
      </c>
      <c r="AY96" s="1">
        <v>6836.55</v>
      </c>
      <c r="AZ96">
        <v>0.50060000000000004</v>
      </c>
      <c r="BA96">
        <v>338.27</v>
      </c>
      <c r="BB96">
        <v>2.4799999999999999E-2</v>
      </c>
      <c r="BC96" s="1">
        <v>1495.72</v>
      </c>
      <c r="BD96">
        <v>0.1095</v>
      </c>
      <c r="BE96" s="1">
        <v>13656.02</v>
      </c>
      <c r="BF96">
        <v>0.57179999999999997</v>
      </c>
      <c r="BG96">
        <v>0.24199999999999999</v>
      </c>
      <c r="BH96">
        <v>0.14099999999999999</v>
      </c>
      <c r="BI96">
        <v>2.9600000000000001E-2</v>
      </c>
      <c r="BJ96">
        <v>1.5599999999999999E-2</v>
      </c>
    </row>
    <row r="97" spans="1:62" x14ac:dyDescent="0.25">
      <c r="A97" t="s">
        <v>98</v>
      </c>
      <c r="B97" t="s">
        <v>852</v>
      </c>
      <c r="C97">
        <v>91</v>
      </c>
      <c r="D97">
        <v>374.64954215384608</v>
      </c>
      <c r="E97">
        <v>34093.108335999998</v>
      </c>
      <c r="F97">
        <v>1.15E-2</v>
      </c>
      <c r="G97">
        <v>8.9999999999999998E-4</v>
      </c>
      <c r="H97">
        <v>0.61250000000000004</v>
      </c>
      <c r="I97">
        <v>2.0999999999999999E-3</v>
      </c>
      <c r="J97">
        <v>9.6500000000000002E-2</v>
      </c>
      <c r="K97">
        <v>0.21060000000000001</v>
      </c>
      <c r="L97">
        <v>6.59E-2</v>
      </c>
      <c r="M97">
        <v>0.81969999999999998</v>
      </c>
      <c r="N97">
        <v>8.5199999999999998E-2</v>
      </c>
      <c r="O97">
        <v>0.19739999999999999</v>
      </c>
      <c r="P97" s="1">
        <v>74432.61</v>
      </c>
      <c r="Q97">
        <v>0.38929999999999998</v>
      </c>
      <c r="R97">
        <v>0.16239999999999999</v>
      </c>
      <c r="S97">
        <v>0.44840000000000002</v>
      </c>
      <c r="T97">
        <v>233.49</v>
      </c>
      <c r="U97" s="1">
        <v>108319.11</v>
      </c>
      <c r="V97">
        <v>146.01</v>
      </c>
      <c r="W97" s="1">
        <v>222339.61</v>
      </c>
      <c r="X97">
        <v>0.60599999999999998</v>
      </c>
      <c r="Y97">
        <v>0.31140000000000001</v>
      </c>
      <c r="Z97">
        <v>8.2600000000000007E-2</v>
      </c>
      <c r="AA97">
        <v>0.39400000000000002</v>
      </c>
      <c r="AB97">
        <v>222.34</v>
      </c>
      <c r="AC97" s="1">
        <v>10591.541857704553</v>
      </c>
      <c r="AD97">
        <v>752.88</v>
      </c>
      <c r="AE97" s="1">
        <v>138346.17000000001</v>
      </c>
      <c r="AF97">
        <v>177</v>
      </c>
      <c r="AG97" s="1">
        <v>33795</v>
      </c>
      <c r="AH97" s="1">
        <v>71337</v>
      </c>
      <c r="AI97">
        <v>68.349999999999994</v>
      </c>
      <c r="AJ97">
        <v>42.53</v>
      </c>
      <c r="AK97">
        <v>52.08</v>
      </c>
      <c r="AL97">
        <v>0</v>
      </c>
      <c r="AM97">
        <v>0</v>
      </c>
      <c r="AN97">
        <v>0</v>
      </c>
      <c r="AO97">
        <v>0</v>
      </c>
      <c r="AP97">
        <v>0.86229999999999996</v>
      </c>
      <c r="AQ97" s="1">
        <v>2287.16</v>
      </c>
      <c r="AR97" s="1">
        <v>3664.74</v>
      </c>
      <c r="AS97" s="1">
        <v>9321.2999999999993</v>
      </c>
      <c r="AT97" s="1">
        <v>1571.05</v>
      </c>
      <c r="AU97" s="1">
        <v>1230.96</v>
      </c>
      <c r="AV97" s="1">
        <v>18075.21</v>
      </c>
      <c r="AW97" s="1">
        <v>4834.2299999999996</v>
      </c>
      <c r="AX97">
        <v>0.24560000000000001</v>
      </c>
      <c r="AY97" s="1">
        <v>9232.18</v>
      </c>
      <c r="AZ97">
        <v>0.46899999999999997</v>
      </c>
      <c r="BA97" s="1">
        <v>1100.92</v>
      </c>
      <c r="BB97">
        <v>5.5899999999999998E-2</v>
      </c>
      <c r="BC97" s="1">
        <v>4516.5</v>
      </c>
      <c r="BD97">
        <v>0.22950000000000001</v>
      </c>
      <c r="BE97" s="1">
        <v>19683.830000000002</v>
      </c>
      <c r="BF97">
        <v>0.44790000000000002</v>
      </c>
      <c r="BG97">
        <v>0.14360000000000001</v>
      </c>
      <c r="BH97">
        <v>0.33939999999999998</v>
      </c>
      <c r="BI97">
        <v>5.0500000000000003E-2</v>
      </c>
      <c r="BJ97">
        <v>1.8700000000000001E-2</v>
      </c>
    </row>
    <row r="98" spans="1:62" x14ac:dyDescent="0.25">
      <c r="A98" t="s">
        <v>99</v>
      </c>
      <c r="B98" t="s">
        <v>853</v>
      </c>
      <c r="C98">
        <v>41</v>
      </c>
      <c r="D98">
        <v>49.106175560975608</v>
      </c>
      <c r="E98">
        <v>2013.353198</v>
      </c>
      <c r="F98">
        <v>4.1000000000000003E-3</v>
      </c>
      <c r="G98">
        <v>5.0000000000000001E-4</v>
      </c>
      <c r="H98">
        <v>1.0699999999999999E-2</v>
      </c>
      <c r="I98">
        <v>1.9E-3</v>
      </c>
      <c r="J98">
        <v>1.6E-2</v>
      </c>
      <c r="K98">
        <v>0.91639999999999999</v>
      </c>
      <c r="L98">
        <v>5.04E-2</v>
      </c>
      <c r="M98">
        <v>0.85519999999999996</v>
      </c>
      <c r="N98">
        <v>6.9999999999999999E-4</v>
      </c>
      <c r="O98">
        <v>0.19220000000000001</v>
      </c>
      <c r="P98" s="1">
        <v>70654.03</v>
      </c>
      <c r="Q98">
        <v>0.19670000000000001</v>
      </c>
      <c r="R98">
        <v>0.21310000000000001</v>
      </c>
      <c r="S98">
        <v>0.59019999999999995</v>
      </c>
      <c r="T98">
        <v>18</v>
      </c>
      <c r="U98" s="1">
        <v>79395.56</v>
      </c>
      <c r="V98">
        <v>111.85</v>
      </c>
      <c r="W98" s="1">
        <v>173708.79</v>
      </c>
      <c r="X98">
        <v>0.67379999999999995</v>
      </c>
      <c r="Y98">
        <v>0.21390000000000001</v>
      </c>
      <c r="Z98">
        <v>0.1123</v>
      </c>
      <c r="AA98">
        <v>0.32619999999999999</v>
      </c>
      <c r="AB98">
        <v>173.71</v>
      </c>
      <c r="AC98" s="1">
        <v>5442.2095491662458</v>
      </c>
      <c r="AD98">
        <v>679.61</v>
      </c>
      <c r="AE98" s="1">
        <v>138766.43</v>
      </c>
      <c r="AF98">
        <v>180</v>
      </c>
      <c r="AG98" s="1">
        <v>33172</v>
      </c>
      <c r="AH98" s="1">
        <v>52441</v>
      </c>
      <c r="AI98">
        <v>49.39</v>
      </c>
      <c r="AJ98">
        <v>26.33</v>
      </c>
      <c r="AK98">
        <v>37.590000000000003</v>
      </c>
      <c r="AL98">
        <v>2.75</v>
      </c>
      <c r="AM98">
        <v>1.85</v>
      </c>
      <c r="AN98">
        <v>2.57</v>
      </c>
      <c r="AO98" s="1">
        <v>1123</v>
      </c>
      <c r="AP98">
        <v>1.2487999999999999</v>
      </c>
      <c r="AQ98" s="1">
        <v>1731.45</v>
      </c>
      <c r="AR98" s="1">
        <v>2943.87</v>
      </c>
      <c r="AS98" s="1">
        <v>7771.15</v>
      </c>
      <c r="AT98">
        <v>578.83000000000004</v>
      </c>
      <c r="AU98" s="1">
        <v>1476.09</v>
      </c>
      <c r="AV98" s="1">
        <v>14501.39</v>
      </c>
      <c r="AW98" s="1">
        <v>6513.05</v>
      </c>
      <c r="AX98">
        <v>0.40100000000000002</v>
      </c>
      <c r="AY98" s="1">
        <v>6028.91</v>
      </c>
      <c r="AZ98">
        <v>0.37119999999999997</v>
      </c>
      <c r="BA98">
        <v>698.22</v>
      </c>
      <c r="BB98">
        <v>4.2999999999999997E-2</v>
      </c>
      <c r="BC98" s="1">
        <v>3000.23</v>
      </c>
      <c r="BD98">
        <v>0.1847</v>
      </c>
      <c r="BE98" s="1">
        <v>16240.41</v>
      </c>
      <c r="BF98">
        <v>0.57050000000000001</v>
      </c>
      <c r="BG98">
        <v>0.19139999999999999</v>
      </c>
      <c r="BH98">
        <v>0.1462</v>
      </c>
      <c r="BI98">
        <v>5.3400000000000003E-2</v>
      </c>
      <c r="BJ98">
        <v>3.85E-2</v>
      </c>
    </row>
    <row r="99" spans="1:62" x14ac:dyDescent="0.25">
      <c r="A99" t="s">
        <v>100</v>
      </c>
      <c r="B99" t="s">
        <v>854</v>
      </c>
      <c r="C99">
        <v>38</v>
      </c>
      <c r="D99">
        <v>43.650658421052633</v>
      </c>
      <c r="E99">
        <v>1658.7250200000001</v>
      </c>
      <c r="F99">
        <v>5.7000000000000002E-3</v>
      </c>
      <c r="G99">
        <v>2.5999999999999999E-3</v>
      </c>
      <c r="H99">
        <v>3.5799999999999998E-2</v>
      </c>
      <c r="I99">
        <v>1.1999999999999999E-3</v>
      </c>
      <c r="J99">
        <v>2.87E-2</v>
      </c>
      <c r="K99">
        <v>0.82709999999999995</v>
      </c>
      <c r="L99">
        <v>9.8799999999999999E-2</v>
      </c>
      <c r="M99">
        <v>0.42680000000000001</v>
      </c>
      <c r="N99">
        <v>8.8999999999999999E-3</v>
      </c>
      <c r="O99">
        <v>0.14449999999999999</v>
      </c>
      <c r="P99" s="1">
        <v>67122.94</v>
      </c>
      <c r="Q99">
        <v>0.13389999999999999</v>
      </c>
      <c r="R99">
        <v>0.16070000000000001</v>
      </c>
      <c r="S99">
        <v>0.70540000000000003</v>
      </c>
      <c r="T99">
        <v>12.23</v>
      </c>
      <c r="U99" s="1">
        <v>88836.39</v>
      </c>
      <c r="V99">
        <v>135.63</v>
      </c>
      <c r="W99" s="1">
        <v>234407.8</v>
      </c>
      <c r="X99">
        <v>0.56799999999999995</v>
      </c>
      <c r="Y99">
        <v>0.34110000000000001</v>
      </c>
      <c r="Z99">
        <v>9.0899999999999995E-2</v>
      </c>
      <c r="AA99">
        <v>0.432</v>
      </c>
      <c r="AB99">
        <v>234.41</v>
      </c>
      <c r="AC99" s="1">
        <v>8024.954009556086</v>
      </c>
      <c r="AD99">
        <v>591.38</v>
      </c>
      <c r="AE99" s="1">
        <v>196314.25</v>
      </c>
      <c r="AF99">
        <v>412</v>
      </c>
      <c r="AG99" s="1">
        <v>38595</v>
      </c>
      <c r="AH99" s="1">
        <v>65129</v>
      </c>
      <c r="AI99">
        <v>44.07</v>
      </c>
      <c r="AJ99">
        <v>32.17</v>
      </c>
      <c r="AK99">
        <v>35.049999999999997</v>
      </c>
      <c r="AL99">
        <v>0</v>
      </c>
      <c r="AM99">
        <v>0</v>
      </c>
      <c r="AN99">
        <v>0</v>
      </c>
      <c r="AO99">
        <v>0</v>
      </c>
      <c r="AP99">
        <v>0.84450000000000003</v>
      </c>
      <c r="AQ99" s="1">
        <v>1743.18</v>
      </c>
      <c r="AR99" s="1">
        <v>2656.7</v>
      </c>
      <c r="AS99" s="1">
        <v>7431.44</v>
      </c>
      <c r="AT99">
        <v>906.94</v>
      </c>
      <c r="AU99">
        <v>539.5</v>
      </c>
      <c r="AV99" s="1">
        <v>13277.76</v>
      </c>
      <c r="AW99" s="1">
        <v>4201.95</v>
      </c>
      <c r="AX99">
        <v>0.3029</v>
      </c>
      <c r="AY99" s="1">
        <v>7243.11</v>
      </c>
      <c r="AZ99">
        <v>0.52210000000000001</v>
      </c>
      <c r="BA99">
        <v>545.61</v>
      </c>
      <c r="BB99">
        <v>3.9300000000000002E-2</v>
      </c>
      <c r="BC99" s="1">
        <v>1882.16</v>
      </c>
      <c r="BD99">
        <v>0.13569999999999999</v>
      </c>
      <c r="BE99" s="1">
        <v>13872.83</v>
      </c>
      <c r="BF99">
        <v>0.56479999999999997</v>
      </c>
      <c r="BG99">
        <v>0.26250000000000001</v>
      </c>
      <c r="BH99">
        <v>0.1205</v>
      </c>
      <c r="BI99">
        <v>2.9899999999999999E-2</v>
      </c>
      <c r="BJ99">
        <v>2.23E-2</v>
      </c>
    </row>
    <row r="100" spans="1:62" x14ac:dyDescent="0.25">
      <c r="A100" t="s">
        <v>101</v>
      </c>
      <c r="B100" t="s">
        <v>855</v>
      </c>
      <c r="C100">
        <v>22</v>
      </c>
      <c r="D100">
        <v>25.9066075</v>
      </c>
      <c r="E100">
        <v>569.94536500000004</v>
      </c>
      <c r="F100">
        <v>3.3E-3</v>
      </c>
      <c r="G100">
        <v>0</v>
      </c>
      <c r="H100">
        <v>1.6000000000000001E-3</v>
      </c>
      <c r="I100">
        <v>1.6000000000000001E-3</v>
      </c>
      <c r="J100">
        <v>1.55E-2</v>
      </c>
      <c r="K100">
        <v>0.94</v>
      </c>
      <c r="L100">
        <v>3.78E-2</v>
      </c>
      <c r="M100">
        <v>0.56320000000000003</v>
      </c>
      <c r="N100">
        <v>0</v>
      </c>
      <c r="O100">
        <v>0.12920000000000001</v>
      </c>
      <c r="P100" s="1">
        <v>45830.96</v>
      </c>
      <c r="Q100">
        <v>0.29310000000000003</v>
      </c>
      <c r="R100">
        <v>0.39660000000000001</v>
      </c>
      <c r="S100">
        <v>0.31030000000000002</v>
      </c>
      <c r="T100">
        <v>11.7</v>
      </c>
      <c r="U100" s="1">
        <v>90298.43</v>
      </c>
      <c r="V100">
        <v>48.71</v>
      </c>
      <c r="W100" s="1">
        <v>121360.81</v>
      </c>
      <c r="X100">
        <v>0.66669999999999996</v>
      </c>
      <c r="Y100">
        <v>0.20330000000000001</v>
      </c>
      <c r="Z100">
        <v>0.13009999999999999</v>
      </c>
      <c r="AA100">
        <v>0.33329999999999999</v>
      </c>
      <c r="AB100">
        <v>121.36</v>
      </c>
      <c r="AC100" s="1">
        <v>2510.5055464395255</v>
      </c>
      <c r="AD100">
        <v>376.52</v>
      </c>
      <c r="AE100" s="1">
        <v>100370.48</v>
      </c>
      <c r="AF100">
        <v>70</v>
      </c>
      <c r="AG100" s="1">
        <v>33795</v>
      </c>
      <c r="AH100" s="1">
        <v>51205</v>
      </c>
      <c r="AI100">
        <v>25.22</v>
      </c>
      <c r="AJ100">
        <v>20.010000000000002</v>
      </c>
      <c r="AK100">
        <v>20</v>
      </c>
      <c r="AL100">
        <v>0.5</v>
      </c>
      <c r="AM100">
        <v>0.44</v>
      </c>
      <c r="AN100">
        <v>0.37</v>
      </c>
      <c r="AO100">
        <v>0</v>
      </c>
      <c r="AP100">
        <v>0.55420000000000003</v>
      </c>
      <c r="AQ100" s="1">
        <v>1838.38</v>
      </c>
      <c r="AR100" s="1">
        <v>2458.0700000000002</v>
      </c>
      <c r="AS100" s="1">
        <v>7440.55</v>
      </c>
      <c r="AT100">
        <v>518.91</v>
      </c>
      <c r="AU100">
        <v>469.41</v>
      </c>
      <c r="AV100" s="1">
        <v>12725.33</v>
      </c>
      <c r="AW100" s="1">
        <v>8290.1200000000008</v>
      </c>
      <c r="AX100">
        <v>0.59460000000000002</v>
      </c>
      <c r="AY100" s="1">
        <v>2201.06</v>
      </c>
      <c r="AZ100">
        <v>0.15790000000000001</v>
      </c>
      <c r="BA100" s="1">
        <v>1959.98</v>
      </c>
      <c r="BB100">
        <v>0.1406</v>
      </c>
      <c r="BC100" s="1">
        <v>1490.36</v>
      </c>
      <c r="BD100">
        <v>0.1069</v>
      </c>
      <c r="BE100" s="1">
        <v>13941.53</v>
      </c>
      <c r="BF100">
        <v>0.51559999999999995</v>
      </c>
      <c r="BG100">
        <v>0.2331</v>
      </c>
      <c r="BH100">
        <v>0.21809999999999999</v>
      </c>
      <c r="BI100">
        <v>2.1999999999999999E-2</v>
      </c>
      <c r="BJ100">
        <v>1.11E-2</v>
      </c>
    </row>
    <row r="101" spans="1:62" x14ac:dyDescent="0.25">
      <c r="A101" t="s">
        <v>102</v>
      </c>
      <c r="B101" t="s">
        <v>856</v>
      </c>
      <c r="C101">
        <v>72</v>
      </c>
      <c r="D101">
        <v>22.67323559722222</v>
      </c>
      <c r="E101">
        <v>1632.4729629999999</v>
      </c>
      <c r="F101">
        <v>1.8E-3</v>
      </c>
      <c r="G101">
        <v>0</v>
      </c>
      <c r="H101">
        <v>1.7500000000000002E-2</v>
      </c>
      <c r="I101">
        <v>1.9E-3</v>
      </c>
      <c r="J101">
        <v>2.0199999999999999E-2</v>
      </c>
      <c r="K101">
        <v>0.9274</v>
      </c>
      <c r="L101">
        <v>3.1300000000000001E-2</v>
      </c>
      <c r="M101">
        <v>0.98019999999999996</v>
      </c>
      <c r="N101">
        <v>5.9999999999999995E-4</v>
      </c>
      <c r="O101">
        <v>0.17180000000000001</v>
      </c>
      <c r="P101" s="1">
        <v>61673.64</v>
      </c>
      <c r="Q101">
        <v>8.3299999999999999E-2</v>
      </c>
      <c r="R101">
        <v>0.19170000000000001</v>
      </c>
      <c r="S101">
        <v>0.72499999999999998</v>
      </c>
      <c r="T101">
        <v>13.75</v>
      </c>
      <c r="U101" s="1">
        <v>87613.38</v>
      </c>
      <c r="V101">
        <v>118.73</v>
      </c>
      <c r="W101" s="1">
        <v>134993</v>
      </c>
      <c r="X101">
        <v>0.67349999999999999</v>
      </c>
      <c r="Y101">
        <v>0.1211</v>
      </c>
      <c r="Z101">
        <v>0.2054</v>
      </c>
      <c r="AA101">
        <v>0.32650000000000001</v>
      </c>
      <c r="AB101">
        <v>134.99</v>
      </c>
      <c r="AC101" s="1">
        <v>3238.4762993468335</v>
      </c>
      <c r="AD101">
        <v>309.79000000000002</v>
      </c>
      <c r="AE101" s="1">
        <v>97900.31</v>
      </c>
      <c r="AF101">
        <v>67</v>
      </c>
      <c r="AG101" s="1">
        <v>30799</v>
      </c>
      <c r="AH101" s="1">
        <v>44989</v>
      </c>
      <c r="AI101">
        <v>27.7</v>
      </c>
      <c r="AJ101">
        <v>23.02</v>
      </c>
      <c r="AK101">
        <v>23.09</v>
      </c>
      <c r="AL101">
        <v>2</v>
      </c>
      <c r="AM101">
        <v>2</v>
      </c>
      <c r="AN101">
        <v>2</v>
      </c>
      <c r="AO101">
        <v>0</v>
      </c>
      <c r="AP101">
        <v>0.86050000000000004</v>
      </c>
      <c r="AQ101" s="1">
        <v>1392.37</v>
      </c>
      <c r="AR101" s="1">
        <v>2635.19</v>
      </c>
      <c r="AS101" s="1">
        <v>8342.76</v>
      </c>
      <c r="AT101">
        <v>722.37</v>
      </c>
      <c r="AU101">
        <v>225</v>
      </c>
      <c r="AV101" s="1">
        <v>13317.68</v>
      </c>
      <c r="AW101" s="1">
        <v>9604.02</v>
      </c>
      <c r="AX101">
        <v>0.61260000000000003</v>
      </c>
      <c r="AY101" s="1">
        <v>2795.24</v>
      </c>
      <c r="AZ101">
        <v>0.17829999999999999</v>
      </c>
      <c r="BA101">
        <v>738.37</v>
      </c>
      <c r="BB101">
        <v>4.7100000000000003E-2</v>
      </c>
      <c r="BC101" s="1">
        <v>2539.36</v>
      </c>
      <c r="BD101">
        <v>0.16200000000000001</v>
      </c>
      <c r="BE101" s="1">
        <v>15676.99</v>
      </c>
      <c r="BF101">
        <v>0.5827</v>
      </c>
      <c r="BG101">
        <v>0.28789999999999999</v>
      </c>
      <c r="BH101">
        <v>0.10059999999999999</v>
      </c>
      <c r="BI101">
        <v>2.1399999999999999E-2</v>
      </c>
      <c r="BJ101">
        <v>7.4999999999999997E-3</v>
      </c>
    </row>
    <row r="102" spans="1:62" x14ac:dyDescent="0.25">
      <c r="A102" t="s">
        <v>103</v>
      </c>
      <c r="B102" t="s">
        <v>857</v>
      </c>
      <c r="C102">
        <v>110</v>
      </c>
      <c r="D102">
        <v>14.021814418181821</v>
      </c>
      <c r="E102">
        <v>1542.399586</v>
      </c>
      <c r="F102">
        <v>3.3E-3</v>
      </c>
      <c r="G102">
        <v>1.9E-3</v>
      </c>
      <c r="H102">
        <v>5.4000000000000003E-3</v>
      </c>
      <c r="I102">
        <v>0</v>
      </c>
      <c r="J102">
        <v>2.6800000000000001E-2</v>
      </c>
      <c r="K102">
        <v>0.94159999999999999</v>
      </c>
      <c r="L102">
        <v>2.1000000000000001E-2</v>
      </c>
      <c r="M102">
        <v>0.2334</v>
      </c>
      <c r="N102">
        <v>0</v>
      </c>
      <c r="O102">
        <v>0.19950000000000001</v>
      </c>
      <c r="P102" s="1">
        <v>51810.69</v>
      </c>
      <c r="Q102">
        <v>0.16520000000000001</v>
      </c>
      <c r="R102">
        <v>0.23480000000000001</v>
      </c>
      <c r="S102">
        <v>0.6</v>
      </c>
      <c r="T102">
        <v>16</v>
      </c>
      <c r="U102" s="1">
        <v>66834.81</v>
      </c>
      <c r="V102">
        <v>96.4</v>
      </c>
      <c r="W102" s="1">
        <v>172131.61</v>
      </c>
      <c r="X102">
        <v>0.78539999999999999</v>
      </c>
      <c r="Y102">
        <v>4.6399999999999997E-2</v>
      </c>
      <c r="Z102">
        <v>0.16830000000000001</v>
      </c>
      <c r="AA102">
        <v>0.21460000000000001</v>
      </c>
      <c r="AB102">
        <v>172.13</v>
      </c>
      <c r="AC102" s="1">
        <v>4170.7220738322994</v>
      </c>
      <c r="AD102">
        <v>487.07</v>
      </c>
      <c r="AE102" s="1">
        <v>146310.60999999999</v>
      </c>
      <c r="AF102">
        <v>218</v>
      </c>
      <c r="AG102" s="1">
        <v>36703</v>
      </c>
      <c r="AH102" s="1">
        <v>58886</v>
      </c>
      <c r="AI102">
        <v>43.5</v>
      </c>
      <c r="AJ102">
        <v>20</v>
      </c>
      <c r="AK102">
        <v>25.95</v>
      </c>
      <c r="AL102">
        <v>1.75</v>
      </c>
      <c r="AM102">
        <v>1.34</v>
      </c>
      <c r="AN102">
        <v>1.75</v>
      </c>
      <c r="AO102" s="1">
        <v>1559.28</v>
      </c>
      <c r="AP102">
        <v>1.0879000000000001</v>
      </c>
      <c r="AQ102" s="1">
        <v>1360.89</v>
      </c>
      <c r="AR102" s="1">
        <v>2244.3000000000002</v>
      </c>
      <c r="AS102" s="1">
        <v>6805.8</v>
      </c>
      <c r="AT102">
        <v>515.85</v>
      </c>
      <c r="AU102">
        <v>427.75</v>
      </c>
      <c r="AV102" s="1">
        <v>11354.6</v>
      </c>
      <c r="AW102" s="1">
        <v>6178.24</v>
      </c>
      <c r="AX102">
        <v>0.46679999999999999</v>
      </c>
      <c r="AY102" s="1">
        <v>5191.1000000000004</v>
      </c>
      <c r="AZ102">
        <v>0.39219999999999999</v>
      </c>
      <c r="BA102">
        <v>466.93</v>
      </c>
      <c r="BB102">
        <v>3.5299999999999998E-2</v>
      </c>
      <c r="BC102" s="1">
        <v>1398.26</v>
      </c>
      <c r="BD102">
        <v>0.1057</v>
      </c>
      <c r="BE102" s="1">
        <v>13234.52</v>
      </c>
      <c r="BF102">
        <v>0.54749999999999999</v>
      </c>
      <c r="BG102">
        <v>0.2954</v>
      </c>
      <c r="BH102">
        <v>0.11169999999999999</v>
      </c>
      <c r="BI102">
        <v>3.2099999999999997E-2</v>
      </c>
      <c r="BJ102">
        <v>1.34E-2</v>
      </c>
    </row>
    <row r="103" spans="1:62" x14ac:dyDescent="0.25">
      <c r="A103" t="s">
        <v>104</v>
      </c>
      <c r="B103" t="s">
        <v>858</v>
      </c>
      <c r="C103">
        <v>4</v>
      </c>
      <c r="D103">
        <v>339.66574700000001</v>
      </c>
      <c r="E103">
        <v>1358.662988</v>
      </c>
      <c r="F103">
        <v>0</v>
      </c>
      <c r="G103">
        <v>0</v>
      </c>
      <c r="H103">
        <v>0.12920000000000001</v>
      </c>
      <c r="I103">
        <v>1.5E-3</v>
      </c>
      <c r="J103">
        <v>0.4294</v>
      </c>
      <c r="K103">
        <v>0.34720000000000001</v>
      </c>
      <c r="L103">
        <v>9.2799999999999994E-2</v>
      </c>
      <c r="M103">
        <v>1</v>
      </c>
      <c r="N103">
        <v>2.5000000000000001E-2</v>
      </c>
      <c r="O103">
        <v>9.5000000000000001E-2</v>
      </c>
      <c r="P103" s="1">
        <v>69278.67</v>
      </c>
      <c r="Q103">
        <v>0.129</v>
      </c>
      <c r="R103">
        <v>0.2366</v>
      </c>
      <c r="S103">
        <v>0.63439999999999996</v>
      </c>
      <c r="T103">
        <v>12</v>
      </c>
      <c r="U103" s="1">
        <v>83520.75</v>
      </c>
      <c r="V103">
        <v>113.22</v>
      </c>
      <c r="W103" s="1">
        <v>74612.7</v>
      </c>
      <c r="X103">
        <v>0.67859999999999998</v>
      </c>
      <c r="Y103">
        <v>0.26529999999999998</v>
      </c>
      <c r="Z103">
        <v>5.6099999999999997E-2</v>
      </c>
      <c r="AA103">
        <v>0.32140000000000002</v>
      </c>
      <c r="AB103">
        <v>74.61</v>
      </c>
      <c r="AC103" s="1">
        <v>2480.9655004747947</v>
      </c>
      <c r="AD103">
        <v>321.51</v>
      </c>
      <c r="AE103" s="1">
        <v>47347.73</v>
      </c>
      <c r="AF103">
        <v>4</v>
      </c>
      <c r="AG103" s="1">
        <v>27051</v>
      </c>
      <c r="AH103" s="1">
        <v>37682</v>
      </c>
      <c r="AI103">
        <v>49.32</v>
      </c>
      <c r="AJ103">
        <v>32.159999999999997</v>
      </c>
      <c r="AK103">
        <v>32.65</v>
      </c>
      <c r="AL103">
        <v>1.5</v>
      </c>
      <c r="AM103">
        <v>1.1499999999999999</v>
      </c>
      <c r="AN103">
        <v>1.34</v>
      </c>
      <c r="AO103">
        <v>0</v>
      </c>
      <c r="AP103">
        <v>1.3076000000000001</v>
      </c>
      <c r="AQ103" s="1">
        <v>2287.75</v>
      </c>
      <c r="AR103" s="1">
        <v>2443.1799999999998</v>
      </c>
      <c r="AS103" s="1">
        <v>9122.4500000000007</v>
      </c>
      <c r="AT103">
        <v>592.52</v>
      </c>
      <c r="AU103">
        <v>96.48</v>
      </c>
      <c r="AV103" s="1">
        <v>14542.38</v>
      </c>
      <c r="AW103" s="1">
        <v>9871.7800000000007</v>
      </c>
      <c r="AX103">
        <v>0.57920000000000005</v>
      </c>
      <c r="AY103" s="1">
        <v>2306</v>
      </c>
      <c r="AZ103">
        <v>0.1353</v>
      </c>
      <c r="BA103" s="1">
        <v>1771.19</v>
      </c>
      <c r="BB103">
        <v>0.10390000000000001</v>
      </c>
      <c r="BC103" s="1">
        <v>3094.96</v>
      </c>
      <c r="BD103">
        <v>0.18160000000000001</v>
      </c>
      <c r="BE103" s="1">
        <v>17043.93</v>
      </c>
      <c r="BF103">
        <v>0.60640000000000005</v>
      </c>
      <c r="BG103">
        <v>0.2286</v>
      </c>
      <c r="BH103">
        <v>0.12839999999999999</v>
      </c>
      <c r="BI103">
        <v>1.35E-2</v>
      </c>
      <c r="BJ103">
        <v>2.3E-2</v>
      </c>
    </row>
    <row r="104" spans="1:62" x14ac:dyDescent="0.25">
      <c r="A104" t="s">
        <v>105</v>
      </c>
      <c r="B104" t="s">
        <v>859</v>
      </c>
      <c r="C104">
        <v>78</v>
      </c>
      <c r="D104">
        <v>17.4630333974359</v>
      </c>
      <c r="E104">
        <v>1362.1166049999999</v>
      </c>
      <c r="F104">
        <v>1.4E-3</v>
      </c>
      <c r="G104">
        <v>0</v>
      </c>
      <c r="H104">
        <v>8.8999999999999999E-3</v>
      </c>
      <c r="I104">
        <v>0</v>
      </c>
      <c r="J104">
        <v>1.8499999999999999E-2</v>
      </c>
      <c r="K104">
        <v>0.93069999999999997</v>
      </c>
      <c r="L104">
        <v>4.0399999999999998E-2</v>
      </c>
      <c r="M104">
        <v>0.32329999999999998</v>
      </c>
      <c r="N104">
        <v>2.0000000000000001E-4</v>
      </c>
      <c r="O104">
        <v>0.1449</v>
      </c>
      <c r="P104" s="1">
        <v>64588.19</v>
      </c>
      <c r="Q104">
        <v>0.1895</v>
      </c>
      <c r="R104">
        <v>0.2737</v>
      </c>
      <c r="S104">
        <v>0.53680000000000005</v>
      </c>
      <c r="T104">
        <v>13</v>
      </c>
      <c r="U104" s="1">
        <v>101015.69</v>
      </c>
      <c r="V104">
        <v>104.78</v>
      </c>
      <c r="W104" s="1">
        <v>263327.63</v>
      </c>
      <c r="X104">
        <v>0.82820000000000005</v>
      </c>
      <c r="Y104">
        <v>0.13100000000000001</v>
      </c>
      <c r="Z104">
        <v>4.0800000000000003E-2</v>
      </c>
      <c r="AA104">
        <v>0.17180000000000001</v>
      </c>
      <c r="AB104">
        <v>263.33</v>
      </c>
      <c r="AC104" s="1">
        <v>5436.6270646851117</v>
      </c>
      <c r="AD104">
        <v>711.04</v>
      </c>
      <c r="AE104" s="1">
        <v>219051.12</v>
      </c>
      <c r="AF104">
        <v>470</v>
      </c>
      <c r="AG104" s="1">
        <v>39328</v>
      </c>
      <c r="AH104" s="1">
        <v>71656</v>
      </c>
      <c r="AI104">
        <v>30.5</v>
      </c>
      <c r="AJ104">
        <v>20.02</v>
      </c>
      <c r="AK104">
        <v>21.51</v>
      </c>
      <c r="AL104">
        <v>3</v>
      </c>
      <c r="AM104">
        <v>3</v>
      </c>
      <c r="AN104">
        <v>3</v>
      </c>
      <c r="AO104" s="1">
        <v>3379.86</v>
      </c>
      <c r="AP104">
        <v>1.1462000000000001</v>
      </c>
      <c r="AQ104" s="1">
        <v>1898.05</v>
      </c>
      <c r="AR104" s="1">
        <v>3315.33</v>
      </c>
      <c r="AS104" s="1">
        <v>6692.85</v>
      </c>
      <c r="AT104">
        <v>680.83</v>
      </c>
      <c r="AU104">
        <v>296.77999999999997</v>
      </c>
      <c r="AV104" s="1">
        <v>12883.85</v>
      </c>
      <c r="AW104" s="1">
        <v>4761.97</v>
      </c>
      <c r="AX104">
        <v>0.29509999999999997</v>
      </c>
      <c r="AY104" s="1">
        <v>8086.64</v>
      </c>
      <c r="AZ104">
        <v>0.50119999999999998</v>
      </c>
      <c r="BA104" s="1">
        <v>1328.33</v>
      </c>
      <c r="BB104">
        <v>8.2299999999999998E-2</v>
      </c>
      <c r="BC104" s="1">
        <v>1957.77</v>
      </c>
      <c r="BD104">
        <v>0.12130000000000001</v>
      </c>
      <c r="BE104" s="1">
        <v>16134.7</v>
      </c>
      <c r="BF104">
        <v>0.50219999999999998</v>
      </c>
      <c r="BG104">
        <v>0.20330000000000001</v>
      </c>
      <c r="BH104">
        <v>0.25840000000000002</v>
      </c>
      <c r="BI104">
        <v>2.3800000000000002E-2</v>
      </c>
      <c r="BJ104">
        <v>1.2200000000000001E-2</v>
      </c>
    </row>
    <row r="105" spans="1:62" x14ac:dyDescent="0.25">
      <c r="A105" t="s">
        <v>106</v>
      </c>
      <c r="B105" t="s">
        <v>860</v>
      </c>
      <c r="C105">
        <v>10</v>
      </c>
      <c r="D105">
        <v>467.83784079999998</v>
      </c>
      <c r="E105">
        <v>4678.3784079999996</v>
      </c>
      <c r="F105">
        <v>1.2500000000000001E-2</v>
      </c>
      <c r="G105">
        <v>8.9999999999999998E-4</v>
      </c>
      <c r="H105">
        <v>0.71120000000000005</v>
      </c>
      <c r="I105">
        <v>2.3999999999999998E-3</v>
      </c>
      <c r="J105">
        <v>4.4299999999999999E-2</v>
      </c>
      <c r="K105">
        <v>0.1724</v>
      </c>
      <c r="L105">
        <v>5.6300000000000003E-2</v>
      </c>
      <c r="M105">
        <v>0.99990000000000001</v>
      </c>
      <c r="N105">
        <v>1.0800000000000001E-2</v>
      </c>
      <c r="O105">
        <v>0.1951</v>
      </c>
      <c r="P105" s="1">
        <v>84179.98</v>
      </c>
      <c r="Q105">
        <v>0.12130000000000001</v>
      </c>
      <c r="R105">
        <v>0.1163</v>
      </c>
      <c r="S105">
        <v>0.76239999999999997</v>
      </c>
      <c r="T105">
        <v>32.5</v>
      </c>
      <c r="U105" s="1">
        <v>114985.57</v>
      </c>
      <c r="V105">
        <v>143.94999999999999</v>
      </c>
      <c r="W105" s="1">
        <v>264938.09999999998</v>
      </c>
      <c r="X105">
        <v>0.83950000000000002</v>
      </c>
      <c r="Y105">
        <v>0.13650000000000001</v>
      </c>
      <c r="Z105">
        <v>2.4E-2</v>
      </c>
      <c r="AA105">
        <v>0.1605</v>
      </c>
      <c r="AB105">
        <v>264.94</v>
      </c>
      <c r="AC105" s="1">
        <v>19804.207979749212</v>
      </c>
      <c r="AD105" s="1">
        <v>2109.0100000000002</v>
      </c>
      <c r="AE105" s="1">
        <v>153360.9</v>
      </c>
      <c r="AF105">
        <v>245</v>
      </c>
      <c r="AG105" s="1">
        <v>37848</v>
      </c>
      <c r="AH105" s="1">
        <v>79869</v>
      </c>
      <c r="AI105">
        <v>149.5</v>
      </c>
      <c r="AJ105">
        <v>69.959999999999994</v>
      </c>
      <c r="AK105">
        <v>91.04</v>
      </c>
      <c r="AL105">
        <v>3.8</v>
      </c>
      <c r="AM105">
        <v>2.92</v>
      </c>
      <c r="AN105">
        <v>3.4</v>
      </c>
      <c r="AO105">
        <v>0</v>
      </c>
      <c r="AP105">
        <v>1.5242</v>
      </c>
      <c r="AQ105" s="1">
        <v>3413.69</v>
      </c>
      <c r="AR105" s="1">
        <v>4169.1099999999997</v>
      </c>
      <c r="AS105" s="1">
        <v>12961.71</v>
      </c>
      <c r="AT105" s="1">
        <v>1726.71</v>
      </c>
      <c r="AU105">
        <v>904.5</v>
      </c>
      <c r="AV105" s="1">
        <v>23175.73</v>
      </c>
      <c r="AW105" s="1">
        <v>4226.6899999999996</v>
      </c>
      <c r="AX105">
        <v>0.1522</v>
      </c>
      <c r="AY105" s="1">
        <v>17719.59</v>
      </c>
      <c r="AZ105">
        <v>0.63819999999999999</v>
      </c>
      <c r="BA105" s="1">
        <v>1247.9000000000001</v>
      </c>
      <c r="BB105">
        <v>4.4900000000000002E-2</v>
      </c>
      <c r="BC105" s="1">
        <v>4570.1499999999996</v>
      </c>
      <c r="BD105">
        <v>0.1646</v>
      </c>
      <c r="BE105" s="1">
        <v>27764.34</v>
      </c>
      <c r="BF105">
        <v>0.58069999999999999</v>
      </c>
      <c r="BG105">
        <v>0.25969999999999999</v>
      </c>
      <c r="BH105">
        <v>0.1072</v>
      </c>
      <c r="BI105">
        <v>2.6599999999999999E-2</v>
      </c>
      <c r="BJ105">
        <v>2.58E-2</v>
      </c>
    </row>
    <row r="106" spans="1:62" x14ac:dyDescent="0.25">
      <c r="A106" t="s">
        <v>107</v>
      </c>
      <c r="B106" t="s">
        <v>861</v>
      </c>
      <c r="C106">
        <v>79</v>
      </c>
      <c r="D106">
        <v>421.71022922784812</v>
      </c>
      <c r="E106">
        <v>33315.108109000001</v>
      </c>
      <c r="F106">
        <v>1.2999999999999999E-2</v>
      </c>
      <c r="G106">
        <v>1.8E-3</v>
      </c>
      <c r="H106">
        <v>0.63759999999999994</v>
      </c>
      <c r="I106">
        <v>2.2000000000000001E-3</v>
      </c>
      <c r="J106">
        <v>0.17219999999999999</v>
      </c>
      <c r="K106">
        <v>0.1449</v>
      </c>
      <c r="L106">
        <v>2.8199999999999999E-2</v>
      </c>
      <c r="M106">
        <v>0.99950000000000006</v>
      </c>
      <c r="N106">
        <v>0.1095</v>
      </c>
      <c r="O106">
        <v>0.23230000000000001</v>
      </c>
      <c r="P106" s="1">
        <v>77253.2</v>
      </c>
      <c r="Q106">
        <v>0.21729999999999999</v>
      </c>
      <c r="R106">
        <v>0.2306</v>
      </c>
      <c r="S106">
        <v>0.55210000000000004</v>
      </c>
      <c r="T106">
        <v>728.99</v>
      </c>
      <c r="U106" s="1">
        <v>75925.490000000005</v>
      </c>
      <c r="V106">
        <v>45.7</v>
      </c>
      <c r="W106" s="1">
        <v>177641.94</v>
      </c>
      <c r="X106">
        <v>0.48330000000000001</v>
      </c>
      <c r="Y106">
        <v>0.42830000000000001</v>
      </c>
      <c r="Z106">
        <v>8.8400000000000006E-2</v>
      </c>
      <c r="AA106">
        <v>0.51670000000000005</v>
      </c>
      <c r="AB106">
        <v>177.64</v>
      </c>
      <c r="AC106" s="1">
        <v>8742.4270408211032</v>
      </c>
      <c r="AD106">
        <v>579.01</v>
      </c>
      <c r="AE106" s="1">
        <v>93815.88</v>
      </c>
      <c r="AF106">
        <v>59</v>
      </c>
      <c r="AG106" s="1">
        <v>27009</v>
      </c>
      <c r="AH106" s="1">
        <v>43894</v>
      </c>
      <c r="AI106">
        <v>78.2</v>
      </c>
      <c r="AJ106">
        <v>40.1</v>
      </c>
      <c r="AK106">
        <v>53.52</v>
      </c>
      <c r="AL106">
        <v>1</v>
      </c>
      <c r="AM106">
        <v>0.75</v>
      </c>
      <c r="AN106">
        <v>0.85</v>
      </c>
      <c r="AO106">
        <v>0</v>
      </c>
      <c r="AP106">
        <v>1.0007999999999999</v>
      </c>
      <c r="AQ106" s="1">
        <v>4084.55</v>
      </c>
      <c r="AR106" s="1">
        <v>3818.78</v>
      </c>
      <c r="AS106" s="1">
        <v>12181.63</v>
      </c>
      <c r="AT106" s="1">
        <v>1628.91</v>
      </c>
      <c r="AU106">
        <v>745</v>
      </c>
      <c r="AV106" s="1">
        <v>22458.87</v>
      </c>
      <c r="AW106" s="1">
        <v>9702.81</v>
      </c>
      <c r="AX106">
        <v>0.39340000000000003</v>
      </c>
      <c r="AY106" s="1">
        <v>8204.36</v>
      </c>
      <c r="AZ106">
        <v>0.3327</v>
      </c>
      <c r="BA106">
        <v>681.97</v>
      </c>
      <c r="BB106">
        <v>2.7699999999999999E-2</v>
      </c>
      <c r="BC106" s="1">
        <v>6072.14</v>
      </c>
      <c r="BD106">
        <v>0.2462</v>
      </c>
      <c r="BE106" s="1">
        <v>24661.279999999999</v>
      </c>
      <c r="BF106">
        <v>0.59419999999999995</v>
      </c>
      <c r="BG106">
        <v>0.23599999999999999</v>
      </c>
      <c r="BH106">
        <v>0.12659999999999999</v>
      </c>
      <c r="BI106">
        <v>2.52E-2</v>
      </c>
      <c r="BJ106">
        <v>1.8100000000000002E-2</v>
      </c>
    </row>
    <row r="107" spans="1:62" x14ac:dyDescent="0.25">
      <c r="A107" t="s">
        <v>108</v>
      </c>
      <c r="B107" t="s">
        <v>862</v>
      </c>
      <c r="C107">
        <v>127</v>
      </c>
      <c r="D107">
        <v>13.20266337007874</v>
      </c>
      <c r="E107">
        <v>1676.7382480000001</v>
      </c>
      <c r="F107">
        <v>1.6000000000000001E-3</v>
      </c>
      <c r="G107">
        <v>0</v>
      </c>
      <c r="H107">
        <v>2.2000000000000001E-3</v>
      </c>
      <c r="I107">
        <v>0</v>
      </c>
      <c r="J107">
        <v>1.0500000000000001E-2</v>
      </c>
      <c r="K107">
        <v>0.96550000000000002</v>
      </c>
      <c r="L107">
        <v>2.0199999999999999E-2</v>
      </c>
      <c r="M107">
        <v>0.1598</v>
      </c>
      <c r="N107">
        <v>1.8E-3</v>
      </c>
      <c r="O107">
        <v>0.13669999999999999</v>
      </c>
      <c r="P107" s="1">
        <v>59267.21</v>
      </c>
      <c r="Q107">
        <v>0.21210000000000001</v>
      </c>
      <c r="R107">
        <v>0.18179999999999999</v>
      </c>
      <c r="S107">
        <v>0.60609999999999997</v>
      </c>
      <c r="T107">
        <v>12.48</v>
      </c>
      <c r="U107" s="1">
        <v>81802.42</v>
      </c>
      <c r="V107">
        <v>134.35</v>
      </c>
      <c r="W107" s="1">
        <v>208824.51</v>
      </c>
      <c r="X107">
        <v>0.90249999999999997</v>
      </c>
      <c r="Y107">
        <v>3.1800000000000002E-2</v>
      </c>
      <c r="Z107">
        <v>6.5699999999999995E-2</v>
      </c>
      <c r="AA107">
        <v>9.7500000000000003E-2</v>
      </c>
      <c r="AB107">
        <v>208.82</v>
      </c>
      <c r="AC107" s="1">
        <v>4308.0713454328024</v>
      </c>
      <c r="AD107">
        <v>516.91</v>
      </c>
      <c r="AE107" s="1">
        <v>188506.22</v>
      </c>
      <c r="AF107">
        <v>388</v>
      </c>
      <c r="AG107" s="1">
        <v>43611</v>
      </c>
      <c r="AH107" s="1">
        <v>72458</v>
      </c>
      <c r="AI107">
        <v>27.5</v>
      </c>
      <c r="AJ107">
        <v>20</v>
      </c>
      <c r="AK107">
        <v>24.33</v>
      </c>
      <c r="AL107">
        <v>0.5</v>
      </c>
      <c r="AM107">
        <v>0.28000000000000003</v>
      </c>
      <c r="AN107">
        <v>0.45</v>
      </c>
      <c r="AO107">
        <v>767.3</v>
      </c>
      <c r="AP107">
        <v>0.90749999999999997</v>
      </c>
      <c r="AQ107" s="1">
        <v>1105.29</v>
      </c>
      <c r="AR107" s="1">
        <v>2468.7600000000002</v>
      </c>
      <c r="AS107" s="1">
        <v>6605.52</v>
      </c>
      <c r="AT107">
        <v>900.02</v>
      </c>
      <c r="AU107">
        <v>458.58</v>
      </c>
      <c r="AV107" s="1">
        <v>11538.18</v>
      </c>
      <c r="AW107" s="1">
        <v>7167.24</v>
      </c>
      <c r="AX107">
        <v>0.53369999999999995</v>
      </c>
      <c r="AY107" s="1">
        <v>4483.45</v>
      </c>
      <c r="AZ107">
        <v>0.33379999999999999</v>
      </c>
      <c r="BA107">
        <v>680.48</v>
      </c>
      <c r="BB107">
        <v>5.0700000000000002E-2</v>
      </c>
      <c r="BC107" s="1">
        <v>1098.78</v>
      </c>
      <c r="BD107">
        <v>8.1799999999999998E-2</v>
      </c>
      <c r="BE107" s="1">
        <v>13429.95</v>
      </c>
      <c r="BF107">
        <v>0.55410000000000004</v>
      </c>
      <c r="BG107">
        <v>0.27400000000000002</v>
      </c>
      <c r="BH107">
        <v>0.12920000000000001</v>
      </c>
      <c r="BI107">
        <v>3.2399999999999998E-2</v>
      </c>
      <c r="BJ107">
        <v>1.04E-2</v>
      </c>
    </row>
    <row r="108" spans="1:62" x14ac:dyDescent="0.25">
      <c r="A108" t="s">
        <v>109</v>
      </c>
      <c r="B108" t="s">
        <v>863</v>
      </c>
      <c r="C108">
        <v>117</v>
      </c>
      <c r="D108">
        <v>19.201184034188039</v>
      </c>
      <c r="E108">
        <v>2246.538532</v>
      </c>
      <c r="F108">
        <v>7.3000000000000001E-3</v>
      </c>
      <c r="G108">
        <v>4.0000000000000002E-4</v>
      </c>
      <c r="H108">
        <v>4.4999999999999997E-3</v>
      </c>
      <c r="I108">
        <v>4.0000000000000002E-4</v>
      </c>
      <c r="J108">
        <v>2.7300000000000001E-2</v>
      </c>
      <c r="K108">
        <v>0.92600000000000005</v>
      </c>
      <c r="L108">
        <v>3.4099999999999998E-2</v>
      </c>
      <c r="M108">
        <v>0.22509999999999999</v>
      </c>
      <c r="N108">
        <v>3.0999999999999999E-3</v>
      </c>
      <c r="O108">
        <v>0.14019999999999999</v>
      </c>
      <c r="P108" s="1">
        <v>72434.429999999993</v>
      </c>
      <c r="Q108">
        <v>0.24310000000000001</v>
      </c>
      <c r="R108">
        <v>0.25409999999999999</v>
      </c>
      <c r="S108">
        <v>0.50280000000000002</v>
      </c>
      <c r="T108">
        <v>19.45</v>
      </c>
      <c r="U108" s="1">
        <v>85232.39</v>
      </c>
      <c r="V108">
        <v>115.5</v>
      </c>
      <c r="W108" s="1">
        <v>336693.55</v>
      </c>
      <c r="X108">
        <v>0.69079999999999997</v>
      </c>
      <c r="Y108">
        <v>0.1101</v>
      </c>
      <c r="Z108">
        <v>0.1991</v>
      </c>
      <c r="AA108">
        <v>0.30919999999999997</v>
      </c>
      <c r="AB108">
        <v>336.69</v>
      </c>
      <c r="AC108" s="1">
        <v>10889.767369456364</v>
      </c>
      <c r="AD108">
        <v>865.5</v>
      </c>
      <c r="AE108" s="1">
        <v>258609.02</v>
      </c>
      <c r="AF108">
        <v>527</v>
      </c>
      <c r="AG108" s="1">
        <v>39726</v>
      </c>
      <c r="AH108" s="1">
        <v>62743</v>
      </c>
      <c r="AI108">
        <v>54.1</v>
      </c>
      <c r="AJ108">
        <v>26.7</v>
      </c>
      <c r="AK108">
        <v>28.4</v>
      </c>
      <c r="AL108">
        <v>1.7</v>
      </c>
      <c r="AM108">
        <v>1.39</v>
      </c>
      <c r="AN108">
        <v>1.62</v>
      </c>
      <c r="AO108" s="1">
        <v>2953.26</v>
      </c>
      <c r="AP108">
        <v>1.4834000000000001</v>
      </c>
      <c r="AQ108" s="1">
        <v>1341.73</v>
      </c>
      <c r="AR108" s="1">
        <v>2711.64</v>
      </c>
      <c r="AS108" s="1">
        <v>8937.99</v>
      </c>
      <c r="AT108" s="1">
        <v>1014.29</v>
      </c>
      <c r="AU108">
        <v>444.34</v>
      </c>
      <c r="AV108" s="1">
        <v>14449.99</v>
      </c>
      <c r="AW108" s="1">
        <v>4705.72</v>
      </c>
      <c r="AX108">
        <v>0.2492</v>
      </c>
      <c r="AY108" s="1">
        <v>11779.55</v>
      </c>
      <c r="AZ108">
        <v>0.62380000000000002</v>
      </c>
      <c r="BA108">
        <v>811.48</v>
      </c>
      <c r="BB108">
        <v>4.2999999999999997E-2</v>
      </c>
      <c r="BC108" s="1">
        <v>1586.06</v>
      </c>
      <c r="BD108">
        <v>8.4000000000000005E-2</v>
      </c>
      <c r="BE108" s="1">
        <v>18882.810000000001</v>
      </c>
      <c r="BF108">
        <v>0.58609999999999995</v>
      </c>
      <c r="BG108">
        <v>0.25130000000000002</v>
      </c>
      <c r="BH108">
        <v>0.1007</v>
      </c>
      <c r="BI108">
        <v>4.6899999999999997E-2</v>
      </c>
      <c r="BJ108">
        <v>1.4999999999999999E-2</v>
      </c>
    </row>
    <row r="109" spans="1:62" x14ac:dyDescent="0.25">
      <c r="A109" t="s">
        <v>110</v>
      </c>
      <c r="B109" t="s">
        <v>864</v>
      </c>
      <c r="C109">
        <v>67</v>
      </c>
      <c r="D109">
        <v>29.273425059701491</v>
      </c>
      <c r="E109">
        <v>1961.319479</v>
      </c>
      <c r="F109">
        <v>5.0000000000000001E-4</v>
      </c>
      <c r="G109">
        <v>5.0000000000000001E-4</v>
      </c>
      <c r="H109">
        <v>9.2999999999999992E-3</v>
      </c>
      <c r="I109">
        <v>1E-3</v>
      </c>
      <c r="J109">
        <v>0.1062</v>
      </c>
      <c r="K109">
        <v>0.85089999999999999</v>
      </c>
      <c r="L109">
        <v>3.1699999999999999E-2</v>
      </c>
      <c r="M109">
        <v>0.30580000000000002</v>
      </c>
      <c r="N109">
        <v>2.0000000000000001E-4</v>
      </c>
      <c r="O109">
        <v>0.17929999999999999</v>
      </c>
      <c r="P109" s="1">
        <v>65577.850000000006</v>
      </c>
      <c r="Q109">
        <v>0.47289999999999999</v>
      </c>
      <c r="R109">
        <v>0.1163</v>
      </c>
      <c r="S109">
        <v>0.41089999999999999</v>
      </c>
      <c r="T109">
        <v>16.5</v>
      </c>
      <c r="U109" s="1">
        <v>75466.77</v>
      </c>
      <c r="V109">
        <v>118.87</v>
      </c>
      <c r="W109" s="1">
        <v>138733.14000000001</v>
      </c>
      <c r="X109">
        <v>0.75560000000000005</v>
      </c>
      <c r="Y109">
        <v>0.18890000000000001</v>
      </c>
      <c r="Z109">
        <v>5.5500000000000001E-2</v>
      </c>
      <c r="AA109">
        <v>0.24440000000000001</v>
      </c>
      <c r="AB109">
        <v>138.72999999999999</v>
      </c>
      <c r="AC109" s="1">
        <v>4179.2773119141593</v>
      </c>
      <c r="AD109">
        <v>429.01</v>
      </c>
      <c r="AE109" s="1">
        <v>122993.56</v>
      </c>
      <c r="AF109">
        <v>123</v>
      </c>
      <c r="AG109" s="1">
        <v>35202</v>
      </c>
      <c r="AH109" s="1">
        <v>50254</v>
      </c>
      <c r="AI109">
        <v>47.25</v>
      </c>
      <c r="AJ109">
        <v>27</v>
      </c>
      <c r="AK109">
        <v>37.590000000000003</v>
      </c>
      <c r="AL109">
        <v>1.5</v>
      </c>
      <c r="AM109">
        <v>0.64</v>
      </c>
      <c r="AN109">
        <v>1.38</v>
      </c>
      <c r="AO109" s="1">
        <v>1063.76</v>
      </c>
      <c r="AP109">
        <v>1.2736000000000001</v>
      </c>
      <c r="AQ109" s="1">
        <v>1460.76</v>
      </c>
      <c r="AR109" s="1">
        <v>2269.27</v>
      </c>
      <c r="AS109" s="1">
        <v>8132.54</v>
      </c>
      <c r="AT109">
        <v>940.7</v>
      </c>
      <c r="AU109">
        <v>711.7</v>
      </c>
      <c r="AV109" s="1">
        <v>13514.97</v>
      </c>
      <c r="AW109" s="1">
        <v>7241.82</v>
      </c>
      <c r="AX109">
        <v>0.47570000000000001</v>
      </c>
      <c r="AY109" s="1">
        <v>5405.81</v>
      </c>
      <c r="AZ109">
        <v>0.35510000000000003</v>
      </c>
      <c r="BA109">
        <v>635.59</v>
      </c>
      <c r="BB109">
        <v>4.1700000000000001E-2</v>
      </c>
      <c r="BC109" s="1">
        <v>1941.45</v>
      </c>
      <c r="BD109">
        <v>0.1275</v>
      </c>
      <c r="BE109" s="1">
        <v>15224.68</v>
      </c>
      <c r="BF109">
        <v>0.57069999999999999</v>
      </c>
      <c r="BG109">
        <v>0.25309999999999999</v>
      </c>
      <c r="BH109">
        <v>0.13320000000000001</v>
      </c>
      <c r="BI109">
        <v>3.09E-2</v>
      </c>
      <c r="BJ109">
        <v>1.2200000000000001E-2</v>
      </c>
    </row>
    <row r="110" spans="1:62" x14ac:dyDescent="0.25">
      <c r="A110" t="s">
        <v>111</v>
      </c>
      <c r="B110" t="s">
        <v>865</v>
      </c>
      <c r="C110">
        <v>44</v>
      </c>
      <c r="D110">
        <v>32.034814590909093</v>
      </c>
      <c r="E110">
        <v>1409.5318420000001</v>
      </c>
      <c r="F110">
        <v>2.8999999999999998E-3</v>
      </c>
      <c r="G110">
        <v>2.3900000000000001E-2</v>
      </c>
      <c r="H110">
        <v>3.3E-3</v>
      </c>
      <c r="I110">
        <v>4.0000000000000002E-4</v>
      </c>
      <c r="J110">
        <v>1.72E-2</v>
      </c>
      <c r="K110">
        <v>0.95150000000000001</v>
      </c>
      <c r="L110">
        <v>6.9999999999999999E-4</v>
      </c>
      <c r="M110">
        <v>0.14249999999999999</v>
      </c>
      <c r="N110">
        <v>2.4299999999999999E-2</v>
      </c>
      <c r="O110">
        <v>9.06E-2</v>
      </c>
      <c r="P110" s="1">
        <v>68996.34</v>
      </c>
      <c r="Q110">
        <v>5.8799999999999998E-2</v>
      </c>
      <c r="R110">
        <v>0.13730000000000001</v>
      </c>
      <c r="S110">
        <v>0.80389999999999995</v>
      </c>
      <c r="T110">
        <v>7</v>
      </c>
      <c r="U110" s="1">
        <v>93320.43</v>
      </c>
      <c r="V110">
        <v>201.36</v>
      </c>
      <c r="W110" s="1">
        <v>135266.01999999999</v>
      </c>
      <c r="X110">
        <v>0.88500000000000001</v>
      </c>
      <c r="Y110">
        <v>9.0899999999999995E-2</v>
      </c>
      <c r="Z110">
        <v>2.4199999999999999E-2</v>
      </c>
      <c r="AA110">
        <v>0.115</v>
      </c>
      <c r="AB110">
        <v>135.27000000000001</v>
      </c>
      <c r="AC110" s="1">
        <v>3334.5901525224285</v>
      </c>
      <c r="AD110">
        <v>407.4</v>
      </c>
      <c r="AE110" s="1">
        <v>130544.46</v>
      </c>
      <c r="AF110">
        <v>144</v>
      </c>
      <c r="AG110" s="1">
        <v>41361</v>
      </c>
      <c r="AH110" s="1">
        <v>66568</v>
      </c>
      <c r="AI110">
        <v>47.88</v>
      </c>
      <c r="AJ110">
        <v>22.9</v>
      </c>
      <c r="AK110">
        <v>35.54</v>
      </c>
      <c r="AL110">
        <v>3</v>
      </c>
      <c r="AM110">
        <v>2.81</v>
      </c>
      <c r="AN110">
        <v>2.95</v>
      </c>
      <c r="AO110">
        <v>814.49</v>
      </c>
      <c r="AP110">
        <v>0.90249999999999997</v>
      </c>
      <c r="AQ110" s="1">
        <v>1111.97</v>
      </c>
      <c r="AR110" s="1">
        <v>2888.71</v>
      </c>
      <c r="AS110" s="1">
        <v>8498.43</v>
      </c>
      <c r="AT110">
        <v>381.71</v>
      </c>
      <c r="AU110">
        <v>175.65</v>
      </c>
      <c r="AV110" s="1">
        <v>13056.48</v>
      </c>
      <c r="AW110" s="1">
        <v>6340.6</v>
      </c>
      <c r="AX110">
        <v>0.49869999999999998</v>
      </c>
      <c r="AY110" s="1">
        <v>4014.69</v>
      </c>
      <c r="AZ110">
        <v>0.31569999999999998</v>
      </c>
      <c r="BA110">
        <v>869.43</v>
      </c>
      <c r="BB110">
        <v>6.8400000000000002E-2</v>
      </c>
      <c r="BC110" s="1">
        <v>1490.14</v>
      </c>
      <c r="BD110">
        <v>0.1172</v>
      </c>
      <c r="BE110" s="1">
        <v>12714.85</v>
      </c>
      <c r="BF110">
        <v>0.60309999999999997</v>
      </c>
      <c r="BG110">
        <v>0.25169999999999998</v>
      </c>
      <c r="BH110">
        <v>6.0999999999999999E-2</v>
      </c>
      <c r="BI110">
        <v>2.29E-2</v>
      </c>
      <c r="BJ110">
        <v>6.1199999999999997E-2</v>
      </c>
    </row>
    <row r="111" spans="1:62" x14ac:dyDescent="0.25">
      <c r="A111" t="s">
        <v>112</v>
      </c>
      <c r="B111" t="s">
        <v>866</v>
      </c>
      <c r="C111">
        <v>109</v>
      </c>
      <c r="D111">
        <v>8.2821221376146781</v>
      </c>
      <c r="E111">
        <v>902.75131299999998</v>
      </c>
      <c r="F111">
        <v>2.0999999999999999E-3</v>
      </c>
      <c r="G111">
        <v>0</v>
      </c>
      <c r="H111">
        <v>2.3999999999999998E-3</v>
      </c>
      <c r="I111">
        <v>0</v>
      </c>
      <c r="J111">
        <v>1.5299999999999999E-2</v>
      </c>
      <c r="K111">
        <v>0.96289999999999998</v>
      </c>
      <c r="L111">
        <v>1.7299999999999999E-2</v>
      </c>
      <c r="M111">
        <v>0.27510000000000001</v>
      </c>
      <c r="N111">
        <v>1.1000000000000001E-3</v>
      </c>
      <c r="O111">
        <v>0.1512</v>
      </c>
      <c r="P111" s="1">
        <v>64111.58</v>
      </c>
      <c r="Q111">
        <v>5.0799999999999998E-2</v>
      </c>
      <c r="R111">
        <v>0.16950000000000001</v>
      </c>
      <c r="S111">
        <v>0.77969999999999995</v>
      </c>
      <c r="T111">
        <v>4.5</v>
      </c>
      <c r="U111" s="1">
        <v>98900.22</v>
      </c>
      <c r="V111">
        <v>200.61</v>
      </c>
      <c r="W111" s="1">
        <v>168227.69</v>
      </c>
      <c r="X111">
        <v>0.83299999999999996</v>
      </c>
      <c r="Y111">
        <v>7.1499999999999994E-2</v>
      </c>
      <c r="Z111">
        <v>9.5500000000000002E-2</v>
      </c>
      <c r="AA111">
        <v>0.16700000000000001</v>
      </c>
      <c r="AB111">
        <v>168.23</v>
      </c>
      <c r="AC111" s="1">
        <v>3919.3518182121993</v>
      </c>
      <c r="AD111">
        <v>555.09</v>
      </c>
      <c r="AE111" s="1">
        <v>153272.18</v>
      </c>
      <c r="AF111">
        <v>244</v>
      </c>
      <c r="AG111" s="1">
        <v>37753</v>
      </c>
      <c r="AH111" s="1">
        <v>56952</v>
      </c>
      <c r="AI111">
        <v>45.5</v>
      </c>
      <c r="AJ111">
        <v>20</v>
      </c>
      <c r="AK111">
        <v>32.08</v>
      </c>
      <c r="AL111">
        <v>0.5</v>
      </c>
      <c r="AM111">
        <v>0.5</v>
      </c>
      <c r="AN111">
        <v>0.5</v>
      </c>
      <c r="AO111" s="1">
        <v>2173</v>
      </c>
      <c r="AP111">
        <v>1.3986000000000001</v>
      </c>
      <c r="AQ111" s="1">
        <v>1641.58</v>
      </c>
      <c r="AR111" s="1">
        <v>2834.37</v>
      </c>
      <c r="AS111" s="1">
        <v>6636.91</v>
      </c>
      <c r="AT111" s="1">
        <v>1006.83</v>
      </c>
      <c r="AU111">
        <v>437.9</v>
      </c>
      <c r="AV111" s="1">
        <v>12557.59</v>
      </c>
      <c r="AW111" s="1">
        <v>6912.2</v>
      </c>
      <c r="AX111">
        <v>0.46650000000000003</v>
      </c>
      <c r="AY111" s="1">
        <v>5667.6</v>
      </c>
      <c r="AZ111">
        <v>0.38250000000000001</v>
      </c>
      <c r="BA111">
        <v>755.24</v>
      </c>
      <c r="BB111">
        <v>5.0999999999999997E-2</v>
      </c>
      <c r="BC111" s="1">
        <v>1481.09</v>
      </c>
      <c r="BD111">
        <v>0.1</v>
      </c>
      <c r="BE111" s="1">
        <v>14816.12</v>
      </c>
      <c r="BF111">
        <v>0.55720000000000003</v>
      </c>
      <c r="BG111">
        <v>0.27589999999999998</v>
      </c>
      <c r="BH111">
        <v>0.1149</v>
      </c>
      <c r="BI111">
        <v>3.32E-2</v>
      </c>
      <c r="BJ111">
        <v>1.89E-2</v>
      </c>
    </row>
    <row r="112" spans="1:62" x14ac:dyDescent="0.25">
      <c r="A112" t="s">
        <v>113</v>
      </c>
      <c r="B112" t="s">
        <v>867</v>
      </c>
      <c r="C112">
        <v>25</v>
      </c>
      <c r="D112">
        <v>34.937564719999997</v>
      </c>
      <c r="E112">
        <v>873.43911800000001</v>
      </c>
      <c r="F112">
        <v>1.9699999999999999E-2</v>
      </c>
      <c r="G112">
        <v>0</v>
      </c>
      <c r="H112">
        <v>4.4999999999999997E-3</v>
      </c>
      <c r="I112">
        <v>1.9E-3</v>
      </c>
      <c r="J112">
        <v>3.5400000000000001E-2</v>
      </c>
      <c r="K112">
        <v>0.92579999999999996</v>
      </c>
      <c r="L112">
        <v>1.2800000000000001E-2</v>
      </c>
      <c r="M112">
        <v>0.1749</v>
      </c>
      <c r="N112">
        <v>0</v>
      </c>
      <c r="O112">
        <v>0.1007</v>
      </c>
      <c r="P112" s="1">
        <v>64898.41</v>
      </c>
      <c r="Q112">
        <v>8.9599999999999999E-2</v>
      </c>
      <c r="R112">
        <v>0.16420000000000001</v>
      </c>
      <c r="S112">
        <v>0.74629999999999996</v>
      </c>
      <c r="T112">
        <v>9.25</v>
      </c>
      <c r="U112" s="1">
        <v>84485.84</v>
      </c>
      <c r="V112">
        <v>94.43</v>
      </c>
      <c r="W112" s="1">
        <v>337986.66</v>
      </c>
      <c r="X112">
        <v>0.88570000000000004</v>
      </c>
      <c r="Y112">
        <v>6.7199999999999996E-2</v>
      </c>
      <c r="Z112">
        <v>4.7100000000000003E-2</v>
      </c>
      <c r="AA112">
        <v>0.1143</v>
      </c>
      <c r="AB112">
        <v>337.99</v>
      </c>
      <c r="AC112" s="1">
        <v>10621.126085172658</v>
      </c>
      <c r="AD112" s="1">
        <v>1181.48</v>
      </c>
      <c r="AE112" s="1">
        <v>284584.40999999997</v>
      </c>
      <c r="AF112">
        <v>553</v>
      </c>
      <c r="AG112" s="1">
        <v>42167</v>
      </c>
      <c r="AH112" s="1">
        <v>77073</v>
      </c>
      <c r="AI112">
        <v>52.97</v>
      </c>
      <c r="AJ112">
        <v>30.34</v>
      </c>
      <c r="AK112">
        <v>30.67</v>
      </c>
      <c r="AL112">
        <v>2</v>
      </c>
      <c r="AM112">
        <v>1.53</v>
      </c>
      <c r="AN112">
        <v>1.6</v>
      </c>
      <c r="AO112">
        <v>0</v>
      </c>
      <c r="AP112">
        <v>1.1861999999999999</v>
      </c>
      <c r="AQ112" s="1">
        <v>2231.3000000000002</v>
      </c>
      <c r="AR112" s="1">
        <v>2697.12</v>
      </c>
      <c r="AS112" s="1">
        <v>7676.55</v>
      </c>
      <c r="AT112" s="1">
        <v>1219.4100000000001</v>
      </c>
      <c r="AU112">
        <v>256.31</v>
      </c>
      <c r="AV112" s="1">
        <v>14080.69</v>
      </c>
      <c r="AW112" s="1">
        <v>3768.47</v>
      </c>
      <c r="AX112">
        <v>0.24199999999999999</v>
      </c>
      <c r="AY112" s="1">
        <v>9144.7099999999991</v>
      </c>
      <c r="AZ112">
        <v>0.58720000000000006</v>
      </c>
      <c r="BA112">
        <v>818.18</v>
      </c>
      <c r="BB112">
        <v>5.2499999999999998E-2</v>
      </c>
      <c r="BC112" s="1">
        <v>1842.32</v>
      </c>
      <c r="BD112">
        <v>0.1183</v>
      </c>
      <c r="BE112" s="1">
        <v>15573.67</v>
      </c>
      <c r="BF112">
        <v>0.63429999999999997</v>
      </c>
      <c r="BG112">
        <v>0.22120000000000001</v>
      </c>
      <c r="BH112">
        <v>8.7999999999999995E-2</v>
      </c>
      <c r="BI112">
        <v>3.44E-2</v>
      </c>
      <c r="BJ112">
        <v>2.2100000000000002E-2</v>
      </c>
    </row>
    <row r="113" spans="1:62" x14ac:dyDescent="0.25">
      <c r="A113" t="s">
        <v>114</v>
      </c>
      <c r="B113" t="s">
        <v>868</v>
      </c>
      <c r="C113">
        <v>16</v>
      </c>
      <c r="D113">
        <v>63.408334000000004</v>
      </c>
      <c r="E113">
        <v>1014.5333440000001</v>
      </c>
      <c r="F113">
        <v>5.5999999999999999E-3</v>
      </c>
      <c r="G113">
        <v>0</v>
      </c>
      <c r="H113">
        <v>1.1299999999999999E-2</v>
      </c>
      <c r="I113">
        <v>0</v>
      </c>
      <c r="J113">
        <v>2.8400000000000002E-2</v>
      </c>
      <c r="K113">
        <v>0.92669999999999997</v>
      </c>
      <c r="L113">
        <v>2.81E-2</v>
      </c>
      <c r="M113">
        <v>0.24859999999999999</v>
      </c>
      <c r="N113">
        <v>8.9999999999999998E-4</v>
      </c>
      <c r="O113">
        <v>0.14599999999999999</v>
      </c>
      <c r="P113" s="1">
        <v>59034.33</v>
      </c>
      <c r="Q113">
        <v>0.28570000000000001</v>
      </c>
      <c r="R113">
        <v>0.37140000000000001</v>
      </c>
      <c r="S113">
        <v>0.34289999999999998</v>
      </c>
      <c r="T113">
        <v>11.2</v>
      </c>
      <c r="U113" s="1">
        <v>73142.59</v>
      </c>
      <c r="V113">
        <v>90.58</v>
      </c>
      <c r="W113" s="1">
        <v>222756.14</v>
      </c>
      <c r="X113">
        <v>0.72519999999999996</v>
      </c>
      <c r="Y113">
        <v>0.22309999999999999</v>
      </c>
      <c r="Z113">
        <v>5.1799999999999999E-2</v>
      </c>
      <c r="AA113">
        <v>0.27479999999999999</v>
      </c>
      <c r="AB113">
        <v>222.76</v>
      </c>
      <c r="AC113" s="1">
        <v>4565.100819397021</v>
      </c>
      <c r="AD113">
        <v>601.13</v>
      </c>
      <c r="AE113" s="1">
        <v>197494.04</v>
      </c>
      <c r="AF113">
        <v>414</v>
      </c>
      <c r="AG113" s="1">
        <v>34975</v>
      </c>
      <c r="AH113" s="1">
        <v>61307</v>
      </c>
      <c r="AI113">
        <v>28.9</v>
      </c>
      <c r="AJ113">
        <v>20</v>
      </c>
      <c r="AK113">
        <v>20.149999999999999</v>
      </c>
      <c r="AL113">
        <v>4.5999999999999996</v>
      </c>
      <c r="AM113">
        <v>4.5999999999999996</v>
      </c>
      <c r="AN113">
        <v>4.5999999999999996</v>
      </c>
      <c r="AO113" s="1">
        <v>2364.7399999999998</v>
      </c>
      <c r="AP113">
        <v>1.1924999999999999</v>
      </c>
      <c r="AQ113" s="1">
        <v>1529.61</v>
      </c>
      <c r="AR113" s="1">
        <v>2093.58</v>
      </c>
      <c r="AS113" s="1">
        <v>7021.43</v>
      </c>
      <c r="AT113">
        <v>611.05999999999995</v>
      </c>
      <c r="AU113">
        <v>471.15</v>
      </c>
      <c r="AV113" s="1">
        <v>11726.83</v>
      </c>
      <c r="AW113" s="1">
        <v>4170.05</v>
      </c>
      <c r="AX113">
        <v>0.3256</v>
      </c>
      <c r="AY113" s="1">
        <v>6065.05</v>
      </c>
      <c r="AZ113">
        <v>0.47349999999999998</v>
      </c>
      <c r="BA113">
        <v>704.78</v>
      </c>
      <c r="BB113">
        <v>5.5E-2</v>
      </c>
      <c r="BC113" s="1">
        <v>1868.35</v>
      </c>
      <c r="BD113">
        <v>0.1459</v>
      </c>
      <c r="BE113" s="1">
        <v>12808.23</v>
      </c>
      <c r="BF113">
        <v>0.55400000000000005</v>
      </c>
      <c r="BG113">
        <v>0.2361</v>
      </c>
      <c r="BH113">
        <v>0.13800000000000001</v>
      </c>
      <c r="BI113">
        <v>5.5500000000000001E-2</v>
      </c>
      <c r="BJ113">
        <v>1.6400000000000001E-2</v>
      </c>
    </row>
    <row r="114" spans="1:62" x14ac:dyDescent="0.25">
      <c r="A114" t="s">
        <v>115</v>
      </c>
      <c r="B114" t="s">
        <v>869</v>
      </c>
      <c r="C114">
        <v>137</v>
      </c>
      <c r="D114">
        <v>318.09346271532843</v>
      </c>
      <c r="E114">
        <v>43578.804391999998</v>
      </c>
      <c r="F114">
        <v>3.0800000000000001E-2</v>
      </c>
      <c r="G114">
        <v>8.9999999999999998E-4</v>
      </c>
      <c r="H114">
        <v>0.52749999999999997</v>
      </c>
      <c r="I114">
        <v>2.7000000000000001E-3</v>
      </c>
      <c r="J114">
        <v>0.1535</v>
      </c>
      <c r="K114">
        <v>0.20649999999999999</v>
      </c>
      <c r="L114">
        <v>7.8100000000000003E-2</v>
      </c>
      <c r="M114">
        <v>1</v>
      </c>
      <c r="N114">
        <v>0.1767</v>
      </c>
      <c r="O114">
        <v>0.18090000000000001</v>
      </c>
      <c r="P114" s="1">
        <v>76629.67</v>
      </c>
      <c r="Q114">
        <v>0.34</v>
      </c>
      <c r="R114">
        <v>0.13320000000000001</v>
      </c>
      <c r="S114">
        <v>0.52680000000000005</v>
      </c>
      <c r="T114">
        <v>358</v>
      </c>
      <c r="U114" s="1">
        <v>107771.64</v>
      </c>
      <c r="V114">
        <v>121.72</v>
      </c>
      <c r="W114" s="1">
        <v>289758.59000000003</v>
      </c>
      <c r="X114">
        <v>0.58150000000000002</v>
      </c>
      <c r="Y114">
        <v>0.37769999999999998</v>
      </c>
      <c r="Z114">
        <v>4.07E-2</v>
      </c>
      <c r="AA114">
        <v>0.41849999999999998</v>
      </c>
      <c r="AB114">
        <v>289.76</v>
      </c>
      <c r="AC114" s="1">
        <v>11840.660825810202</v>
      </c>
      <c r="AD114">
        <v>851.52</v>
      </c>
      <c r="AE114" s="1">
        <v>141416.76</v>
      </c>
      <c r="AF114">
        <v>197</v>
      </c>
      <c r="AG114" s="1">
        <v>33758</v>
      </c>
      <c r="AH114" s="1">
        <v>53803</v>
      </c>
      <c r="AI114">
        <v>76.680000000000007</v>
      </c>
      <c r="AJ114">
        <v>33.56</v>
      </c>
      <c r="AK114">
        <v>48.25</v>
      </c>
      <c r="AL114">
        <v>1</v>
      </c>
      <c r="AM114">
        <v>0.65</v>
      </c>
      <c r="AN114">
        <v>0.82</v>
      </c>
      <c r="AO114">
        <v>0</v>
      </c>
      <c r="AP114">
        <v>0.79090000000000005</v>
      </c>
      <c r="AQ114" s="1">
        <v>2864.47</v>
      </c>
      <c r="AR114" s="1">
        <v>4456.34</v>
      </c>
      <c r="AS114" s="1">
        <v>10304.59</v>
      </c>
      <c r="AT114" s="1">
        <v>2096.54</v>
      </c>
      <c r="AU114" s="1">
        <v>1489.12</v>
      </c>
      <c r="AV114" s="1">
        <v>21211.07</v>
      </c>
      <c r="AW114" s="1">
        <v>4270.91</v>
      </c>
      <c r="AX114">
        <v>0.19470000000000001</v>
      </c>
      <c r="AY114" s="1">
        <v>12581.38</v>
      </c>
      <c r="AZ114">
        <v>0.57350000000000001</v>
      </c>
      <c r="BA114">
        <v>832.73</v>
      </c>
      <c r="BB114">
        <v>3.7999999999999999E-2</v>
      </c>
      <c r="BC114" s="1">
        <v>4252.5600000000004</v>
      </c>
      <c r="BD114">
        <v>0.1938</v>
      </c>
      <c r="BE114" s="1">
        <v>21937.58</v>
      </c>
      <c r="BF114">
        <v>0.61719999999999997</v>
      </c>
      <c r="BG114">
        <v>0.249</v>
      </c>
      <c r="BH114">
        <v>8.1299999999999997E-2</v>
      </c>
      <c r="BI114">
        <v>3.9800000000000002E-2</v>
      </c>
      <c r="BJ114">
        <v>1.2800000000000001E-2</v>
      </c>
    </row>
    <row r="115" spans="1:62" x14ac:dyDescent="0.25">
      <c r="A115" t="s">
        <v>116</v>
      </c>
      <c r="B115" t="s">
        <v>870</v>
      </c>
      <c r="C115">
        <v>73</v>
      </c>
      <c r="D115">
        <v>10.858206835616439</v>
      </c>
      <c r="E115">
        <v>792.64909899999998</v>
      </c>
      <c r="F115">
        <v>3.8E-3</v>
      </c>
      <c r="G115">
        <v>1.2999999999999999E-3</v>
      </c>
      <c r="H115">
        <v>1.03E-2</v>
      </c>
      <c r="I115">
        <v>0</v>
      </c>
      <c r="J115">
        <v>6.5199999999999994E-2</v>
      </c>
      <c r="K115">
        <v>0.90549999999999997</v>
      </c>
      <c r="L115">
        <v>1.4E-2</v>
      </c>
      <c r="M115">
        <v>0.2359</v>
      </c>
      <c r="N115">
        <v>0</v>
      </c>
      <c r="O115">
        <v>0.1636</v>
      </c>
      <c r="P115" s="1">
        <v>65440.28</v>
      </c>
      <c r="Q115">
        <v>0.15790000000000001</v>
      </c>
      <c r="R115">
        <v>0.1447</v>
      </c>
      <c r="S115">
        <v>0.69740000000000002</v>
      </c>
      <c r="T115">
        <v>4.7</v>
      </c>
      <c r="U115" s="1">
        <v>85235.32</v>
      </c>
      <c r="V115">
        <v>168.65</v>
      </c>
      <c r="W115" s="1">
        <v>172199.51</v>
      </c>
      <c r="X115">
        <v>0.85929999999999995</v>
      </c>
      <c r="Y115">
        <v>4.2099999999999999E-2</v>
      </c>
      <c r="Z115">
        <v>9.8599999999999993E-2</v>
      </c>
      <c r="AA115">
        <v>0.14069999999999999</v>
      </c>
      <c r="AB115">
        <v>172.2</v>
      </c>
      <c r="AC115" s="1">
        <v>3821.3656002654461</v>
      </c>
      <c r="AD115">
        <v>500.89</v>
      </c>
      <c r="AE115" s="1">
        <v>162783.82999999999</v>
      </c>
      <c r="AF115">
        <v>284</v>
      </c>
      <c r="AG115" s="1">
        <v>39508</v>
      </c>
      <c r="AH115" s="1">
        <v>59026</v>
      </c>
      <c r="AI115">
        <v>28</v>
      </c>
      <c r="AJ115">
        <v>21.63</v>
      </c>
      <c r="AK115">
        <v>20</v>
      </c>
      <c r="AL115">
        <v>0.5</v>
      </c>
      <c r="AM115">
        <v>0.33</v>
      </c>
      <c r="AN115">
        <v>0.46</v>
      </c>
      <c r="AO115" s="1">
        <v>1976.03</v>
      </c>
      <c r="AP115">
        <v>1.2374000000000001</v>
      </c>
      <c r="AQ115" s="1">
        <v>1658.58</v>
      </c>
      <c r="AR115" s="1">
        <v>2344.0700000000002</v>
      </c>
      <c r="AS115" s="1">
        <v>8145.94</v>
      </c>
      <c r="AT115">
        <v>600.82000000000005</v>
      </c>
      <c r="AU115">
        <v>174.84</v>
      </c>
      <c r="AV115" s="1">
        <v>12924.25</v>
      </c>
      <c r="AW115" s="1">
        <v>7781.05</v>
      </c>
      <c r="AX115">
        <v>0.50629999999999997</v>
      </c>
      <c r="AY115" s="1">
        <v>5520.79</v>
      </c>
      <c r="AZ115">
        <v>0.35920000000000002</v>
      </c>
      <c r="BA115">
        <v>466.96</v>
      </c>
      <c r="BB115">
        <v>3.04E-2</v>
      </c>
      <c r="BC115" s="1">
        <v>1600.58</v>
      </c>
      <c r="BD115">
        <v>0.1041</v>
      </c>
      <c r="BE115" s="1">
        <v>15369.38</v>
      </c>
      <c r="BF115">
        <v>0.54390000000000005</v>
      </c>
      <c r="BG115">
        <v>0.26429999999999998</v>
      </c>
      <c r="BH115">
        <v>0.15140000000000001</v>
      </c>
      <c r="BI115">
        <v>2.76E-2</v>
      </c>
      <c r="BJ115">
        <v>1.2800000000000001E-2</v>
      </c>
    </row>
    <row r="116" spans="1:62" x14ac:dyDescent="0.25">
      <c r="A116" t="s">
        <v>117</v>
      </c>
      <c r="B116" t="s">
        <v>871</v>
      </c>
      <c r="C116">
        <v>59</v>
      </c>
      <c r="D116">
        <v>24.933429203389831</v>
      </c>
      <c r="E116">
        <v>1471.0723230000001</v>
      </c>
      <c r="F116">
        <v>3.0999999999999999E-3</v>
      </c>
      <c r="G116">
        <v>5.9999999999999995E-4</v>
      </c>
      <c r="H116">
        <v>1.23E-2</v>
      </c>
      <c r="I116">
        <v>5.9999999999999995E-4</v>
      </c>
      <c r="J116">
        <v>3.6299999999999999E-2</v>
      </c>
      <c r="K116">
        <v>0.89949999999999997</v>
      </c>
      <c r="L116">
        <v>4.7600000000000003E-2</v>
      </c>
      <c r="M116">
        <v>0.68659999999999999</v>
      </c>
      <c r="N116">
        <v>3.7000000000000002E-3</v>
      </c>
      <c r="O116">
        <v>0.20269999999999999</v>
      </c>
      <c r="P116" s="1">
        <v>61842.18</v>
      </c>
      <c r="Q116">
        <v>0.27739999999999998</v>
      </c>
      <c r="R116">
        <v>0.15329999999999999</v>
      </c>
      <c r="S116">
        <v>0.56930000000000003</v>
      </c>
      <c r="T116">
        <v>12</v>
      </c>
      <c r="U116" s="1">
        <v>75087.5</v>
      </c>
      <c r="V116">
        <v>122.59</v>
      </c>
      <c r="W116" s="1">
        <v>159623.29</v>
      </c>
      <c r="X116">
        <v>0.69350000000000001</v>
      </c>
      <c r="Y116">
        <v>0.25080000000000002</v>
      </c>
      <c r="Z116">
        <v>5.57E-2</v>
      </c>
      <c r="AA116">
        <v>0.30649999999999999</v>
      </c>
      <c r="AB116">
        <v>159.62</v>
      </c>
      <c r="AC116" s="1">
        <v>4231.308619351953</v>
      </c>
      <c r="AD116">
        <v>438.18</v>
      </c>
      <c r="AE116" s="1">
        <v>135083.56</v>
      </c>
      <c r="AF116">
        <v>156</v>
      </c>
      <c r="AG116" s="1">
        <v>30118</v>
      </c>
      <c r="AH116" s="1">
        <v>42752</v>
      </c>
      <c r="AI116">
        <v>37.590000000000003</v>
      </c>
      <c r="AJ116">
        <v>25.02</v>
      </c>
      <c r="AK116">
        <v>28.17</v>
      </c>
      <c r="AL116">
        <v>2</v>
      </c>
      <c r="AM116">
        <v>1.4</v>
      </c>
      <c r="AN116">
        <v>1.76</v>
      </c>
      <c r="AO116">
        <v>0</v>
      </c>
      <c r="AP116">
        <v>0.997</v>
      </c>
      <c r="AQ116" s="1">
        <v>1962.31</v>
      </c>
      <c r="AR116" s="1">
        <v>2471.58</v>
      </c>
      <c r="AS116" s="1">
        <v>8034.03</v>
      </c>
      <c r="AT116">
        <v>819.52</v>
      </c>
      <c r="AU116">
        <v>202.82</v>
      </c>
      <c r="AV116" s="1">
        <v>13490.27</v>
      </c>
      <c r="AW116" s="1">
        <v>8038.2</v>
      </c>
      <c r="AX116">
        <v>0.5252</v>
      </c>
      <c r="AY116" s="1">
        <v>3705.2</v>
      </c>
      <c r="AZ116">
        <v>0.24210000000000001</v>
      </c>
      <c r="BA116">
        <v>555.54999999999995</v>
      </c>
      <c r="BB116">
        <v>3.6299999999999999E-2</v>
      </c>
      <c r="BC116" s="1">
        <v>3004.63</v>
      </c>
      <c r="BD116">
        <v>0.1963</v>
      </c>
      <c r="BE116" s="1">
        <v>15303.59</v>
      </c>
      <c r="BF116">
        <v>0.55420000000000003</v>
      </c>
      <c r="BG116">
        <v>0.23050000000000001</v>
      </c>
      <c r="BH116">
        <v>0.1681</v>
      </c>
      <c r="BI116">
        <v>3.6499999999999998E-2</v>
      </c>
      <c r="BJ116">
        <v>1.06E-2</v>
      </c>
    </row>
    <row r="117" spans="1:62" x14ac:dyDescent="0.25">
      <c r="A117" t="s">
        <v>118</v>
      </c>
      <c r="B117" t="s">
        <v>872</v>
      </c>
      <c r="C117">
        <v>70</v>
      </c>
      <c r="D117">
        <v>6.2968080000000004</v>
      </c>
      <c r="E117">
        <v>440.77656000000002</v>
      </c>
      <c r="F117">
        <v>0</v>
      </c>
      <c r="G117">
        <v>0</v>
      </c>
      <c r="H117">
        <v>2.0999999999999999E-3</v>
      </c>
      <c r="I117">
        <v>0</v>
      </c>
      <c r="J117">
        <v>0</v>
      </c>
      <c r="K117">
        <v>0.99050000000000005</v>
      </c>
      <c r="L117">
        <v>7.4000000000000003E-3</v>
      </c>
      <c r="M117">
        <v>0.54100000000000004</v>
      </c>
      <c r="N117">
        <v>0</v>
      </c>
      <c r="O117">
        <v>0.16819999999999999</v>
      </c>
      <c r="P117" s="1">
        <v>59144.29</v>
      </c>
      <c r="Q117">
        <v>0.24390000000000001</v>
      </c>
      <c r="R117">
        <v>0.26829999999999998</v>
      </c>
      <c r="S117">
        <v>0.48780000000000001</v>
      </c>
      <c r="T117">
        <v>13.67</v>
      </c>
      <c r="U117" s="1">
        <v>62478.35</v>
      </c>
      <c r="V117">
        <v>32.24</v>
      </c>
      <c r="W117" s="1">
        <v>720102.92</v>
      </c>
      <c r="X117">
        <v>0.24</v>
      </c>
      <c r="Y117">
        <v>8.5099999999999995E-2</v>
      </c>
      <c r="Z117">
        <v>0.67490000000000006</v>
      </c>
      <c r="AA117">
        <v>0.76</v>
      </c>
      <c r="AB117">
        <v>720.1</v>
      </c>
      <c r="AC117" s="1">
        <v>20809.094294850885</v>
      </c>
      <c r="AD117">
        <v>568.11</v>
      </c>
      <c r="AE117" s="1">
        <v>516250.06</v>
      </c>
      <c r="AF117">
        <v>601</v>
      </c>
      <c r="AG117" s="1">
        <v>34921</v>
      </c>
      <c r="AH117" s="1">
        <v>53878</v>
      </c>
      <c r="AI117">
        <v>33.25</v>
      </c>
      <c r="AJ117">
        <v>19.899999999999999</v>
      </c>
      <c r="AK117">
        <v>20.12</v>
      </c>
      <c r="AL117">
        <v>3.8</v>
      </c>
      <c r="AM117">
        <v>3.8</v>
      </c>
      <c r="AN117">
        <v>3.8</v>
      </c>
      <c r="AO117">
        <v>0</v>
      </c>
      <c r="AP117">
        <v>0.98429999999999995</v>
      </c>
      <c r="AQ117" s="1">
        <v>4167.88</v>
      </c>
      <c r="AR117" s="1">
        <v>5849.93</v>
      </c>
      <c r="AS117" s="1">
        <v>9313.7999999999993</v>
      </c>
      <c r="AT117">
        <v>939.73</v>
      </c>
      <c r="AU117">
        <v>928.91</v>
      </c>
      <c r="AV117" s="1">
        <v>21200.25</v>
      </c>
      <c r="AW117" s="1">
        <v>7132.78</v>
      </c>
      <c r="AX117">
        <v>0.29620000000000002</v>
      </c>
      <c r="AY117" s="1">
        <v>13891.17</v>
      </c>
      <c r="AZ117">
        <v>0.57679999999999998</v>
      </c>
      <c r="BA117" s="1">
        <v>1492.28</v>
      </c>
      <c r="BB117">
        <v>6.2E-2</v>
      </c>
      <c r="BC117" s="1">
        <v>1566.02</v>
      </c>
      <c r="BD117">
        <v>6.5000000000000002E-2</v>
      </c>
      <c r="BE117" s="1">
        <v>24082.25</v>
      </c>
      <c r="BF117">
        <v>0.5716</v>
      </c>
      <c r="BG117">
        <v>0.20319999999999999</v>
      </c>
      <c r="BH117">
        <v>0.15840000000000001</v>
      </c>
      <c r="BI117">
        <v>3.6400000000000002E-2</v>
      </c>
      <c r="BJ117">
        <v>3.0200000000000001E-2</v>
      </c>
    </row>
    <row r="118" spans="1:62" x14ac:dyDescent="0.25">
      <c r="A118" t="s">
        <v>119</v>
      </c>
      <c r="B118" t="s">
        <v>873</v>
      </c>
      <c r="C118">
        <v>80</v>
      </c>
      <c r="D118">
        <v>5.6697205999999998</v>
      </c>
      <c r="E118">
        <v>453.57764800000001</v>
      </c>
      <c r="F118">
        <v>0</v>
      </c>
      <c r="G118">
        <v>0</v>
      </c>
      <c r="H118">
        <v>0</v>
      </c>
      <c r="I118">
        <v>0</v>
      </c>
      <c r="J118">
        <v>3.78E-2</v>
      </c>
      <c r="K118">
        <v>0.94430000000000003</v>
      </c>
      <c r="L118">
        <v>1.7899999999999999E-2</v>
      </c>
      <c r="M118">
        <v>0.21540000000000001</v>
      </c>
      <c r="N118">
        <v>3.3999999999999998E-3</v>
      </c>
      <c r="O118">
        <v>0.18179999999999999</v>
      </c>
      <c r="P118" s="1">
        <v>57023.65</v>
      </c>
      <c r="Q118">
        <v>0.16669999999999999</v>
      </c>
      <c r="R118">
        <v>0.30559999999999998</v>
      </c>
      <c r="S118">
        <v>0.52780000000000005</v>
      </c>
      <c r="T118">
        <v>3</v>
      </c>
      <c r="U118" s="1">
        <v>86371.67</v>
      </c>
      <c r="V118">
        <v>151.19</v>
      </c>
      <c r="W118" s="1">
        <v>175131.12</v>
      </c>
      <c r="X118">
        <v>0.80689999999999995</v>
      </c>
      <c r="Y118">
        <v>4.5699999999999998E-2</v>
      </c>
      <c r="Z118">
        <v>0.1474</v>
      </c>
      <c r="AA118">
        <v>0.19309999999999999</v>
      </c>
      <c r="AB118">
        <v>175.13</v>
      </c>
      <c r="AC118" s="1">
        <v>4310.2278267468773</v>
      </c>
      <c r="AD118">
        <v>510.13</v>
      </c>
      <c r="AE118" s="1">
        <v>161189.32</v>
      </c>
      <c r="AF118">
        <v>275</v>
      </c>
      <c r="AG118" s="1">
        <v>38421</v>
      </c>
      <c r="AH118" s="1">
        <v>54359</v>
      </c>
      <c r="AI118">
        <v>31.25</v>
      </c>
      <c r="AJ118">
        <v>23.63</v>
      </c>
      <c r="AK118">
        <v>20.53</v>
      </c>
      <c r="AL118">
        <v>1.4</v>
      </c>
      <c r="AM118">
        <v>0.72</v>
      </c>
      <c r="AN118">
        <v>1.23</v>
      </c>
      <c r="AO118" s="1">
        <v>1884.78</v>
      </c>
      <c r="AP118">
        <v>1.3266</v>
      </c>
      <c r="AQ118" s="1">
        <v>2049.7800000000002</v>
      </c>
      <c r="AR118" s="1">
        <v>3359.27</v>
      </c>
      <c r="AS118" s="1">
        <v>8977.52</v>
      </c>
      <c r="AT118">
        <v>775.5</v>
      </c>
      <c r="AU118">
        <v>690.62</v>
      </c>
      <c r="AV118" s="1">
        <v>15852.69</v>
      </c>
      <c r="AW118" s="1">
        <v>8457.24</v>
      </c>
      <c r="AX118">
        <v>0.50770000000000004</v>
      </c>
      <c r="AY118" s="1">
        <v>5810.92</v>
      </c>
      <c r="AZ118">
        <v>0.3488</v>
      </c>
      <c r="BA118">
        <v>711.99</v>
      </c>
      <c r="BB118">
        <v>4.2700000000000002E-2</v>
      </c>
      <c r="BC118" s="1">
        <v>1677.7</v>
      </c>
      <c r="BD118">
        <v>0.1007</v>
      </c>
      <c r="BE118" s="1">
        <v>16657.86</v>
      </c>
      <c r="BF118">
        <v>0.50729999999999997</v>
      </c>
      <c r="BG118">
        <v>0.26319999999999999</v>
      </c>
      <c r="BH118">
        <v>0.17499999999999999</v>
      </c>
      <c r="BI118">
        <v>3.7600000000000001E-2</v>
      </c>
      <c r="BJ118">
        <v>1.6899999999999998E-2</v>
      </c>
    </row>
    <row r="119" spans="1:62" x14ac:dyDescent="0.25">
      <c r="A119" t="s">
        <v>120</v>
      </c>
      <c r="B119" t="s">
        <v>874</v>
      </c>
      <c r="C119">
        <v>23</v>
      </c>
      <c r="D119">
        <v>114.6909881304348</v>
      </c>
      <c r="E119">
        <v>2637.8927269999999</v>
      </c>
      <c r="F119">
        <v>4.48E-2</v>
      </c>
      <c r="G119">
        <v>6.1999999999999998E-3</v>
      </c>
      <c r="H119">
        <v>0.12989999999999999</v>
      </c>
      <c r="I119">
        <v>1.1999999999999999E-3</v>
      </c>
      <c r="J119">
        <v>4.2200000000000001E-2</v>
      </c>
      <c r="K119">
        <v>0.7107</v>
      </c>
      <c r="L119">
        <v>6.4899999999999999E-2</v>
      </c>
      <c r="M119">
        <v>0.17860000000000001</v>
      </c>
      <c r="N119">
        <v>1.84E-2</v>
      </c>
      <c r="O119">
        <v>0.1101</v>
      </c>
      <c r="P119" s="1">
        <v>75644.33</v>
      </c>
      <c r="Q119">
        <v>0.13739999999999999</v>
      </c>
      <c r="R119">
        <v>0.18479999999999999</v>
      </c>
      <c r="S119">
        <v>0.67769999999999997</v>
      </c>
      <c r="T119">
        <v>16</v>
      </c>
      <c r="U119" s="1">
        <v>104765.69</v>
      </c>
      <c r="V119">
        <v>164.87</v>
      </c>
      <c r="W119" s="1">
        <v>377145.59999999998</v>
      </c>
      <c r="X119">
        <v>0.5907</v>
      </c>
      <c r="Y119">
        <v>0.32740000000000002</v>
      </c>
      <c r="Z119">
        <v>8.1900000000000001E-2</v>
      </c>
      <c r="AA119">
        <v>0.4093</v>
      </c>
      <c r="AB119">
        <v>377.15</v>
      </c>
      <c r="AC119" s="1">
        <v>13316.422476341284</v>
      </c>
      <c r="AD119">
        <v>999.59</v>
      </c>
      <c r="AE119" s="1">
        <v>340160.11</v>
      </c>
      <c r="AF119">
        <v>581</v>
      </c>
      <c r="AG119" s="1">
        <v>48344</v>
      </c>
      <c r="AH119" s="1">
        <v>88356</v>
      </c>
      <c r="AI119">
        <v>61.67</v>
      </c>
      <c r="AJ119">
        <v>30.56</v>
      </c>
      <c r="AK119">
        <v>37.28</v>
      </c>
      <c r="AL119">
        <v>2</v>
      </c>
      <c r="AM119">
        <v>1.63</v>
      </c>
      <c r="AN119">
        <v>1.83</v>
      </c>
      <c r="AO119">
        <v>0</v>
      </c>
      <c r="AP119">
        <v>0.58109999999999995</v>
      </c>
      <c r="AQ119" s="1">
        <v>1609.85</v>
      </c>
      <c r="AR119" s="1">
        <v>2184.25</v>
      </c>
      <c r="AS119" s="1">
        <v>10099.91</v>
      </c>
      <c r="AT119">
        <v>939.79</v>
      </c>
      <c r="AU119">
        <v>261.91000000000003</v>
      </c>
      <c r="AV119" s="1">
        <v>15095.72</v>
      </c>
      <c r="AW119" s="1">
        <v>1750.18</v>
      </c>
      <c r="AX119">
        <v>0.1084</v>
      </c>
      <c r="AY119" s="1">
        <v>12505.54</v>
      </c>
      <c r="AZ119">
        <v>0.77429999999999999</v>
      </c>
      <c r="BA119">
        <v>580.32000000000005</v>
      </c>
      <c r="BB119">
        <v>3.5900000000000001E-2</v>
      </c>
      <c r="BC119" s="1">
        <v>1315.66</v>
      </c>
      <c r="BD119">
        <v>8.1500000000000003E-2</v>
      </c>
      <c r="BE119" s="1">
        <v>16151.7</v>
      </c>
      <c r="BF119">
        <v>0.59640000000000004</v>
      </c>
      <c r="BG119">
        <v>0.18279999999999999</v>
      </c>
      <c r="BH119">
        <v>0.1701</v>
      </c>
      <c r="BI119">
        <v>2.9899999999999999E-2</v>
      </c>
      <c r="BJ119">
        <v>2.0799999999999999E-2</v>
      </c>
    </row>
    <row r="120" spans="1:62" x14ac:dyDescent="0.25">
      <c r="A120" t="s">
        <v>121</v>
      </c>
      <c r="B120" t="s">
        <v>875</v>
      </c>
      <c r="C120">
        <v>101</v>
      </c>
      <c r="D120">
        <v>4.9968674653465346</v>
      </c>
      <c r="E120">
        <v>504.68361399999998</v>
      </c>
      <c r="F120">
        <v>1.5E-3</v>
      </c>
      <c r="G120">
        <v>0</v>
      </c>
      <c r="H120">
        <v>5.11E-2</v>
      </c>
      <c r="I120">
        <v>0</v>
      </c>
      <c r="J120">
        <v>2.9899999999999999E-2</v>
      </c>
      <c r="K120">
        <v>0.88929999999999998</v>
      </c>
      <c r="L120">
        <v>2.81E-2</v>
      </c>
      <c r="M120">
        <v>0.29160000000000003</v>
      </c>
      <c r="N120">
        <v>0</v>
      </c>
      <c r="O120">
        <v>0.15359999999999999</v>
      </c>
      <c r="P120" s="1">
        <v>64864.88</v>
      </c>
      <c r="Q120">
        <v>0.11899999999999999</v>
      </c>
      <c r="R120">
        <v>0.1905</v>
      </c>
      <c r="S120">
        <v>0.6905</v>
      </c>
      <c r="T120">
        <v>2.12</v>
      </c>
      <c r="U120" s="1">
        <v>48525.64</v>
      </c>
      <c r="V120">
        <v>238.06</v>
      </c>
      <c r="W120" s="1">
        <v>267474.23</v>
      </c>
      <c r="X120">
        <v>0.84960000000000002</v>
      </c>
      <c r="Y120">
        <v>9.2999999999999999E-2</v>
      </c>
      <c r="Z120">
        <v>5.74E-2</v>
      </c>
      <c r="AA120">
        <v>0.15040000000000001</v>
      </c>
      <c r="AB120">
        <v>267.47000000000003</v>
      </c>
      <c r="AC120" s="1">
        <v>6109.7565176744574</v>
      </c>
      <c r="AD120">
        <v>751.95</v>
      </c>
      <c r="AE120" s="1">
        <v>204769.16</v>
      </c>
      <c r="AF120">
        <v>434</v>
      </c>
      <c r="AG120" s="1">
        <v>38462</v>
      </c>
      <c r="AH120" s="1">
        <v>67311</v>
      </c>
      <c r="AI120">
        <v>32.799999999999997</v>
      </c>
      <c r="AJ120">
        <v>21.54</v>
      </c>
      <c r="AK120">
        <v>28.62</v>
      </c>
      <c r="AL120">
        <v>1.7</v>
      </c>
      <c r="AM120">
        <v>1.05</v>
      </c>
      <c r="AN120">
        <v>1.7</v>
      </c>
      <c r="AO120" s="1">
        <v>4188.33</v>
      </c>
      <c r="AP120">
        <v>1.6533</v>
      </c>
      <c r="AQ120" s="1">
        <v>3319.72</v>
      </c>
      <c r="AR120" s="1">
        <v>3813.55</v>
      </c>
      <c r="AS120" s="1">
        <v>9292.18</v>
      </c>
      <c r="AT120">
        <v>985.24</v>
      </c>
      <c r="AU120">
        <v>370.96</v>
      </c>
      <c r="AV120" s="1">
        <v>17781.650000000001</v>
      </c>
      <c r="AW120" s="1">
        <v>6279.8</v>
      </c>
      <c r="AX120">
        <v>0.31609999999999999</v>
      </c>
      <c r="AY120" s="1">
        <v>10339.23</v>
      </c>
      <c r="AZ120">
        <v>0.52049999999999996</v>
      </c>
      <c r="BA120">
        <v>863.06</v>
      </c>
      <c r="BB120">
        <v>4.3400000000000001E-2</v>
      </c>
      <c r="BC120" s="1">
        <v>2383.46</v>
      </c>
      <c r="BD120">
        <v>0.12</v>
      </c>
      <c r="BE120" s="1">
        <v>19865.560000000001</v>
      </c>
      <c r="BF120">
        <v>0.54810000000000003</v>
      </c>
      <c r="BG120">
        <v>0.2283</v>
      </c>
      <c r="BH120">
        <v>0.1082</v>
      </c>
      <c r="BI120">
        <v>3.27E-2</v>
      </c>
      <c r="BJ120">
        <v>8.2699999999999996E-2</v>
      </c>
    </row>
    <row r="121" spans="1:62" x14ac:dyDescent="0.25">
      <c r="A121" t="s">
        <v>122</v>
      </c>
      <c r="B121" t="s">
        <v>876</v>
      </c>
      <c r="C121">
        <v>9</v>
      </c>
      <c r="D121">
        <v>171.14397</v>
      </c>
      <c r="E121">
        <v>1540.29573</v>
      </c>
      <c r="F121">
        <v>2.8999999999999998E-3</v>
      </c>
      <c r="G121">
        <v>0</v>
      </c>
      <c r="H121">
        <v>2.1999999999999999E-2</v>
      </c>
      <c r="I121">
        <v>0</v>
      </c>
      <c r="J121">
        <v>1.52E-2</v>
      </c>
      <c r="K121">
        <v>0.89729999999999999</v>
      </c>
      <c r="L121">
        <v>6.2600000000000003E-2</v>
      </c>
      <c r="M121">
        <v>0.99429999999999996</v>
      </c>
      <c r="N121">
        <v>2.9999999999999997E-4</v>
      </c>
      <c r="O121">
        <v>0.23519999999999999</v>
      </c>
      <c r="P121" s="1">
        <v>64914.2</v>
      </c>
      <c r="Q121">
        <v>0.17480000000000001</v>
      </c>
      <c r="R121">
        <v>0.11650000000000001</v>
      </c>
      <c r="S121">
        <v>0.7087</v>
      </c>
      <c r="T121">
        <v>24</v>
      </c>
      <c r="U121" s="1">
        <v>47505.04</v>
      </c>
      <c r="V121">
        <v>64.180000000000007</v>
      </c>
      <c r="W121" s="1">
        <v>118838.56</v>
      </c>
      <c r="X121">
        <v>0.63890000000000002</v>
      </c>
      <c r="Y121">
        <v>0.2858</v>
      </c>
      <c r="Z121">
        <v>7.5300000000000006E-2</v>
      </c>
      <c r="AA121">
        <v>0.36109999999999998</v>
      </c>
      <c r="AB121">
        <v>118.84</v>
      </c>
      <c r="AC121" s="1">
        <v>3812.5548786660597</v>
      </c>
      <c r="AD121">
        <v>434.55</v>
      </c>
      <c r="AE121" s="1">
        <v>89895.58</v>
      </c>
      <c r="AF121">
        <v>53</v>
      </c>
      <c r="AG121" s="1">
        <v>28073</v>
      </c>
      <c r="AH121" s="1">
        <v>41221</v>
      </c>
      <c r="AI121">
        <v>54.69</v>
      </c>
      <c r="AJ121">
        <v>28.72</v>
      </c>
      <c r="AK121">
        <v>33.65</v>
      </c>
      <c r="AL121">
        <v>1.62</v>
      </c>
      <c r="AM121">
        <v>1.02</v>
      </c>
      <c r="AN121">
        <v>1.1599999999999999</v>
      </c>
      <c r="AO121">
        <v>0</v>
      </c>
      <c r="AP121">
        <v>1.0044</v>
      </c>
      <c r="AQ121" s="1">
        <v>1788.62</v>
      </c>
      <c r="AR121" s="1">
        <v>2012.11</v>
      </c>
      <c r="AS121" s="1">
        <v>8979.39</v>
      </c>
      <c r="AT121">
        <v>807.41</v>
      </c>
      <c r="AU121">
        <v>422.9</v>
      </c>
      <c r="AV121" s="1">
        <v>14010.43</v>
      </c>
      <c r="AW121" s="1">
        <v>8114.19</v>
      </c>
      <c r="AX121">
        <v>0.51980000000000004</v>
      </c>
      <c r="AY121" s="1">
        <v>3414.8</v>
      </c>
      <c r="AZ121">
        <v>0.21870000000000001</v>
      </c>
      <c r="BA121">
        <v>322.87</v>
      </c>
      <c r="BB121">
        <v>2.07E-2</v>
      </c>
      <c r="BC121" s="1">
        <v>3758.74</v>
      </c>
      <c r="BD121">
        <v>0.24079999999999999</v>
      </c>
      <c r="BE121" s="1">
        <v>15610.59</v>
      </c>
      <c r="BF121">
        <v>0.57230000000000003</v>
      </c>
      <c r="BG121">
        <v>0.24340000000000001</v>
      </c>
      <c r="BH121">
        <v>0.13239999999999999</v>
      </c>
      <c r="BI121">
        <v>3.7199999999999997E-2</v>
      </c>
      <c r="BJ121">
        <v>1.47E-2</v>
      </c>
    </row>
    <row r="122" spans="1:62" x14ac:dyDescent="0.25">
      <c r="A122" t="s">
        <v>123</v>
      </c>
      <c r="B122" t="s">
        <v>877</v>
      </c>
      <c r="C122">
        <v>13</v>
      </c>
      <c r="D122">
        <v>116.7963986153846</v>
      </c>
      <c r="E122">
        <v>1518.3531820000001</v>
      </c>
      <c r="F122">
        <v>2.4899999999999999E-2</v>
      </c>
      <c r="G122">
        <v>0</v>
      </c>
      <c r="H122">
        <v>4.7800000000000002E-2</v>
      </c>
      <c r="I122">
        <v>1.2999999999999999E-3</v>
      </c>
      <c r="J122">
        <v>1.4800000000000001E-2</v>
      </c>
      <c r="K122">
        <v>0.85140000000000005</v>
      </c>
      <c r="L122">
        <v>5.9799999999999999E-2</v>
      </c>
      <c r="M122">
        <v>0.45469999999999999</v>
      </c>
      <c r="N122">
        <v>1.06E-2</v>
      </c>
      <c r="O122">
        <v>0.20680000000000001</v>
      </c>
      <c r="P122" s="1">
        <v>61167.68</v>
      </c>
      <c r="Q122">
        <v>0.1714</v>
      </c>
      <c r="R122">
        <v>6.6699999999999995E-2</v>
      </c>
      <c r="S122">
        <v>0.76190000000000002</v>
      </c>
      <c r="T122">
        <v>13</v>
      </c>
      <c r="U122" s="1">
        <v>93399</v>
      </c>
      <c r="V122">
        <v>116.8</v>
      </c>
      <c r="W122" s="1">
        <v>241119.26</v>
      </c>
      <c r="X122">
        <v>0.80569999999999997</v>
      </c>
      <c r="Y122">
        <v>0.13819999999999999</v>
      </c>
      <c r="Z122">
        <v>5.6099999999999997E-2</v>
      </c>
      <c r="AA122">
        <v>0.1943</v>
      </c>
      <c r="AB122">
        <v>241.12</v>
      </c>
      <c r="AC122" s="1">
        <v>8799.2300858496837</v>
      </c>
      <c r="AD122" s="1">
        <v>1104.2</v>
      </c>
      <c r="AE122" s="1">
        <v>188077.41</v>
      </c>
      <c r="AF122">
        <v>385</v>
      </c>
      <c r="AG122" s="1">
        <v>36038</v>
      </c>
      <c r="AH122" s="1">
        <v>55348</v>
      </c>
      <c r="AI122">
        <v>69.72</v>
      </c>
      <c r="AJ122">
        <v>33.64</v>
      </c>
      <c r="AK122">
        <v>39.630000000000003</v>
      </c>
      <c r="AL122">
        <v>1.1000000000000001</v>
      </c>
      <c r="AM122">
        <v>0.88</v>
      </c>
      <c r="AN122">
        <v>0.9</v>
      </c>
      <c r="AO122">
        <v>0</v>
      </c>
      <c r="AP122">
        <v>1.246</v>
      </c>
      <c r="AQ122" s="1">
        <v>2074.36</v>
      </c>
      <c r="AR122" s="1">
        <v>2380.9699999999998</v>
      </c>
      <c r="AS122" s="1">
        <v>7663.2</v>
      </c>
      <c r="AT122" s="1">
        <v>1002.68</v>
      </c>
      <c r="AU122">
        <v>121.12</v>
      </c>
      <c r="AV122" s="1">
        <v>13242.33</v>
      </c>
      <c r="AW122" s="1">
        <v>4933.5600000000004</v>
      </c>
      <c r="AX122">
        <v>0.29709999999999998</v>
      </c>
      <c r="AY122" s="1">
        <v>8009.32</v>
      </c>
      <c r="AZ122">
        <v>0.48220000000000002</v>
      </c>
      <c r="BA122" s="1">
        <v>1867.15</v>
      </c>
      <c r="BB122">
        <v>0.1124</v>
      </c>
      <c r="BC122" s="1">
        <v>1798.26</v>
      </c>
      <c r="BD122">
        <v>0.10829999999999999</v>
      </c>
      <c r="BE122" s="1">
        <v>16608.29</v>
      </c>
      <c r="BF122">
        <v>0.52869999999999995</v>
      </c>
      <c r="BG122">
        <v>0.2286</v>
      </c>
      <c r="BH122">
        <v>0.20269999999999999</v>
      </c>
      <c r="BI122">
        <v>2.1100000000000001E-2</v>
      </c>
      <c r="BJ122">
        <v>1.89E-2</v>
      </c>
    </row>
    <row r="123" spans="1:62" x14ac:dyDescent="0.25">
      <c r="A123" t="s">
        <v>124</v>
      </c>
      <c r="B123" t="s">
        <v>878</v>
      </c>
      <c r="C123">
        <v>35</v>
      </c>
      <c r="D123">
        <v>20.647759628571428</v>
      </c>
      <c r="E123">
        <v>722.67158700000005</v>
      </c>
      <c r="F123">
        <v>6.8999999999999999E-3</v>
      </c>
      <c r="G123">
        <v>0</v>
      </c>
      <c r="H123">
        <v>8.6999999999999994E-3</v>
      </c>
      <c r="I123">
        <v>0</v>
      </c>
      <c r="J123">
        <v>1.04E-2</v>
      </c>
      <c r="K123">
        <v>0.93389999999999995</v>
      </c>
      <c r="L123">
        <v>4.0099999999999997E-2</v>
      </c>
      <c r="M123">
        <v>0.2397</v>
      </c>
      <c r="N123">
        <v>2.0999999999999999E-3</v>
      </c>
      <c r="O123">
        <v>9.4600000000000004E-2</v>
      </c>
      <c r="P123" s="1">
        <v>60297.89</v>
      </c>
      <c r="Q123">
        <v>0.18970000000000001</v>
      </c>
      <c r="R123">
        <v>0.18970000000000001</v>
      </c>
      <c r="S123">
        <v>0.62070000000000003</v>
      </c>
      <c r="T123">
        <v>6.7</v>
      </c>
      <c r="U123" s="1">
        <v>86644.75</v>
      </c>
      <c r="V123">
        <v>107.86</v>
      </c>
      <c r="W123" s="1">
        <v>164480.45000000001</v>
      </c>
      <c r="X123">
        <v>0.84750000000000003</v>
      </c>
      <c r="Y123">
        <v>0.1089</v>
      </c>
      <c r="Z123">
        <v>4.36E-2</v>
      </c>
      <c r="AA123">
        <v>0.1525</v>
      </c>
      <c r="AB123">
        <v>164.48</v>
      </c>
      <c r="AC123" s="1">
        <v>3438.5287102756952</v>
      </c>
      <c r="AD123">
        <v>466.68</v>
      </c>
      <c r="AE123" s="1">
        <v>157935.07</v>
      </c>
      <c r="AF123">
        <v>262</v>
      </c>
      <c r="AG123" s="1">
        <v>36409</v>
      </c>
      <c r="AH123" s="1">
        <v>59895</v>
      </c>
      <c r="AI123">
        <v>30.4</v>
      </c>
      <c r="AJ123">
        <v>20.010000000000002</v>
      </c>
      <c r="AK123">
        <v>24.1</v>
      </c>
      <c r="AL123">
        <v>0</v>
      </c>
      <c r="AM123">
        <v>0</v>
      </c>
      <c r="AN123">
        <v>0</v>
      </c>
      <c r="AO123" s="1">
        <v>3804.72</v>
      </c>
      <c r="AP123">
        <v>1.7548999999999999</v>
      </c>
      <c r="AQ123" s="1">
        <v>1846.76</v>
      </c>
      <c r="AR123" s="1">
        <v>2664.06</v>
      </c>
      <c r="AS123" s="1">
        <v>8867.82</v>
      </c>
      <c r="AT123">
        <v>859.56</v>
      </c>
      <c r="AU123">
        <v>467.36</v>
      </c>
      <c r="AV123" s="1">
        <v>14705.57</v>
      </c>
      <c r="AW123" s="1">
        <v>7876.47</v>
      </c>
      <c r="AX123">
        <v>0.43080000000000002</v>
      </c>
      <c r="AY123" s="1">
        <v>7021.02</v>
      </c>
      <c r="AZ123">
        <v>0.38400000000000001</v>
      </c>
      <c r="BA123">
        <v>979.97</v>
      </c>
      <c r="BB123">
        <v>5.3600000000000002E-2</v>
      </c>
      <c r="BC123" s="1">
        <v>2406.85</v>
      </c>
      <c r="BD123">
        <v>0.13159999999999999</v>
      </c>
      <c r="BE123" s="1">
        <v>18284.32</v>
      </c>
      <c r="BF123">
        <v>0.57450000000000001</v>
      </c>
      <c r="BG123">
        <v>0.25430000000000003</v>
      </c>
      <c r="BH123">
        <v>0.13289999999999999</v>
      </c>
      <c r="BI123">
        <v>2.6499999999999999E-2</v>
      </c>
      <c r="BJ123">
        <v>1.18E-2</v>
      </c>
    </row>
    <row r="124" spans="1:62" x14ac:dyDescent="0.25">
      <c r="A124" t="s">
        <v>125</v>
      </c>
      <c r="B124" t="s">
        <v>879</v>
      </c>
      <c r="C124">
        <v>20</v>
      </c>
      <c r="D124">
        <v>26.5617144</v>
      </c>
      <c r="E124">
        <v>531.23428799999999</v>
      </c>
      <c r="F124">
        <v>1.6999999999999999E-3</v>
      </c>
      <c r="G124">
        <v>0</v>
      </c>
      <c r="H124">
        <v>3.8999999999999998E-3</v>
      </c>
      <c r="I124">
        <v>0</v>
      </c>
      <c r="J124">
        <v>1.41E-2</v>
      </c>
      <c r="K124">
        <v>0.9163</v>
      </c>
      <c r="L124">
        <v>6.4000000000000001E-2</v>
      </c>
      <c r="M124">
        <v>0.98950000000000005</v>
      </c>
      <c r="N124">
        <v>5.1000000000000004E-3</v>
      </c>
      <c r="O124">
        <v>0.16569999999999999</v>
      </c>
      <c r="P124" s="1">
        <v>45577.95</v>
      </c>
      <c r="Q124">
        <v>0.3725</v>
      </c>
      <c r="R124">
        <v>0.2157</v>
      </c>
      <c r="S124">
        <v>0.4118</v>
      </c>
      <c r="T124">
        <v>15.95</v>
      </c>
      <c r="U124" s="1">
        <v>54476.29</v>
      </c>
      <c r="V124">
        <v>33.31</v>
      </c>
      <c r="W124" s="1">
        <v>148476.67000000001</v>
      </c>
      <c r="X124">
        <v>0.74</v>
      </c>
      <c r="Y124">
        <v>0.13159999999999999</v>
      </c>
      <c r="Z124">
        <v>0.12839999999999999</v>
      </c>
      <c r="AA124">
        <v>0.26</v>
      </c>
      <c r="AB124">
        <v>148.47999999999999</v>
      </c>
      <c r="AC124" s="1">
        <v>5349.3327975847824</v>
      </c>
      <c r="AD124">
        <v>741.39</v>
      </c>
      <c r="AE124" s="1">
        <v>95733.22</v>
      </c>
      <c r="AF124">
        <v>64</v>
      </c>
      <c r="AG124" s="1">
        <v>29048</v>
      </c>
      <c r="AH124" s="1">
        <v>40741</v>
      </c>
      <c r="AI124">
        <v>61.4</v>
      </c>
      <c r="AJ124">
        <v>29.5</v>
      </c>
      <c r="AK124">
        <v>47.99</v>
      </c>
      <c r="AL124">
        <v>3</v>
      </c>
      <c r="AM124">
        <v>1.48</v>
      </c>
      <c r="AN124">
        <v>2.96</v>
      </c>
      <c r="AO124">
        <v>441.08</v>
      </c>
      <c r="AP124">
        <v>1.1341000000000001</v>
      </c>
      <c r="AQ124" s="1">
        <v>2714.46</v>
      </c>
      <c r="AR124" s="1">
        <v>2680.06</v>
      </c>
      <c r="AS124" s="1">
        <v>7859.77</v>
      </c>
      <c r="AT124">
        <v>735.52</v>
      </c>
      <c r="AU124">
        <v>212.18</v>
      </c>
      <c r="AV124" s="1">
        <v>14202</v>
      </c>
      <c r="AW124" s="1">
        <v>10957.89</v>
      </c>
      <c r="AX124">
        <v>0.58989999999999998</v>
      </c>
      <c r="AY124" s="1">
        <v>5005.67</v>
      </c>
      <c r="AZ124">
        <v>0.26950000000000002</v>
      </c>
      <c r="BA124">
        <v>594.52</v>
      </c>
      <c r="BB124">
        <v>3.2000000000000001E-2</v>
      </c>
      <c r="BC124" s="1">
        <v>2018.85</v>
      </c>
      <c r="BD124">
        <v>0.1087</v>
      </c>
      <c r="BE124" s="1">
        <v>18576.93</v>
      </c>
      <c r="BF124">
        <v>0.45050000000000001</v>
      </c>
      <c r="BG124">
        <v>0.29630000000000001</v>
      </c>
      <c r="BH124">
        <v>0.20930000000000001</v>
      </c>
      <c r="BI124">
        <v>2.0500000000000001E-2</v>
      </c>
      <c r="BJ124">
        <v>2.3400000000000001E-2</v>
      </c>
    </row>
    <row r="125" spans="1:62" x14ac:dyDescent="0.25">
      <c r="A125" t="s">
        <v>126</v>
      </c>
      <c r="B125" t="s">
        <v>880</v>
      </c>
      <c r="C125">
        <v>38</v>
      </c>
      <c r="D125">
        <v>30.413527342105262</v>
      </c>
      <c r="E125">
        <v>1155.714039</v>
      </c>
      <c r="F125">
        <v>0</v>
      </c>
      <c r="G125">
        <v>1.6999999999999999E-3</v>
      </c>
      <c r="H125">
        <v>0</v>
      </c>
      <c r="I125">
        <v>0</v>
      </c>
      <c r="J125">
        <v>3.5000000000000001E-3</v>
      </c>
      <c r="K125">
        <v>0.98050000000000004</v>
      </c>
      <c r="L125">
        <v>1.4200000000000001E-2</v>
      </c>
      <c r="M125">
        <v>0.3599</v>
      </c>
      <c r="N125">
        <v>0</v>
      </c>
      <c r="O125">
        <v>0.12529999999999999</v>
      </c>
      <c r="P125" s="1">
        <v>58012.99</v>
      </c>
      <c r="Q125">
        <v>0.1724</v>
      </c>
      <c r="R125">
        <v>0.27589999999999998</v>
      </c>
      <c r="S125">
        <v>0.55169999999999997</v>
      </c>
      <c r="T125">
        <v>10</v>
      </c>
      <c r="U125" s="1">
        <v>78270.7</v>
      </c>
      <c r="V125">
        <v>115.57</v>
      </c>
      <c r="W125" s="1">
        <v>117487.52</v>
      </c>
      <c r="X125">
        <v>0.8105</v>
      </c>
      <c r="Y125">
        <v>7.7499999999999999E-2</v>
      </c>
      <c r="Z125">
        <v>0.112</v>
      </c>
      <c r="AA125">
        <v>0.1895</v>
      </c>
      <c r="AB125">
        <v>117.49</v>
      </c>
      <c r="AC125" s="1">
        <v>2456.7383489230074</v>
      </c>
      <c r="AD125">
        <v>348.55</v>
      </c>
      <c r="AE125" s="1">
        <v>103251.53</v>
      </c>
      <c r="AF125">
        <v>77</v>
      </c>
      <c r="AG125" s="1">
        <v>34374</v>
      </c>
      <c r="AH125" s="1">
        <v>58802</v>
      </c>
      <c r="AI125">
        <v>27.5</v>
      </c>
      <c r="AJ125">
        <v>20</v>
      </c>
      <c r="AK125">
        <v>20.87</v>
      </c>
      <c r="AL125">
        <v>5.7</v>
      </c>
      <c r="AM125">
        <v>5.66</v>
      </c>
      <c r="AN125">
        <v>5.7</v>
      </c>
      <c r="AO125" s="1">
        <v>1428.31</v>
      </c>
      <c r="AP125">
        <v>1.2662</v>
      </c>
      <c r="AQ125" s="1">
        <v>1631.25</v>
      </c>
      <c r="AR125" s="1">
        <v>2844.66</v>
      </c>
      <c r="AS125" s="1">
        <v>7093.02</v>
      </c>
      <c r="AT125">
        <v>798.3</v>
      </c>
      <c r="AU125">
        <v>517.75</v>
      </c>
      <c r="AV125" s="1">
        <v>12884.99</v>
      </c>
      <c r="AW125" s="1">
        <v>7719.38</v>
      </c>
      <c r="AX125">
        <v>0.53680000000000005</v>
      </c>
      <c r="AY125" s="1">
        <v>3675.56</v>
      </c>
      <c r="AZ125">
        <v>0.25559999999999999</v>
      </c>
      <c r="BA125">
        <v>955.63</v>
      </c>
      <c r="BB125">
        <v>6.6500000000000004E-2</v>
      </c>
      <c r="BC125" s="1">
        <v>2028.48</v>
      </c>
      <c r="BD125">
        <v>0.1411</v>
      </c>
      <c r="BE125" s="1">
        <v>14379.05</v>
      </c>
      <c r="BF125">
        <v>0.51619999999999999</v>
      </c>
      <c r="BG125">
        <v>0.21690000000000001</v>
      </c>
      <c r="BH125">
        <v>0.19209999999999999</v>
      </c>
      <c r="BI125">
        <v>6.4000000000000001E-2</v>
      </c>
      <c r="BJ125">
        <v>1.0800000000000001E-2</v>
      </c>
    </row>
    <row r="126" spans="1:62" x14ac:dyDescent="0.25">
      <c r="A126" t="s">
        <v>127</v>
      </c>
      <c r="B126" t="s">
        <v>881</v>
      </c>
      <c r="C126">
        <v>104</v>
      </c>
      <c r="D126">
        <v>8.9798933173076918</v>
      </c>
      <c r="E126">
        <v>933.908905</v>
      </c>
      <c r="F126">
        <v>0</v>
      </c>
      <c r="G126">
        <v>1.1000000000000001E-3</v>
      </c>
      <c r="H126">
        <v>2.2000000000000001E-3</v>
      </c>
      <c r="I126">
        <v>1.1000000000000001E-3</v>
      </c>
      <c r="J126">
        <v>1.6400000000000001E-2</v>
      </c>
      <c r="K126">
        <v>0.9587</v>
      </c>
      <c r="L126">
        <v>2.06E-2</v>
      </c>
      <c r="M126">
        <v>0.25840000000000002</v>
      </c>
      <c r="N126">
        <v>0</v>
      </c>
      <c r="O126">
        <v>0.1273</v>
      </c>
      <c r="P126" s="1">
        <v>57399.91</v>
      </c>
      <c r="Q126">
        <v>0.2571</v>
      </c>
      <c r="R126">
        <v>0.15709999999999999</v>
      </c>
      <c r="S126">
        <v>0.5857</v>
      </c>
      <c r="T126">
        <v>9.5</v>
      </c>
      <c r="U126" s="1">
        <v>74305.789999999994</v>
      </c>
      <c r="V126">
        <v>98.31</v>
      </c>
      <c r="W126" s="1">
        <v>276520.90999999997</v>
      </c>
      <c r="X126">
        <v>0.5</v>
      </c>
      <c r="Y126">
        <v>2.24E-2</v>
      </c>
      <c r="Z126">
        <v>0.47760000000000002</v>
      </c>
      <c r="AA126">
        <v>0.5</v>
      </c>
      <c r="AB126">
        <v>276.52</v>
      </c>
      <c r="AC126" s="1">
        <v>8658.9719368828592</v>
      </c>
      <c r="AD126">
        <v>451.98</v>
      </c>
      <c r="AE126" s="1">
        <v>178381.72</v>
      </c>
      <c r="AF126">
        <v>353</v>
      </c>
      <c r="AG126" s="1">
        <v>34590</v>
      </c>
      <c r="AH126" s="1">
        <v>54502</v>
      </c>
      <c r="AI126">
        <v>42.4</v>
      </c>
      <c r="AJ126">
        <v>21.19</v>
      </c>
      <c r="AK126">
        <v>21.01</v>
      </c>
      <c r="AL126">
        <v>3</v>
      </c>
      <c r="AM126">
        <v>2.39</v>
      </c>
      <c r="AN126">
        <v>2.78</v>
      </c>
      <c r="AO126">
        <v>0</v>
      </c>
      <c r="AP126">
        <v>0.83560000000000001</v>
      </c>
      <c r="AQ126" s="1">
        <v>1952.56</v>
      </c>
      <c r="AR126" s="1">
        <v>3044.9</v>
      </c>
      <c r="AS126" s="1">
        <v>8032.84</v>
      </c>
      <c r="AT126">
        <v>858.79</v>
      </c>
      <c r="AU126">
        <v>596.37</v>
      </c>
      <c r="AV126" s="1">
        <v>14485.46</v>
      </c>
      <c r="AW126" s="1">
        <v>8735.85</v>
      </c>
      <c r="AX126">
        <v>0.48420000000000002</v>
      </c>
      <c r="AY126" s="1">
        <v>5825.52</v>
      </c>
      <c r="AZ126">
        <v>0.32290000000000002</v>
      </c>
      <c r="BA126">
        <v>854.4</v>
      </c>
      <c r="BB126">
        <v>4.7399999999999998E-2</v>
      </c>
      <c r="BC126" s="1">
        <v>2626.66</v>
      </c>
      <c r="BD126">
        <v>0.14560000000000001</v>
      </c>
      <c r="BE126" s="1">
        <v>18042.439999999999</v>
      </c>
      <c r="BF126">
        <v>0.52110000000000001</v>
      </c>
      <c r="BG126">
        <v>0.21709999999999999</v>
      </c>
      <c r="BH126">
        <v>0.18809999999999999</v>
      </c>
      <c r="BI126">
        <v>5.11E-2</v>
      </c>
      <c r="BJ126">
        <v>2.2599999999999999E-2</v>
      </c>
    </row>
    <row r="127" spans="1:62" x14ac:dyDescent="0.25">
      <c r="A127" t="s">
        <v>128</v>
      </c>
      <c r="B127" t="s">
        <v>882</v>
      </c>
      <c r="C127">
        <v>128</v>
      </c>
      <c r="D127">
        <v>6.3360288593750003</v>
      </c>
      <c r="E127">
        <v>811.01169400000003</v>
      </c>
      <c r="F127">
        <v>0</v>
      </c>
      <c r="G127">
        <v>2.2000000000000001E-3</v>
      </c>
      <c r="H127">
        <v>6.4000000000000003E-3</v>
      </c>
      <c r="I127">
        <v>0</v>
      </c>
      <c r="J127">
        <v>2.58E-2</v>
      </c>
      <c r="K127">
        <v>0.94820000000000004</v>
      </c>
      <c r="L127">
        <v>1.7500000000000002E-2</v>
      </c>
      <c r="M127">
        <v>0.29420000000000002</v>
      </c>
      <c r="N127">
        <v>3.3E-3</v>
      </c>
      <c r="O127">
        <v>0.17219999999999999</v>
      </c>
      <c r="P127" s="1">
        <v>58920.34</v>
      </c>
      <c r="Q127">
        <v>0.16439999999999999</v>
      </c>
      <c r="R127">
        <v>0.17810000000000001</v>
      </c>
      <c r="S127">
        <v>0.65749999999999997</v>
      </c>
      <c r="T127">
        <v>8</v>
      </c>
      <c r="U127" s="1">
        <v>75012.13</v>
      </c>
      <c r="V127">
        <v>101.38</v>
      </c>
      <c r="W127" s="1">
        <v>187734.84</v>
      </c>
      <c r="X127">
        <v>0.77600000000000002</v>
      </c>
      <c r="Y127">
        <v>1.3100000000000001E-2</v>
      </c>
      <c r="Z127">
        <v>0.21099999999999999</v>
      </c>
      <c r="AA127">
        <v>0.224</v>
      </c>
      <c r="AB127">
        <v>187.73</v>
      </c>
      <c r="AC127" s="1">
        <v>4987.6222869851736</v>
      </c>
      <c r="AD127">
        <v>547.21</v>
      </c>
      <c r="AE127" s="1">
        <v>225250.42</v>
      </c>
      <c r="AF127">
        <v>480</v>
      </c>
      <c r="AG127" s="1">
        <v>38984</v>
      </c>
      <c r="AH127" s="1">
        <v>62610</v>
      </c>
      <c r="AI127">
        <v>33.6</v>
      </c>
      <c r="AJ127">
        <v>24.7</v>
      </c>
      <c r="AK127">
        <v>23.91</v>
      </c>
      <c r="AL127">
        <v>2.5</v>
      </c>
      <c r="AM127">
        <v>1.42</v>
      </c>
      <c r="AN127">
        <v>2.4</v>
      </c>
      <c r="AO127" s="1">
        <v>1618.2</v>
      </c>
      <c r="AP127">
        <v>1.4363999999999999</v>
      </c>
      <c r="AQ127" s="1">
        <v>1904.08</v>
      </c>
      <c r="AR127" s="1">
        <v>2056.11</v>
      </c>
      <c r="AS127" s="1">
        <v>8251</v>
      </c>
      <c r="AT127">
        <v>651.34</v>
      </c>
      <c r="AU127">
        <v>239.11</v>
      </c>
      <c r="AV127" s="1">
        <v>13101.64</v>
      </c>
      <c r="AW127" s="1">
        <v>6743.42</v>
      </c>
      <c r="AX127">
        <v>0.42809999999999998</v>
      </c>
      <c r="AY127" s="1">
        <v>5502.22</v>
      </c>
      <c r="AZ127">
        <v>0.3493</v>
      </c>
      <c r="BA127" s="1">
        <v>1941.09</v>
      </c>
      <c r="BB127">
        <v>0.1232</v>
      </c>
      <c r="BC127" s="1">
        <v>1564.15</v>
      </c>
      <c r="BD127">
        <v>9.9299999999999999E-2</v>
      </c>
      <c r="BE127" s="1">
        <v>15750.87</v>
      </c>
      <c r="BF127">
        <v>0.59299999999999997</v>
      </c>
      <c r="BG127">
        <v>0.23880000000000001</v>
      </c>
      <c r="BH127">
        <v>8.7099999999999997E-2</v>
      </c>
      <c r="BI127">
        <v>2.5000000000000001E-2</v>
      </c>
      <c r="BJ127">
        <v>5.6099999999999997E-2</v>
      </c>
    </row>
    <row r="128" spans="1:62" x14ac:dyDescent="0.25">
      <c r="A128" t="s">
        <v>129</v>
      </c>
      <c r="B128" t="s">
        <v>883</v>
      </c>
      <c r="C128">
        <v>74</v>
      </c>
      <c r="D128">
        <v>17.951230324324321</v>
      </c>
      <c r="E128">
        <v>1328.391044</v>
      </c>
      <c r="F128">
        <v>6.9999999999999999E-4</v>
      </c>
      <c r="G128">
        <v>0</v>
      </c>
      <c r="H128">
        <v>9.4000000000000004E-3</v>
      </c>
      <c r="I128">
        <v>0</v>
      </c>
      <c r="J128">
        <v>2.5999999999999999E-2</v>
      </c>
      <c r="K128">
        <v>0.92220000000000002</v>
      </c>
      <c r="L128">
        <v>4.1700000000000001E-2</v>
      </c>
      <c r="M128">
        <v>0.25259999999999999</v>
      </c>
      <c r="N128">
        <v>1.1999999999999999E-3</v>
      </c>
      <c r="O128">
        <v>0.15260000000000001</v>
      </c>
      <c r="P128" s="1">
        <v>57123.73</v>
      </c>
      <c r="Q128">
        <v>0.2079</v>
      </c>
      <c r="R128">
        <v>0.2475</v>
      </c>
      <c r="S128">
        <v>0.54459999999999997</v>
      </c>
      <c r="T128">
        <v>14.5</v>
      </c>
      <c r="U128" s="1">
        <v>75723.929999999993</v>
      </c>
      <c r="V128">
        <v>91.61</v>
      </c>
      <c r="W128" s="1">
        <v>290728.89</v>
      </c>
      <c r="X128">
        <v>0.89149999999999996</v>
      </c>
      <c r="Y128">
        <v>5.8099999999999999E-2</v>
      </c>
      <c r="Z128">
        <v>5.04E-2</v>
      </c>
      <c r="AA128">
        <v>0.1085</v>
      </c>
      <c r="AB128">
        <v>290.73</v>
      </c>
      <c r="AC128" s="1">
        <v>7180.0235654103071</v>
      </c>
      <c r="AD128">
        <v>922.69</v>
      </c>
      <c r="AE128" s="1">
        <v>205902.83</v>
      </c>
      <c r="AF128">
        <v>436</v>
      </c>
      <c r="AG128" s="1">
        <v>39010</v>
      </c>
      <c r="AH128" s="1">
        <v>61958</v>
      </c>
      <c r="AI128">
        <v>44.62</v>
      </c>
      <c r="AJ128">
        <v>23.62</v>
      </c>
      <c r="AK128">
        <v>23.93</v>
      </c>
      <c r="AL128">
        <v>4</v>
      </c>
      <c r="AM128">
        <v>1.38</v>
      </c>
      <c r="AN128">
        <v>2.04</v>
      </c>
      <c r="AO128">
        <v>0</v>
      </c>
      <c r="AP128">
        <v>0.90969999999999995</v>
      </c>
      <c r="AQ128" s="1">
        <v>1066.51</v>
      </c>
      <c r="AR128" s="1">
        <v>3525.55</v>
      </c>
      <c r="AS128" s="1">
        <v>9422.09</v>
      </c>
      <c r="AT128">
        <v>682.23</v>
      </c>
      <c r="AU128">
        <v>19.899999999999999</v>
      </c>
      <c r="AV128" s="1">
        <v>14716.27</v>
      </c>
      <c r="AW128" s="1">
        <v>8174.41</v>
      </c>
      <c r="AX128">
        <v>0.48270000000000002</v>
      </c>
      <c r="AY128" s="1">
        <v>5984.76</v>
      </c>
      <c r="AZ128">
        <v>0.35339999999999999</v>
      </c>
      <c r="BA128">
        <v>966.36</v>
      </c>
      <c r="BB128">
        <v>5.7099999999999998E-2</v>
      </c>
      <c r="BC128" s="1">
        <v>1808.17</v>
      </c>
      <c r="BD128">
        <v>0.10680000000000001</v>
      </c>
      <c r="BE128" s="1">
        <v>16933.71</v>
      </c>
      <c r="BF128">
        <v>0.55569999999999997</v>
      </c>
      <c r="BG128">
        <v>0.25829999999999997</v>
      </c>
      <c r="BH128">
        <v>0.1305</v>
      </c>
      <c r="BI128">
        <v>4.0399999999999998E-2</v>
      </c>
      <c r="BJ128">
        <v>1.5100000000000001E-2</v>
      </c>
    </row>
    <row r="129" spans="1:62" x14ac:dyDescent="0.25">
      <c r="A129" t="s">
        <v>130</v>
      </c>
      <c r="B129" t="s">
        <v>884</v>
      </c>
      <c r="C129">
        <v>45</v>
      </c>
      <c r="D129">
        <v>22.550549155555551</v>
      </c>
      <c r="E129">
        <v>1014.774712</v>
      </c>
      <c r="F129">
        <v>0</v>
      </c>
      <c r="G129">
        <v>0</v>
      </c>
      <c r="H129">
        <v>7.1000000000000004E-3</v>
      </c>
      <c r="I129">
        <v>0</v>
      </c>
      <c r="J129">
        <v>2.8E-3</v>
      </c>
      <c r="K129">
        <v>0.97370000000000001</v>
      </c>
      <c r="L129">
        <v>1.6400000000000001E-2</v>
      </c>
      <c r="M129">
        <v>1</v>
      </c>
      <c r="N129">
        <v>0</v>
      </c>
      <c r="O129">
        <v>0.18840000000000001</v>
      </c>
      <c r="P129" s="1">
        <v>62970.63</v>
      </c>
      <c r="Q129">
        <v>3.1699999999999999E-2</v>
      </c>
      <c r="R129">
        <v>0.17460000000000001</v>
      </c>
      <c r="S129">
        <v>0.79369999999999996</v>
      </c>
      <c r="T129">
        <v>9.5</v>
      </c>
      <c r="U129" s="1">
        <v>98067.47</v>
      </c>
      <c r="V129">
        <v>106.82</v>
      </c>
      <c r="W129" s="1">
        <v>134272.26999999999</v>
      </c>
      <c r="X129">
        <v>0.4425</v>
      </c>
      <c r="Y129">
        <v>6.4199999999999993E-2</v>
      </c>
      <c r="Z129">
        <v>0.49330000000000002</v>
      </c>
      <c r="AA129">
        <v>0.5575</v>
      </c>
      <c r="AB129">
        <v>134.27000000000001</v>
      </c>
      <c r="AC129" s="1">
        <v>2921.6494705082873</v>
      </c>
      <c r="AD129">
        <v>234.65</v>
      </c>
      <c r="AE129" s="1">
        <v>93164.800000000003</v>
      </c>
      <c r="AF129">
        <v>57</v>
      </c>
      <c r="AG129" s="1">
        <v>33085</v>
      </c>
      <c r="AH129" s="1">
        <v>42839</v>
      </c>
      <c r="AI129">
        <v>23.4</v>
      </c>
      <c r="AJ129">
        <v>20.03</v>
      </c>
      <c r="AK129">
        <v>21.08</v>
      </c>
      <c r="AL129">
        <v>2.8</v>
      </c>
      <c r="AM129">
        <v>2.57</v>
      </c>
      <c r="AN129">
        <v>2.68</v>
      </c>
      <c r="AO129">
        <v>0</v>
      </c>
      <c r="AP129">
        <v>0.64880000000000004</v>
      </c>
      <c r="AQ129" s="1">
        <v>1863.78</v>
      </c>
      <c r="AR129" s="1">
        <v>5210.5</v>
      </c>
      <c r="AS129" s="1">
        <v>7987.57</v>
      </c>
      <c r="AT129">
        <v>565.69000000000005</v>
      </c>
      <c r="AU129" s="1">
        <v>1070.75</v>
      </c>
      <c r="AV129" s="1">
        <v>16698.29</v>
      </c>
      <c r="AW129" s="1">
        <v>10745.55</v>
      </c>
      <c r="AX129">
        <v>0.59860000000000002</v>
      </c>
      <c r="AY129" s="1">
        <v>2671.58</v>
      </c>
      <c r="AZ129">
        <v>0.14879999999999999</v>
      </c>
      <c r="BA129">
        <v>665.42</v>
      </c>
      <c r="BB129">
        <v>3.7100000000000001E-2</v>
      </c>
      <c r="BC129" s="1">
        <v>3868</v>
      </c>
      <c r="BD129">
        <v>0.2155</v>
      </c>
      <c r="BE129" s="1">
        <v>17950.560000000001</v>
      </c>
      <c r="BF129">
        <v>0.48049999999999998</v>
      </c>
      <c r="BG129">
        <v>0.25519999999999998</v>
      </c>
      <c r="BH129">
        <v>0.2031</v>
      </c>
      <c r="BI129">
        <v>4.5900000000000003E-2</v>
      </c>
      <c r="BJ129">
        <v>1.5299999999999999E-2</v>
      </c>
    </row>
    <row r="130" spans="1:62" x14ac:dyDescent="0.25">
      <c r="A130" t="s">
        <v>131</v>
      </c>
      <c r="B130" t="s">
        <v>885</v>
      </c>
      <c r="C130">
        <v>10</v>
      </c>
      <c r="D130">
        <v>403.07642720000001</v>
      </c>
      <c r="E130">
        <v>4030.7642719999999</v>
      </c>
      <c r="F130">
        <v>9.8900000000000002E-2</v>
      </c>
      <c r="G130">
        <v>0</v>
      </c>
      <c r="H130">
        <v>6.0699999999999997E-2</v>
      </c>
      <c r="I130">
        <v>1.6000000000000001E-3</v>
      </c>
      <c r="J130">
        <v>3.3099999999999997E-2</v>
      </c>
      <c r="K130">
        <v>0.74129999999999996</v>
      </c>
      <c r="L130">
        <v>6.4399999999999999E-2</v>
      </c>
      <c r="M130">
        <v>0.33739999999999998</v>
      </c>
      <c r="N130">
        <v>7.2099999999999997E-2</v>
      </c>
      <c r="O130">
        <v>0.1482</v>
      </c>
      <c r="P130" s="1">
        <v>67037.08</v>
      </c>
      <c r="Q130">
        <v>0.1263</v>
      </c>
      <c r="R130">
        <v>0.24229999999999999</v>
      </c>
      <c r="S130">
        <v>0.63139999999999996</v>
      </c>
      <c r="T130">
        <v>32.51</v>
      </c>
      <c r="U130" s="1">
        <v>80535.47</v>
      </c>
      <c r="V130">
        <v>123.99</v>
      </c>
      <c r="W130" s="1">
        <v>217764.94</v>
      </c>
      <c r="X130">
        <v>0.78510000000000002</v>
      </c>
      <c r="Y130">
        <v>0.2072</v>
      </c>
      <c r="Z130">
        <v>7.7000000000000002E-3</v>
      </c>
      <c r="AA130">
        <v>0.21490000000000001</v>
      </c>
      <c r="AB130">
        <v>217.76</v>
      </c>
      <c r="AC130" s="1">
        <v>9578.112832890567</v>
      </c>
      <c r="AD130">
        <v>941.11</v>
      </c>
      <c r="AE130" s="1">
        <v>186714.98</v>
      </c>
      <c r="AF130">
        <v>380</v>
      </c>
      <c r="AG130" s="1">
        <v>37722</v>
      </c>
      <c r="AH130" s="1">
        <v>54020</v>
      </c>
      <c r="AI130">
        <v>77.3</v>
      </c>
      <c r="AJ130">
        <v>42.15</v>
      </c>
      <c r="AK130">
        <v>49.68</v>
      </c>
      <c r="AL130">
        <v>0.5</v>
      </c>
      <c r="AM130">
        <v>0.44</v>
      </c>
      <c r="AN130">
        <v>0.44</v>
      </c>
      <c r="AO130">
        <v>0</v>
      </c>
      <c r="AP130">
        <v>1.0547</v>
      </c>
      <c r="AQ130" s="1">
        <v>1712.46</v>
      </c>
      <c r="AR130" s="1">
        <v>1903.86</v>
      </c>
      <c r="AS130" s="1">
        <v>8699.61</v>
      </c>
      <c r="AT130">
        <v>951.31</v>
      </c>
      <c r="AU130">
        <v>464.74</v>
      </c>
      <c r="AV130" s="1">
        <v>13731.98</v>
      </c>
      <c r="AW130" s="1">
        <v>5142.59</v>
      </c>
      <c r="AX130">
        <v>0.3135</v>
      </c>
      <c r="AY130" s="1">
        <v>8821.02</v>
      </c>
      <c r="AZ130">
        <v>0.53779999999999994</v>
      </c>
      <c r="BA130">
        <v>720.43</v>
      </c>
      <c r="BB130">
        <v>4.3900000000000002E-2</v>
      </c>
      <c r="BC130" s="1">
        <v>1717.34</v>
      </c>
      <c r="BD130">
        <v>0.1047</v>
      </c>
      <c r="BE130" s="1">
        <v>16401.38</v>
      </c>
      <c r="BF130">
        <v>0.5806</v>
      </c>
      <c r="BG130">
        <v>0.2366</v>
      </c>
      <c r="BH130">
        <v>0.1474</v>
      </c>
      <c r="BI130">
        <v>2.1000000000000001E-2</v>
      </c>
      <c r="BJ130">
        <v>1.44E-2</v>
      </c>
    </row>
    <row r="131" spans="1:62" x14ac:dyDescent="0.25">
      <c r="A131" t="s">
        <v>132</v>
      </c>
      <c r="B131" t="s">
        <v>886</v>
      </c>
      <c r="C131">
        <v>11</v>
      </c>
      <c r="D131">
        <v>70.485168181818182</v>
      </c>
      <c r="E131">
        <v>775.33685000000003</v>
      </c>
      <c r="F131">
        <v>1.7399999999999999E-2</v>
      </c>
      <c r="G131">
        <v>0</v>
      </c>
      <c r="H131">
        <v>3.9300000000000002E-2</v>
      </c>
      <c r="I131">
        <v>1E-3</v>
      </c>
      <c r="J131">
        <v>5.3499999999999999E-2</v>
      </c>
      <c r="K131">
        <v>0.85680000000000001</v>
      </c>
      <c r="L131">
        <v>3.2099999999999997E-2</v>
      </c>
      <c r="M131">
        <v>0.2069</v>
      </c>
      <c r="N131">
        <v>4.8999999999999998E-3</v>
      </c>
      <c r="O131">
        <v>0.1076</v>
      </c>
      <c r="P131" s="1">
        <v>76720.210000000006</v>
      </c>
      <c r="Q131">
        <v>0.22370000000000001</v>
      </c>
      <c r="R131">
        <v>0.23680000000000001</v>
      </c>
      <c r="S131">
        <v>0.53949999999999998</v>
      </c>
      <c r="T131">
        <v>12</v>
      </c>
      <c r="U131" s="1">
        <v>81806</v>
      </c>
      <c r="V131">
        <v>64.61</v>
      </c>
      <c r="W131" s="1">
        <v>555511.44999999995</v>
      </c>
      <c r="X131">
        <v>0.27710000000000001</v>
      </c>
      <c r="Y131">
        <v>0.53380000000000005</v>
      </c>
      <c r="Z131">
        <v>0.18909999999999999</v>
      </c>
      <c r="AA131">
        <v>0.72289999999999999</v>
      </c>
      <c r="AB131">
        <v>555.51</v>
      </c>
      <c r="AC131" s="1">
        <v>16661.51299270762</v>
      </c>
      <c r="AD131">
        <v>561.76</v>
      </c>
      <c r="AE131" s="1">
        <v>478632.12</v>
      </c>
      <c r="AF131">
        <v>599</v>
      </c>
      <c r="AG131" s="1">
        <v>40613</v>
      </c>
      <c r="AH131" s="1">
        <v>72964</v>
      </c>
      <c r="AI131">
        <v>35.700000000000003</v>
      </c>
      <c r="AJ131">
        <v>25.47</v>
      </c>
      <c r="AK131">
        <v>30.32</v>
      </c>
      <c r="AL131">
        <v>0</v>
      </c>
      <c r="AM131">
        <v>0</v>
      </c>
      <c r="AN131">
        <v>0</v>
      </c>
      <c r="AO131">
        <v>0</v>
      </c>
      <c r="AP131">
        <v>0.6764</v>
      </c>
      <c r="AQ131" s="1">
        <v>3490.83</v>
      </c>
      <c r="AR131" s="1">
        <v>3593.27</v>
      </c>
      <c r="AS131" s="1">
        <v>10536.81</v>
      </c>
      <c r="AT131" s="1">
        <v>1196.18</v>
      </c>
      <c r="AU131">
        <v>776.97</v>
      </c>
      <c r="AV131" s="1">
        <v>19594.05</v>
      </c>
      <c r="AW131" s="1">
        <v>3776.23</v>
      </c>
      <c r="AX131">
        <v>0.17369999999999999</v>
      </c>
      <c r="AY131" s="1">
        <v>15061.85</v>
      </c>
      <c r="AZ131">
        <v>0.69299999999999995</v>
      </c>
      <c r="BA131" s="1">
        <v>2032.79</v>
      </c>
      <c r="BB131">
        <v>9.35E-2</v>
      </c>
      <c r="BC131">
        <v>863.31</v>
      </c>
      <c r="BD131">
        <v>3.9699999999999999E-2</v>
      </c>
      <c r="BE131" s="1">
        <v>21734.19</v>
      </c>
      <c r="BF131">
        <v>0.56089999999999995</v>
      </c>
      <c r="BG131">
        <v>0.20660000000000001</v>
      </c>
      <c r="BH131">
        <v>0.18729999999999999</v>
      </c>
      <c r="BI131">
        <v>3.04E-2</v>
      </c>
      <c r="BJ131">
        <v>1.46E-2</v>
      </c>
    </row>
    <row r="132" spans="1:62" x14ac:dyDescent="0.25">
      <c r="A132" t="s">
        <v>133</v>
      </c>
      <c r="B132" t="s">
        <v>887</v>
      </c>
      <c r="C132">
        <v>43</v>
      </c>
      <c r="D132">
        <v>20.65821309302326</v>
      </c>
      <c r="E132">
        <v>888.30316300000004</v>
      </c>
      <c r="F132">
        <v>1.24E-2</v>
      </c>
      <c r="G132">
        <v>0</v>
      </c>
      <c r="H132">
        <v>1.9699999999999999E-2</v>
      </c>
      <c r="I132">
        <v>0</v>
      </c>
      <c r="J132">
        <v>5.6300000000000003E-2</v>
      </c>
      <c r="K132">
        <v>0.89249999999999996</v>
      </c>
      <c r="L132">
        <v>1.9099999999999999E-2</v>
      </c>
      <c r="M132">
        <v>0.20030000000000001</v>
      </c>
      <c r="N132">
        <v>3.3599999999999998E-2</v>
      </c>
      <c r="O132">
        <v>9.8400000000000001E-2</v>
      </c>
      <c r="P132" s="1">
        <v>56385.55</v>
      </c>
      <c r="Q132">
        <v>7.1400000000000005E-2</v>
      </c>
      <c r="R132">
        <v>0.25</v>
      </c>
      <c r="S132">
        <v>0.67859999999999998</v>
      </c>
      <c r="T132">
        <v>11.05</v>
      </c>
      <c r="U132" s="1">
        <v>71422.039999999994</v>
      </c>
      <c r="V132">
        <v>80.39</v>
      </c>
      <c r="W132" s="1">
        <v>225953.96</v>
      </c>
      <c r="X132">
        <v>0.8155</v>
      </c>
      <c r="Y132">
        <v>0.14960000000000001</v>
      </c>
      <c r="Z132">
        <v>3.49E-2</v>
      </c>
      <c r="AA132">
        <v>0.1845</v>
      </c>
      <c r="AB132">
        <v>225.95</v>
      </c>
      <c r="AC132" s="1">
        <v>4747.4355328846214</v>
      </c>
      <c r="AD132">
        <v>678.59</v>
      </c>
      <c r="AE132" s="1">
        <v>210094.63</v>
      </c>
      <c r="AF132">
        <v>446</v>
      </c>
      <c r="AG132" s="1">
        <v>35327</v>
      </c>
      <c r="AH132" s="1">
        <v>82752</v>
      </c>
      <c r="AI132">
        <v>41.35</v>
      </c>
      <c r="AJ132">
        <v>20</v>
      </c>
      <c r="AK132">
        <v>21.77</v>
      </c>
      <c r="AL132">
        <v>2.75</v>
      </c>
      <c r="AM132">
        <v>1.71</v>
      </c>
      <c r="AN132">
        <v>2.2400000000000002</v>
      </c>
      <c r="AO132" s="1">
        <v>2572.86</v>
      </c>
      <c r="AP132">
        <v>1.0788</v>
      </c>
      <c r="AQ132" s="1">
        <v>1793.3</v>
      </c>
      <c r="AR132" s="1">
        <v>3261.19</v>
      </c>
      <c r="AS132" s="1">
        <v>7029.4</v>
      </c>
      <c r="AT132">
        <v>620.67999999999995</v>
      </c>
      <c r="AU132">
        <v>418.55</v>
      </c>
      <c r="AV132" s="1">
        <v>13123.12</v>
      </c>
      <c r="AW132" s="1">
        <v>5102.78</v>
      </c>
      <c r="AX132">
        <v>0.33</v>
      </c>
      <c r="AY132" s="1">
        <v>7099.91</v>
      </c>
      <c r="AZ132">
        <v>0.45910000000000001</v>
      </c>
      <c r="BA132">
        <v>556.29999999999995</v>
      </c>
      <c r="BB132">
        <v>3.5999999999999997E-2</v>
      </c>
      <c r="BC132" s="1">
        <v>2705.76</v>
      </c>
      <c r="BD132">
        <v>0.17499999999999999</v>
      </c>
      <c r="BE132" s="1">
        <v>15464.75</v>
      </c>
      <c r="BF132">
        <v>0.58179999999999998</v>
      </c>
      <c r="BG132">
        <v>0.2606</v>
      </c>
      <c r="BH132">
        <v>0.10680000000000001</v>
      </c>
      <c r="BI132">
        <v>3.3700000000000001E-2</v>
      </c>
      <c r="BJ132">
        <v>1.72E-2</v>
      </c>
    </row>
    <row r="133" spans="1:62" x14ac:dyDescent="0.25">
      <c r="A133" t="s">
        <v>134</v>
      </c>
      <c r="B133" t="s">
        <v>888</v>
      </c>
      <c r="C133">
        <v>21</v>
      </c>
      <c r="D133">
        <v>22.662975333333328</v>
      </c>
      <c r="E133">
        <v>475.922482</v>
      </c>
      <c r="F133">
        <v>8.2000000000000007E-3</v>
      </c>
      <c r="G133">
        <v>0</v>
      </c>
      <c r="H133">
        <v>0</v>
      </c>
      <c r="I133">
        <v>0</v>
      </c>
      <c r="J133">
        <v>3.4299999999999997E-2</v>
      </c>
      <c r="K133">
        <v>0.93689999999999996</v>
      </c>
      <c r="L133">
        <v>2.0500000000000001E-2</v>
      </c>
      <c r="M133">
        <v>0.24129999999999999</v>
      </c>
      <c r="N133">
        <v>3.7000000000000002E-3</v>
      </c>
      <c r="O133">
        <v>0.19320000000000001</v>
      </c>
      <c r="P133" s="1">
        <v>78497.88</v>
      </c>
      <c r="Q133">
        <v>0.13639999999999999</v>
      </c>
      <c r="R133">
        <v>0.25</v>
      </c>
      <c r="S133">
        <v>0.61360000000000003</v>
      </c>
      <c r="T133">
        <v>5</v>
      </c>
      <c r="U133" s="1">
        <v>110251.8</v>
      </c>
      <c r="V133">
        <v>95.18</v>
      </c>
      <c r="W133" s="1">
        <v>1255988.8700000001</v>
      </c>
      <c r="X133">
        <v>0.89249999999999996</v>
      </c>
      <c r="Y133">
        <v>8.5500000000000007E-2</v>
      </c>
      <c r="Z133">
        <v>2.1999999999999999E-2</v>
      </c>
      <c r="AA133">
        <v>0.1075</v>
      </c>
      <c r="AB133" s="1">
        <v>1255.99</v>
      </c>
      <c r="AC133" s="1">
        <v>25765.599364982299</v>
      </c>
      <c r="AD133" s="1">
        <v>2412.38</v>
      </c>
      <c r="AE133" s="1">
        <v>998617.2</v>
      </c>
      <c r="AF133">
        <v>607</v>
      </c>
      <c r="AG133" s="1">
        <v>35912</v>
      </c>
      <c r="AH133" s="1">
        <v>73772</v>
      </c>
      <c r="AI133">
        <v>43.4</v>
      </c>
      <c r="AJ133">
        <v>20</v>
      </c>
      <c r="AK133">
        <v>20</v>
      </c>
      <c r="AL133">
        <v>1.5</v>
      </c>
      <c r="AM133">
        <v>1.07</v>
      </c>
      <c r="AN133">
        <v>1.23</v>
      </c>
      <c r="AO133">
        <v>0</v>
      </c>
      <c r="AP133">
        <v>2.7111000000000001</v>
      </c>
      <c r="AQ133" s="1">
        <v>3288.72</v>
      </c>
      <c r="AR133" s="1">
        <v>2917.98</v>
      </c>
      <c r="AS133" s="1">
        <v>11895.1</v>
      </c>
      <c r="AT133" s="1">
        <v>1289.8</v>
      </c>
      <c r="AU133">
        <v>735.71</v>
      </c>
      <c r="AV133" s="1">
        <v>20127.310000000001</v>
      </c>
      <c r="AW133" s="1">
        <v>4074.54</v>
      </c>
      <c r="AX133">
        <v>0.14940000000000001</v>
      </c>
      <c r="AY133" s="1">
        <v>20087.5</v>
      </c>
      <c r="AZ133">
        <v>0.73660000000000003</v>
      </c>
      <c r="BA133" s="1">
        <v>1220.22</v>
      </c>
      <c r="BB133">
        <v>4.4699999999999997E-2</v>
      </c>
      <c r="BC133" s="1">
        <v>1889.66</v>
      </c>
      <c r="BD133">
        <v>6.93E-2</v>
      </c>
      <c r="BE133" s="1">
        <v>27271.93</v>
      </c>
      <c r="BF133">
        <v>0.58940000000000003</v>
      </c>
      <c r="BG133">
        <v>0.21160000000000001</v>
      </c>
      <c r="BH133">
        <v>0.1182</v>
      </c>
      <c r="BI133">
        <v>5.2200000000000003E-2</v>
      </c>
      <c r="BJ133">
        <v>2.86E-2</v>
      </c>
    </row>
    <row r="134" spans="1:62" x14ac:dyDescent="0.25">
      <c r="A134" t="s">
        <v>135</v>
      </c>
      <c r="B134" t="s">
        <v>889</v>
      </c>
      <c r="C134">
        <v>78</v>
      </c>
      <c r="D134">
        <v>7.2350358076923076</v>
      </c>
      <c r="E134">
        <v>564.33279300000004</v>
      </c>
      <c r="F134">
        <v>1.6999999999999999E-3</v>
      </c>
      <c r="G134">
        <v>0</v>
      </c>
      <c r="H134">
        <v>3.5999999999999999E-3</v>
      </c>
      <c r="I134">
        <v>5.1000000000000004E-3</v>
      </c>
      <c r="J134">
        <v>3.7400000000000003E-2</v>
      </c>
      <c r="K134">
        <v>0.90500000000000003</v>
      </c>
      <c r="L134">
        <v>4.7199999999999999E-2</v>
      </c>
      <c r="M134">
        <v>0.37690000000000001</v>
      </c>
      <c r="N134">
        <v>8.5000000000000006E-3</v>
      </c>
      <c r="O134">
        <v>0.1343</v>
      </c>
      <c r="P134" s="1">
        <v>53078.07</v>
      </c>
      <c r="Q134">
        <v>0.17649999999999999</v>
      </c>
      <c r="R134">
        <v>0.31369999999999998</v>
      </c>
      <c r="S134">
        <v>0.50980000000000003</v>
      </c>
      <c r="T134">
        <v>5</v>
      </c>
      <c r="U134" s="1">
        <v>88285.6</v>
      </c>
      <c r="V134">
        <v>112.87</v>
      </c>
      <c r="W134" s="1">
        <v>162065.82999999999</v>
      </c>
      <c r="X134">
        <v>0.88580000000000003</v>
      </c>
      <c r="Y134">
        <v>6.3100000000000003E-2</v>
      </c>
      <c r="Z134">
        <v>5.11E-2</v>
      </c>
      <c r="AA134">
        <v>0.1142</v>
      </c>
      <c r="AB134">
        <v>162.07</v>
      </c>
      <c r="AC134" s="1">
        <v>3421.9489350143081</v>
      </c>
      <c r="AD134">
        <v>411.9</v>
      </c>
      <c r="AE134" s="1">
        <v>143759.48000000001</v>
      </c>
      <c r="AF134">
        <v>209</v>
      </c>
      <c r="AG134" s="1">
        <v>30072</v>
      </c>
      <c r="AH134" s="1">
        <v>49130</v>
      </c>
      <c r="AI134">
        <v>41</v>
      </c>
      <c r="AJ134">
        <v>20.04</v>
      </c>
      <c r="AK134">
        <v>20.05</v>
      </c>
      <c r="AL134">
        <v>0.5</v>
      </c>
      <c r="AM134">
        <v>0.28999999999999998</v>
      </c>
      <c r="AN134">
        <v>0.33</v>
      </c>
      <c r="AO134" s="1">
        <v>2331.02</v>
      </c>
      <c r="AP134">
        <v>2.2736000000000001</v>
      </c>
      <c r="AQ134" s="1">
        <v>1978.92</v>
      </c>
      <c r="AR134" s="1">
        <v>3954.67</v>
      </c>
      <c r="AS134" s="1">
        <v>7024.46</v>
      </c>
      <c r="AT134" s="1">
        <v>1250.9000000000001</v>
      </c>
      <c r="AU134">
        <v>470.35</v>
      </c>
      <c r="AV134" s="1">
        <v>14679.3</v>
      </c>
      <c r="AW134" s="1">
        <v>8608.5</v>
      </c>
      <c r="AX134">
        <v>0.46970000000000001</v>
      </c>
      <c r="AY134" s="1">
        <v>5231.59</v>
      </c>
      <c r="AZ134">
        <v>0.28539999999999999</v>
      </c>
      <c r="BA134">
        <v>644.66</v>
      </c>
      <c r="BB134">
        <v>3.5200000000000002E-2</v>
      </c>
      <c r="BC134" s="1">
        <v>3844.23</v>
      </c>
      <c r="BD134">
        <v>0.2097</v>
      </c>
      <c r="BE134" s="1">
        <v>18328.990000000002</v>
      </c>
      <c r="BF134">
        <v>0.59179999999999999</v>
      </c>
      <c r="BG134">
        <v>0.23719999999999999</v>
      </c>
      <c r="BH134">
        <v>0.1203</v>
      </c>
      <c r="BI134">
        <v>3.4599999999999999E-2</v>
      </c>
      <c r="BJ134">
        <v>1.6E-2</v>
      </c>
    </row>
    <row r="135" spans="1:62" x14ac:dyDescent="0.25">
      <c r="A135" t="s">
        <v>136</v>
      </c>
      <c r="B135" t="s">
        <v>890</v>
      </c>
      <c r="C135">
        <v>48</v>
      </c>
      <c r="D135">
        <v>23.277510583333331</v>
      </c>
      <c r="E135">
        <v>1117.320508</v>
      </c>
      <c r="F135">
        <v>0</v>
      </c>
      <c r="G135">
        <v>0</v>
      </c>
      <c r="H135">
        <v>2.8999999999999998E-3</v>
      </c>
      <c r="I135">
        <v>0</v>
      </c>
      <c r="J135">
        <v>4.7000000000000002E-3</v>
      </c>
      <c r="K135">
        <v>0.98599999999999999</v>
      </c>
      <c r="L135">
        <v>6.4000000000000003E-3</v>
      </c>
      <c r="M135">
        <v>0.9778</v>
      </c>
      <c r="N135">
        <v>0</v>
      </c>
      <c r="O135">
        <v>0.2041</v>
      </c>
      <c r="P135" s="1">
        <v>56416.2</v>
      </c>
      <c r="Q135">
        <v>0.16089999999999999</v>
      </c>
      <c r="R135">
        <v>0.13789999999999999</v>
      </c>
      <c r="S135">
        <v>0.70109999999999995</v>
      </c>
      <c r="T135">
        <v>14.4</v>
      </c>
      <c r="U135" s="1">
        <v>71188</v>
      </c>
      <c r="V135">
        <v>77.59</v>
      </c>
      <c r="W135" s="1">
        <v>98794.240000000005</v>
      </c>
      <c r="X135">
        <v>0.66320000000000001</v>
      </c>
      <c r="Y135">
        <v>2.86E-2</v>
      </c>
      <c r="Z135">
        <v>0.30830000000000002</v>
      </c>
      <c r="AA135">
        <v>0.33679999999999999</v>
      </c>
      <c r="AB135">
        <v>98.79</v>
      </c>
      <c r="AC135" s="1">
        <v>2000.3311350658571</v>
      </c>
      <c r="AD135">
        <v>226.33</v>
      </c>
      <c r="AE135" s="1">
        <v>70621.2</v>
      </c>
      <c r="AF135">
        <v>27</v>
      </c>
      <c r="AG135" s="1">
        <v>32993</v>
      </c>
      <c r="AH135" s="1">
        <v>49937</v>
      </c>
      <c r="AI135">
        <v>20.6</v>
      </c>
      <c r="AJ135">
        <v>20.079999999999998</v>
      </c>
      <c r="AK135">
        <v>20.25</v>
      </c>
      <c r="AL135">
        <v>0</v>
      </c>
      <c r="AM135">
        <v>0</v>
      </c>
      <c r="AN135">
        <v>0</v>
      </c>
      <c r="AO135">
        <v>0</v>
      </c>
      <c r="AP135">
        <v>0.66069999999999995</v>
      </c>
      <c r="AQ135" s="1">
        <v>1714.59</v>
      </c>
      <c r="AR135" s="1">
        <v>2828.15</v>
      </c>
      <c r="AS135" s="1">
        <v>7874.21</v>
      </c>
      <c r="AT135">
        <v>589.91</v>
      </c>
      <c r="AU135">
        <v>216.03</v>
      </c>
      <c r="AV135" s="1">
        <v>13222.88</v>
      </c>
      <c r="AW135" s="1">
        <v>11372.4</v>
      </c>
      <c r="AX135">
        <v>0.6956</v>
      </c>
      <c r="AY135" s="1">
        <v>1628.43</v>
      </c>
      <c r="AZ135">
        <v>9.9599999999999994E-2</v>
      </c>
      <c r="BA135">
        <v>349.04</v>
      </c>
      <c r="BB135">
        <v>2.1299999999999999E-2</v>
      </c>
      <c r="BC135" s="1">
        <v>2998.53</v>
      </c>
      <c r="BD135">
        <v>0.18340000000000001</v>
      </c>
      <c r="BE135" s="1">
        <v>16348.4</v>
      </c>
      <c r="BF135">
        <v>0.58179999999999998</v>
      </c>
      <c r="BG135">
        <v>0.2218</v>
      </c>
      <c r="BH135">
        <v>0.10299999999999999</v>
      </c>
      <c r="BI135">
        <v>6.5600000000000006E-2</v>
      </c>
      <c r="BJ135">
        <v>2.7799999999999998E-2</v>
      </c>
    </row>
    <row r="136" spans="1:62" x14ac:dyDescent="0.25">
      <c r="A136" t="s">
        <v>137</v>
      </c>
      <c r="B136" t="s">
        <v>891</v>
      </c>
      <c r="C136">
        <v>49</v>
      </c>
      <c r="D136">
        <v>228.6801244897959</v>
      </c>
      <c r="E136">
        <v>11205.3261</v>
      </c>
      <c r="F136">
        <v>4.3E-3</v>
      </c>
      <c r="G136">
        <v>5.9999999999999995E-4</v>
      </c>
      <c r="H136">
        <v>0.64590000000000003</v>
      </c>
      <c r="I136">
        <v>8.9999999999999998E-4</v>
      </c>
      <c r="J136">
        <v>8.1100000000000005E-2</v>
      </c>
      <c r="K136">
        <v>0.21590000000000001</v>
      </c>
      <c r="L136">
        <v>5.1299999999999998E-2</v>
      </c>
      <c r="M136">
        <v>0.93110000000000004</v>
      </c>
      <c r="N136">
        <v>0.13350000000000001</v>
      </c>
      <c r="O136">
        <v>0.17879999999999999</v>
      </c>
      <c r="P136" s="1">
        <v>57832.07</v>
      </c>
      <c r="Q136">
        <v>0.36520000000000002</v>
      </c>
      <c r="R136">
        <v>0.115</v>
      </c>
      <c r="S136">
        <v>0.51980000000000004</v>
      </c>
      <c r="T136">
        <v>145</v>
      </c>
      <c r="U136" s="1">
        <v>80533.25</v>
      </c>
      <c r="V136">
        <v>77.27</v>
      </c>
      <c r="W136" s="1">
        <v>143541.88</v>
      </c>
      <c r="X136">
        <v>0.63449999999999995</v>
      </c>
      <c r="Y136">
        <v>0.28120000000000001</v>
      </c>
      <c r="Z136">
        <v>8.43E-2</v>
      </c>
      <c r="AA136">
        <v>0.36549999999999999</v>
      </c>
      <c r="AB136">
        <v>143.54</v>
      </c>
      <c r="AC136" s="1">
        <v>6598.2981075401276</v>
      </c>
      <c r="AD136">
        <v>811.14</v>
      </c>
      <c r="AE136" s="1">
        <v>57373.77</v>
      </c>
      <c r="AF136">
        <v>11</v>
      </c>
      <c r="AG136" s="1">
        <v>26315</v>
      </c>
      <c r="AH136" s="1">
        <v>36639</v>
      </c>
      <c r="AI136">
        <v>67.55</v>
      </c>
      <c r="AJ136">
        <v>36.909999999999997</v>
      </c>
      <c r="AK136">
        <v>59.95</v>
      </c>
      <c r="AL136">
        <v>1</v>
      </c>
      <c r="AM136">
        <v>0.88</v>
      </c>
      <c r="AN136">
        <v>0.97</v>
      </c>
      <c r="AO136">
        <v>0</v>
      </c>
      <c r="AP136">
        <v>0.93640000000000001</v>
      </c>
      <c r="AQ136" s="1">
        <v>2972.39</v>
      </c>
      <c r="AR136" s="1">
        <v>4650.8900000000003</v>
      </c>
      <c r="AS136" s="1">
        <v>10320.450000000001</v>
      </c>
      <c r="AT136" s="1">
        <v>1512.26</v>
      </c>
      <c r="AU136">
        <v>890.91</v>
      </c>
      <c r="AV136" s="1">
        <v>20346.91</v>
      </c>
      <c r="AW136" s="1">
        <v>10674.67</v>
      </c>
      <c r="AX136">
        <v>0.48180000000000001</v>
      </c>
      <c r="AY136" s="1">
        <v>5824.84</v>
      </c>
      <c r="AZ136">
        <v>0.26290000000000002</v>
      </c>
      <c r="BA136">
        <v>438</v>
      </c>
      <c r="BB136">
        <v>1.9800000000000002E-2</v>
      </c>
      <c r="BC136" s="1">
        <v>5220.5</v>
      </c>
      <c r="BD136">
        <v>0.2356</v>
      </c>
      <c r="BE136" s="1">
        <v>22158.01</v>
      </c>
      <c r="BF136">
        <v>0.54310000000000003</v>
      </c>
      <c r="BG136">
        <v>0.1993</v>
      </c>
      <c r="BH136">
        <v>0.2009</v>
      </c>
      <c r="BI136">
        <v>4.1599999999999998E-2</v>
      </c>
      <c r="BJ136">
        <v>1.5100000000000001E-2</v>
      </c>
    </row>
    <row r="137" spans="1:62" x14ac:dyDescent="0.25">
      <c r="A137" t="s">
        <v>138</v>
      </c>
      <c r="B137" t="s">
        <v>892</v>
      </c>
      <c r="C137">
        <v>2</v>
      </c>
      <c r="D137">
        <v>571.83416099999999</v>
      </c>
      <c r="E137">
        <v>1143.668322</v>
      </c>
      <c r="F137">
        <v>1.6500000000000001E-2</v>
      </c>
      <c r="G137">
        <v>2.8999999999999998E-3</v>
      </c>
      <c r="H137">
        <v>8.5000000000000006E-2</v>
      </c>
      <c r="I137">
        <v>0</v>
      </c>
      <c r="J137">
        <v>6.4799999999999996E-2</v>
      </c>
      <c r="K137">
        <v>0.72209999999999996</v>
      </c>
      <c r="L137">
        <v>0.10879999999999999</v>
      </c>
      <c r="M137">
        <v>0.42570000000000002</v>
      </c>
      <c r="N137">
        <v>1.8200000000000001E-2</v>
      </c>
      <c r="O137">
        <v>0.15620000000000001</v>
      </c>
      <c r="P137" s="1">
        <v>67635.12</v>
      </c>
      <c r="Q137">
        <v>0.37630000000000002</v>
      </c>
      <c r="R137">
        <v>0.2366</v>
      </c>
      <c r="S137">
        <v>0.3871</v>
      </c>
      <c r="T137">
        <v>12</v>
      </c>
      <c r="U137" s="1">
        <v>94867.92</v>
      </c>
      <c r="V137">
        <v>95.31</v>
      </c>
      <c r="W137" s="1">
        <v>252230.48</v>
      </c>
      <c r="X137">
        <v>0.77529999999999999</v>
      </c>
      <c r="Y137">
        <v>0.1638</v>
      </c>
      <c r="Z137">
        <v>6.0900000000000003E-2</v>
      </c>
      <c r="AA137">
        <v>0.22470000000000001</v>
      </c>
      <c r="AB137">
        <v>252.23</v>
      </c>
      <c r="AC137" s="1">
        <v>12196.743349161332</v>
      </c>
      <c r="AD137" s="1">
        <v>1023.11</v>
      </c>
      <c r="AE137" s="1">
        <v>210421.55</v>
      </c>
      <c r="AF137">
        <v>448</v>
      </c>
      <c r="AG137" s="1">
        <v>42154</v>
      </c>
      <c r="AH137" s="1">
        <v>55115</v>
      </c>
      <c r="AI137">
        <v>90.22</v>
      </c>
      <c r="AJ137">
        <v>44.93</v>
      </c>
      <c r="AK137">
        <v>48.99</v>
      </c>
      <c r="AL137">
        <v>3.3</v>
      </c>
      <c r="AM137">
        <v>2.4900000000000002</v>
      </c>
      <c r="AN137">
        <v>2.44</v>
      </c>
      <c r="AO137">
        <v>0</v>
      </c>
      <c r="AP137">
        <v>1.2377</v>
      </c>
      <c r="AQ137" s="1">
        <v>2699.34</v>
      </c>
      <c r="AR137" s="1">
        <v>2319.2399999999998</v>
      </c>
      <c r="AS137" s="1">
        <v>9710.77</v>
      </c>
      <c r="AT137">
        <v>933.4</v>
      </c>
      <c r="AU137">
        <v>681.11</v>
      </c>
      <c r="AV137" s="1">
        <v>16343.85</v>
      </c>
      <c r="AW137" s="1">
        <v>3895.7</v>
      </c>
      <c r="AX137">
        <v>0.21579999999999999</v>
      </c>
      <c r="AY137" s="1">
        <v>10424.700000000001</v>
      </c>
      <c r="AZ137">
        <v>0.5776</v>
      </c>
      <c r="BA137">
        <v>978.73</v>
      </c>
      <c r="BB137">
        <v>5.4199999999999998E-2</v>
      </c>
      <c r="BC137" s="1">
        <v>2750.52</v>
      </c>
      <c r="BD137">
        <v>0.15240000000000001</v>
      </c>
      <c r="BE137" s="1">
        <v>18049.66</v>
      </c>
      <c r="BF137">
        <v>0.55669999999999997</v>
      </c>
      <c r="BG137">
        <v>0.1895</v>
      </c>
      <c r="BH137">
        <v>0.20930000000000001</v>
      </c>
      <c r="BI137">
        <v>2.6599999999999999E-2</v>
      </c>
      <c r="BJ137">
        <v>1.7899999999999999E-2</v>
      </c>
    </row>
    <row r="138" spans="1:62" x14ac:dyDescent="0.25">
      <c r="A138" t="s">
        <v>139</v>
      </c>
      <c r="B138" t="s">
        <v>893</v>
      </c>
      <c r="C138">
        <v>34</v>
      </c>
      <c r="D138">
        <v>68.856497235294114</v>
      </c>
      <c r="E138">
        <v>2341.1209060000001</v>
      </c>
      <c r="F138">
        <v>2.5999999999999999E-3</v>
      </c>
      <c r="G138">
        <v>0</v>
      </c>
      <c r="H138">
        <v>4.6800000000000001E-2</v>
      </c>
      <c r="I138">
        <v>0</v>
      </c>
      <c r="J138">
        <v>0.27110000000000001</v>
      </c>
      <c r="K138">
        <v>0.63619999999999999</v>
      </c>
      <c r="L138">
        <v>4.3400000000000001E-2</v>
      </c>
      <c r="M138">
        <v>0.52180000000000004</v>
      </c>
      <c r="N138">
        <v>6.7000000000000002E-3</v>
      </c>
      <c r="O138">
        <v>0.14710000000000001</v>
      </c>
      <c r="P138" s="1">
        <v>69384.94</v>
      </c>
      <c r="Q138">
        <v>9.5200000000000007E-2</v>
      </c>
      <c r="R138">
        <v>0.19639999999999999</v>
      </c>
      <c r="S138">
        <v>0.70830000000000004</v>
      </c>
      <c r="T138">
        <v>26.18</v>
      </c>
      <c r="U138" s="1">
        <v>55858.86</v>
      </c>
      <c r="V138">
        <v>89.42</v>
      </c>
      <c r="W138" s="1">
        <v>124742.49</v>
      </c>
      <c r="X138">
        <v>0.77490000000000003</v>
      </c>
      <c r="Y138">
        <v>0.15629999999999999</v>
      </c>
      <c r="Z138">
        <v>6.88E-2</v>
      </c>
      <c r="AA138">
        <v>0.22509999999999999</v>
      </c>
      <c r="AB138">
        <v>124.74</v>
      </c>
      <c r="AC138" s="1">
        <v>3363.4243237158121</v>
      </c>
      <c r="AD138">
        <v>446.56</v>
      </c>
      <c r="AE138" s="1">
        <v>101632.9</v>
      </c>
      <c r="AF138">
        <v>72</v>
      </c>
      <c r="AG138" s="1">
        <v>32471</v>
      </c>
      <c r="AH138" s="1">
        <v>51196</v>
      </c>
      <c r="AI138">
        <v>42.9</v>
      </c>
      <c r="AJ138">
        <v>25.4</v>
      </c>
      <c r="AK138">
        <v>27.68</v>
      </c>
      <c r="AL138">
        <v>0.5</v>
      </c>
      <c r="AM138">
        <v>0.4</v>
      </c>
      <c r="AN138">
        <v>0.45</v>
      </c>
      <c r="AO138">
        <v>894.14</v>
      </c>
      <c r="AP138">
        <v>1.0557000000000001</v>
      </c>
      <c r="AQ138" s="1">
        <v>1323.97</v>
      </c>
      <c r="AR138" s="1">
        <v>2215.17</v>
      </c>
      <c r="AS138" s="1">
        <v>8605.83</v>
      </c>
      <c r="AT138">
        <v>814.83</v>
      </c>
      <c r="AU138">
        <v>307.56</v>
      </c>
      <c r="AV138" s="1">
        <v>13267.35</v>
      </c>
      <c r="AW138" s="1">
        <v>7934.42</v>
      </c>
      <c r="AX138">
        <v>0.53810000000000002</v>
      </c>
      <c r="AY138" s="1">
        <v>4178.25</v>
      </c>
      <c r="AZ138">
        <v>0.2833</v>
      </c>
      <c r="BA138">
        <v>333.91</v>
      </c>
      <c r="BB138">
        <v>2.2599999999999999E-2</v>
      </c>
      <c r="BC138" s="1">
        <v>2299.89</v>
      </c>
      <c r="BD138">
        <v>0.156</v>
      </c>
      <c r="BE138" s="1">
        <v>14746.47</v>
      </c>
      <c r="BF138">
        <v>0.59189999999999998</v>
      </c>
      <c r="BG138">
        <v>0.2475</v>
      </c>
      <c r="BH138">
        <v>0.127</v>
      </c>
      <c r="BI138">
        <v>2.3099999999999999E-2</v>
      </c>
      <c r="BJ138">
        <v>1.04E-2</v>
      </c>
    </row>
    <row r="139" spans="1:62" x14ac:dyDescent="0.25">
      <c r="A139" t="s">
        <v>140</v>
      </c>
      <c r="B139" t="s">
        <v>894</v>
      </c>
      <c r="C139">
        <v>36</v>
      </c>
      <c r="D139">
        <v>145.6207358333333</v>
      </c>
      <c r="E139">
        <v>5242.3464899999999</v>
      </c>
      <c r="F139">
        <v>8.5000000000000006E-3</v>
      </c>
      <c r="G139">
        <v>6.9999999999999999E-4</v>
      </c>
      <c r="H139">
        <v>4.5900000000000003E-2</v>
      </c>
      <c r="I139">
        <v>1E-3</v>
      </c>
      <c r="J139">
        <v>7.8200000000000006E-2</v>
      </c>
      <c r="K139">
        <v>0.78849999999999998</v>
      </c>
      <c r="L139">
        <v>7.7299999999999994E-2</v>
      </c>
      <c r="M139">
        <v>0.20430000000000001</v>
      </c>
      <c r="N139">
        <v>2.8799999999999999E-2</v>
      </c>
      <c r="O139">
        <v>0.1893</v>
      </c>
      <c r="P139" s="1">
        <v>72959.8</v>
      </c>
      <c r="Q139">
        <v>0.25819999999999999</v>
      </c>
      <c r="R139">
        <v>0.39169999999999999</v>
      </c>
      <c r="S139">
        <v>0.35010000000000002</v>
      </c>
      <c r="T139">
        <v>32</v>
      </c>
      <c r="U139" s="1">
        <v>105327.5</v>
      </c>
      <c r="V139">
        <v>163.82</v>
      </c>
      <c r="W139" s="1">
        <v>203907.24</v>
      </c>
      <c r="X139">
        <v>0.75509999999999999</v>
      </c>
      <c r="Y139">
        <v>0.2011</v>
      </c>
      <c r="Z139">
        <v>4.3799999999999999E-2</v>
      </c>
      <c r="AA139">
        <v>0.24490000000000001</v>
      </c>
      <c r="AB139">
        <v>203.91</v>
      </c>
      <c r="AC139" s="1">
        <v>8840.8706079250405</v>
      </c>
      <c r="AD139">
        <v>894.18</v>
      </c>
      <c r="AE139" s="1">
        <v>160223.85</v>
      </c>
      <c r="AF139">
        <v>269</v>
      </c>
      <c r="AG139" s="1">
        <v>41881</v>
      </c>
      <c r="AH139" s="1">
        <v>63185</v>
      </c>
      <c r="AI139">
        <v>68.150000000000006</v>
      </c>
      <c r="AJ139">
        <v>41.65</v>
      </c>
      <c r="AK139">
        <v>44.37</v>
      </c>
      <c r="AL139">
        <v>3</v>
      </c>
      <c r="AM139">
        <v>2.06</v>
      </c>
      <c r="AN139">
        <v>2.59</v>
      </c>
      <c r="AO139">
        <v>0</v>
      </c>
      <c r="AP139">
        <v>1.1564000000000001</v>
      </c>
      <c r="AQ139" s="1">
        <v>1603.2</v>
      </c>
      <c r="AR139" s="1">
        <v>2040.68</v>
      </c>
      <c r="AS139" s="1">
        <v>7936.05</v>
      </c>
      <c r="AT139" s="1">
        <v>1017.81</v>
      </c>
      <c r="AU139">
        <v>283.20999999999998</v>
      </c>
      <c r="AV139" s="1">
        <v>12880.94</v>
      </c>
      <c r="AW139" s="1">
        <v>4123.6499999999996</v>
      </c>
      <c r="AX139">
        <v>0.29210000000000003</v>
      </c>
      <c r="AY139" s="1">
        <v>8027.63</v>
      </c>
      <c r="AZ139">
        <v>0.56869999999999998</v>
      </c>
      <c r="BA139">
        <v>552.61</v>
      </c>
      <c r="BB139">
        <v>3.9100000000000003E-2</v>
      </c>
      <c r="BC139" s="1">
        <v>1413.09</v>
      </c>
      <c r="BD139">
        <v>0.10009999999999999</v>
      </c>
      <c r="BE139" s="1">
        <v>14116.98</v>
      </c>
      <c r="BF139">
        <v>0.62170000000000003</v>
      </c>
      <c r="BG139">
        <v>0.24540000000000001</v>
      </c>
      <c r="BH139">
        <v>7.6399999999999996E-2</v>
      </c>
      <c r="BI139">
        <v>2.4299999999999999E-2</v>
      </c>
      <c r="BJ139">
        <v>3.2300000000000002E-2</v>
      </c>
    </row>
    <row r="140" spans="1:62" x14ac:dyDescent="0.25">
      <c r="A140" t="s">
        <v>141</v>
      </c>
      <c r="B140" t="s">
        <v>895</v>
      </c>
      <c r="C140">
        <v>53</v>
      </c>
      <c r="D140">
        <v>16.284748622641509</v>
      </c>
      <c r="E140">
        <v>863.091677</v>
      </c>
      <c r="F140">
        <v>1.1000000000000001E-3</v>
      </c>
      <c r="G140">
        <v>2.2000000000000001E-3</v>
      </c>
      <c r="H140">
        <v>1.4800000000000001E-2</v>
      </c>
      <c r="I140">
        <v>1.1000000000000001E-3</v>
      </c>
      <c r="J140">
        <v>5.0200000000000002E-2</v>
      </c>
      <c r="K140">
        <v>0.88780000000000003</v>
      </c>
      <c r="L140">
        <v>4.2799999999999998E-2</v>
      </c>
      <c r="M140">
        <v>0.47299999999999998</v>
      </c>
      <c r="N140">
        <v>1.3599999999999999E-2</v>
      </c>
      <c r="O140">
        <v>0.1394</v>
      </c>
      <c r="P140" s="1">
        <v>58218.8</v>
      </c>
      <c r="Q140">
        <v>0.18840000000000001</v>
      </c>
      <c r="R140">
        <v>0.13039999999999999</v>
      </c>
      <c r="S140">
        <v>0.68120000000000003</v>
      </c>
      <c r="T140">
        <v>9.07</v>
      </c>
      <c r="U140" s="1">
        <v>67679.710000000006</v>
      </c>
      <c r="V140">
        <v>95.16</v>
      </c>
      <c r="W140" s="1">
        <v>270784.05</v>
      </c>
      <c r="X140">
        <v>0.76719999999999999</v>
      </c>
      <c r="Y140">
        <v>0.151</v>
      </c>
      <c r="Z140">
        <v>8.1799999999999998E-2</v>
      </c>
      <c r="AA140">
        <v>0.23280000000000001</v>
      </c>
      <c r="AB140">
        <v>270.77999999999997</v>
      </c>
      <c r="AC140" s="1">
        <v>6592.1490747963726</v>
      </c>
      <c r="AD140">
        <v>626.23</v>
      </c>
      <c r="AE140" s="1">
        <v>210567.09</v>
      </c>
      <c r="AF140">
        <v>449</v>
      </c>
      <c r="AG140" s="1">
        <v>36289</v>
      </c>
      <c r="AH140" s="1">
        <v>61139</v>
      </c>
      <c r="AI140">
        <v>45.15</v>
      </c>
      <c r="AJ140">
        <v>20</v>
      </c>
      <c r="AK140">
        <v>35.15</v>
      </c>
      <c r="AL140">
        <v>2.25</v>
      </c>
      <c r="AM140">
        <v>1.1200000000000001</v>
      </c>
      <c r="AN140">
        <v>2.1800000000000002</v>
      </c>
      <c r="AO140" s="1">
        <v>1030.31</v>
      </c>
      <c r="AP140">
        <v>0.77859999999999996</v>
      </c>
      <c r="AQ140" s="1">
        <v>1491.95</v>
      </c>
      <c r="AR140" s="1">
        <v>1573.45</v>
      </c>
      <c r="AS140" s="1">
        <v>6862.5</v>
      </c>
      <c r="AT140">
        <v>671.98</v>
      </c>
      <c r="AU140">
        <v>222.81</v>
      </c>
      <c r="AV140" s="1">
        <v>10822.69</v>
      </c>
      <c r="AW140" s="1">
        <v>4622.3599999999997</v>
      </c>
      <c r="AX140">
        <v>0.32019999999999998</v>
      </c>
      <c r="AY140" s="1">
        <v>6706.02</v>
      </c>
      <c r="AZ140">
        <v>0.46450000000000002</v>
      </c>
      <c r="BA140">
        <v>819.22</v>
      </c>
      <c r="BB140">
        <v>5.67E-2</v>
      </c>
      <c r="BC140" s="1">
        <v>2289.88</v>
      </c>
      <c r="BD140">
        <v>0.15859999999999999</v>
      </c>
      <c r="BE140" s="1">
        <v>14437.48</v>
      </c>
      <c r="BF140">
        <v>0.58620000000000005</v>
      </c>
      <c r="BG140">
        <v>0.2099</v>
      </c>
      <c r="BH140">
        <v>0.15709999999999999</v>
      </c>
      <c r="BI140">
        <v>2.6599999999999999E-2</v>
      </c>
      <c r="BJ140">
        <v>2.01E-2</v>
      </c>
    </row>
    <row r="141" spans="1:62" x14ac:dyDescent="0.25">
      <c r="A141" t="s">
        <v>142</v>
      </c>
      <c r="B141" t="s">
        <v>896</v>
      </c>
      <c r="C141">
        <v>36</v>
      </c>
      <c r="D141">
        <v>71.068131749999992</v>
      </c>
      <c r="E141">
        <v>2558.4527429999998</v>
      </c>
      <c r="F141">
        <v>5.0000000000000001E-3</v>
      </c>
      <c r="G141">
        <v>0</v>
      </c>
      <c r="H141">
        <v>1.21E-2</v>
      </c>
      <c r="I141">
        <v>8.0000000000000004E-4</v>
      </c>
      <c r="J141">
        <v>0.1701</v>
      </c>
      <c r="K141">
        <v>0.79359999999999997</v>
      </c>
      <c r="L141">
        <v>1.8499999999999999E-2</v>
      </c>
      <c r="M141">
        <v>0.3352</v>
      </c>
      <c r="N141">
        <v>0.1244</v>
      </c>
      <c r="O141">
        <v>0.14460000000000001</v>
      </c>
      <c r="P141" s="1">
        <v>63767.53</v>
      </c>
      <c r="Q141">
        <v>9.6199999999999994E-2</v>
      </c>
      <c r="R141">
        <v>0.16669999999999999</v>
      </c>
      <c r="S141">
        <v>0.73719999999999997</v>
      </c>
      <c r="T141">
        <v>22</v>
      </c>
      <c r="U141" s="1">
        <v>83435.25</v>
      </c>
      <c r="V141">
        <v>116.29</v>
      </c>
      <c r="W141" s="1">
        <v>169473.14</v>
      </c>
      <c r="X141">
        <v>0.74880000000000002</v>
      </c>
      <c r="Y141">
        <v>0.22</v>
      </c>
      <c r="Z141">
        <v>3.1199999999999999E-2</v>
      </c>
      <c r="AA141">
        <v>0.25119999999999998</v>
      </c>
      <c r="AB141">
        <v>169.47</v>
      </c>
      <c r="AC141" s="1">
        <v>5781.2297063014394</v>
      </c>
      <c r="AD141">
        <v>618.69000000000005</v>
      </c>
      <c r="AE141" s="1">
        <v>150173.37</v>
      </c>
      <c r="AF141">
        <v>235</v>
      </c>
      <c r="AG141" s="1">
        <v>35669</v>
      </c>
      <c r="AH141" s="1">
        <v>63101</v>
      </c>
      <c r="AI141">
        <v>54.67</v>
      </c>
      <c r="AJ141">
        <v>31.92</v>
      </c>
      <c r="AK141">
        <v>38.659999999999997</v>
      </c>
      <c r="AL141">
        <v>0.9</v>
      </c>
      <c r="AM141">
        <v>0.73</v>
      </c>
      <c r="AN141">
        <v>0.84</v>
      </c>
      <c r="AO141">
        <v>0</v>
      </c>
      <c r="AP141">
        <v>0.98819999999999997</v>
      </c>
      <c r="AQ141" s="1">
        <v>1201.55</v>
      </c>
      <c r="AR141" s="1">
        <v>1826.64</v>
      </c>
      <c r="AS141" s="1">
        <v>6416.52</v>
      </c>
      <c r="AT141">
        <v>711.46</v>
      </c>
      <c r="AU141">
        <v>246.92</v>
      </c>
      <c r="AV141" s="1">
        <v>10403.1</v>
      </c>
      <c r="AW141" s="1">
        <v>4281.41</v>
      </c>
      <c r="AX141">
        <v>0.3745</v>
      </c>
      <c r="AY141" s="1">
        <v>5161.54</v>
      </c>
      <c r="AZ141">
        <v>0.45150000000000001</v>
      </c>
      <c r="BA141">
        <v>460.98</v>
      </c>
      <c r="BB141">
        <v>4.0300000000000002E-2</v>
      </c>
      <c r="BC141" s="1">
        <v>1527.95</v>
      </c>
      <c r="BD141">
        <v>0.13370000000000001</v>
      </c>
      <c r="BE141" s="1">
        <v>11431.88</v>
      </c>
      <c r="BF141">
        <v>0.59509999999999996</v>
      </c>
      <c r="BG141">
        <v>0.2298</v>
      </c>
      <c r="BH141">
        <v>0.1016</v>
      </c>
      <c r="BI141">
        <v>3.5000000000000003E-2</v>
      </c>
      <c r="BJ141">
        <v>3.8399999999999997E-2</v>
      </c>
    </row>
    <row r="142" spans="1:62" x14ac:dyDescent="0.25">
      <c r="A142" t="s">
        <v>143</v>
      </c>
      <c r="B142" t="s">
        <v>897</v>
      </c>
      <c r="C142">
        <v>42</v>
      </c>
      <c r="D142">
        <v>370.40359335714282</v>
      </c>
      <c r="E142">
        <v>15556.950921</v>
      </c>
      <c r="F142">
        <v>0.2069</v>
      </c>
      <c r="G142">
        <v>4.0000000000000002E-4</v>
      </c>
      <c r="H142">
        <v>5.9700000000000003E-2</v>
      </c>
      <c r="I142">
        <v>6.9999999999999999E-4</v>
      </c>
      <c r="J142">
        <v>7.9000000000000001E-2</v>
      </c>
      <c r="K142">
        <v>0.58689999999999998</v>
      </c>
      <c r="L142">
        <v>6.6500000000000004E-2</v>
      </c>
      <c r="M142">
        <v>8.6099999999999996E-2</v>
      </c>
      <c r="N142">
        <v>9.9699999999999997E-2</v>
      </c>
      <c r="O142">
        <v>0.13639999999999999</v>
      </c>
      <c r="P142" s="1">
        <v>86707.27</v>
      </c>
      <c r="Q142">
        <v>0.22439999999999999</v>
      </c>
      <c r="R142">
        <v>0.1555</v>
      </c>
      <c r="S142">
        <v>0.62009999999999998</v>
      </c>
      <c r="T142">
        <v>118</v>
      </c>
      <c r="U142" s="1">
        <v>111765.13</v>
      </c>
      <c r="V142">
        <v>131.84</v>
      </c>
      <c r="W142" s="1">
        <v>266661.7</v>
      </c>
      <c r="X142">
        <v>0.74109999999999998</v>
      </c>
      <c r="Y142">
        <v>0.2316</v>
      </c>
      <c r="Z142">
        <v>2.7300000000000001E-2</v>
      </c>
      <c r="AA142">
        <v>0.25890000000000002</v>
      </c>
      <c r="AB142">
        <v>266.66000000000003</v>
      </c>
      <c r="AC142" s="1">
        <v>12634.45420623372</v>
      </c>
      <c r="AD142" s="1">
        <v>1112.55</v>
      </c>
      <c r="AE142" s="1">
        <v>236283.87</v>
      </c>
      <c r="AF142">
        <v>499</v>
      </c>
      <c r="AG142" s="1">
        <v>57227</v>
      </c>
      <c r="AH142" s="1">
        <v>128011</v>
      </c>
      <c r="AI142">
        <v>85.5</v>
      </c>
      <c r="AJ142">
        <v>44.34</v>
      </c>
      <c r="AK142">
        <v>52.61</v>
      </c>
      <c r="AL142">
        <v>2</v>
      </c>
      <c r="AM142">
        <v>1.73</v>
      </c>
      <c r="AN142">
        <v>1.78</v>
      </c>
      <c r="AO142">
        <v>0</v>
      </c>
      <c r="AP142">
        <v>0.69240000000000002</v>
      </c>
      <c r="AQ142" s="1">
        <v>1678.97</v>
      </c>
      <c r="AR142" s="1">
        <v>2272.69</v>
      </c>
      <c r="AS142" s="1">
        <v>10521.6</v>
      </c>
      <c r="AT142" s="1">
        <v>1097.82</v>
      </c>
      <c r="AU142">
        <v>654.41999999999996</v>
      </c>
      <c r="AV142" s="1">
        <v>16225.5</v>
      </c>
      <c r="AW142" s="1">
        <v>2390.0100000000002</v>
      </c>
      <c r="AX142">
        <v>0.1381</v>
      </c>
      <c r="AY142" s="1">
        <v>12851.69</v>
      </c>
      <c r="AZ142">
        <v>0.74250000000000005</v>
      </c>
      <c r="BA142">
        <v>527.38</v>
      </c>
      <c r="BB142">
        <v>3.0499999999999999E-2</v>
      </c>
      <c r="BC142" s="1">
        <v>1540.61</v>
      </c>
      <c r="BD142">
        <v>8.8999999999999996E-2</v>
      </c>
      <c r="BE142" s="1">
        <v>17309.689999999999</v>
      </c>
      <c r="BF142">
        <v>0.6542</v>
      </c>
      <c r="BG142">
        <v>0.22109999999999999</v>
      </c>
      <c r="BH142">
        <v>8.09E-2</v>
      </c>
      <c r="BI142">
        <v>2.9600000000000001E-2</v>
      </c>
      <c r="BJ142">
        <v>1.41E-2</v>
      </c>
    </row>
    <row r="143" spans="1:62" x14ac:dyDescent="0.25">
      <c r="A143" t="s">
        <v>144</v>
      </c>
      <c r="B143" t="s">
        <v>898</v>
      </c>
      <c r="C143">
        <v>4</v>
      </c>
      <c r="D143">
        <v>358.24211924999997</v>
      </c>
      <c r="E143">
        <v>1432.9684769999999</v>
      </c>
      <c r="F143">
        <v>6.9999999999999999E-4</v>
      </c>
      <c r="G143">
        <v>0</v>
      </c>
      <c r="H143">
        <v>0.98719999999999997</v>
      </c>
      <c r="I143">
        <v>1.5E-3</v>
      </c>
      <c r="J143">
        <v>3.3E-3</v>
      </c>
      <c r="K143">
        <v>3.5999999999999999E-3</v>
      </c>
      <c r="L143">
        <v>3.5999999999999999E-3</v>
      </c>
      <c r="M143">
        <v>1</v>
      </c>
      <c r="N143">
        <v>1.3899999999999999E-2</v>
      </c>
      <c r="O143">
        <v>0.2477</v>
      </c>
      <c r="P143" s="1">
        <v>73159.509999999995</v>
      </c>
      <c r="Q143">
        <v>0.36359999999999998</v>
      </c>
      <c r="R143">
        <v>0.25</v>
      </c>
      <c r="S143">
        <v>0.38640000000000002</v>
      </c>
      <c r="T143">
        <v>28</v>
      </c>
      <c r="U143" s="1">
        <v>92313.36</v>
      </c>
      <c r="V143">
        <v>51.18</v>
      </c>
      <c r="W143" s="1">
        <v>104641.04</v>
      </c>
      <c r="X143">
        <v>0.58689999999999998</v>
      </c>
      <c r="Y143">
        <v>0.28989999999999999</v>
      </c>
      <c r="Z143">
        <v>0.1232</v>
      </c>
      <c r="AA143">
        <v>0.41310000000000002</v>
      </c>
      <c r="AB143">
        <v>104.64</v>
      </c>
      <c r="AC143" s="1">
        <v>6509.2688008935183</v>
      </c>
      <c r="AD143">
        <v>718.27</v>
      </c>
      <c r="AE143" s="1">
        <v>50192.06</v>
      </c>
      <c r="AF143">
        <v>5</v>
      </c>
      <c r="AG143" s="1">
        <v>22802</v>
      </c>
      <c r="AH143" s="1">
        <v>29716</v>
      </c>
      <c r="AI143">
        <v>88.38</v>
      </c>
      <c r="AJ143">
        <v>54.7</v>
      </c>
      <c r="AK143">
        <v>66.290000000000006</v>
      </c>
      <c r="AL143">
        <v>0</v>
      </c>
      <c r="AM143">
        <v>0</v>
      </c>
      <c r="AN143">
        <v>0</v>
      </c>
      <c r="AO143">
        <v>0</v>
      </c>
      <c r="AP143">
        <v>1.7844</v>
      </c>
      <c r="AQ143" s="1">
        <v>7092.59</v>
      </c>
      <c r="AR143" s="1">
        <v>4587.12</v>
      </c>
      <c r="AS143" s="1">
        <v>13036.72</v>
      </c>
      <c r="AT143" s="1">
        <v>2112.27</v>
      </c>
      <c r="AU143">
        <v>560.41999999999996</v>
      </c>
      <c r="AV143" s="1">
        <v>27389.13</v>
      </c>
      <c r="AW143" s="1">
        <v>20163.990000000002</v>
      </c>
      <c r="AX143">
        <v>0.57540000000000002</v>
      </c>
      <c r="AY143" s="1">
        <v>6231.81</v>
      </c>
      <c r="AZ143">
        <v>0.17780000000000001</v>
      </c>
      <c r="BA143" s="1">
        <v>2938.12</v>
      </c>
      <c r="BB143">
        <v>8.3799999999999999E-2</v>
      </c>
      <c r="BC143" s="1">
        <v>5708.92</v>
      </c>
      <c r="BD143">
        <v>0.16289999999999999</v>
      </c>
      <c r="BE143" s="1">
        <v>35042.85</v>
      </c>
      <c r="BF143">
        <v>0.45739999999999997</v>
      </c>
      <c r="BG143">
        <v>0.191</v>
      </c>
      <c r="BH143">
        <v>0.29859999999999998</v>
      </c>
      <c r="BI143">
        <v>3.61E-2</v>
      </c>
      <c r="BJ143">
        <v>1.7000000000000001E-2</v>
      </c>
    </row>
    <row r="144" spans="1:62" x14ac:dyDescent="0.25">
      <c r="A144" t="s">
        <v>145</v>
      </c>
      <c r="B144" t="s">
        <v>899</v>
      </c>
      <c r="C144">
        <v>129</v>
      </c>
      <c r="D144">
        <v>9.10599196124031</v>
      </c>
      <c r="E144">
        <v>1174.672963</v>
      </c>
      <c r="F144">
        <v>0</v>
      </c>
      <c r="G144">
        <v>0</v>
      </c>
      <c r="H144">
        <v>2.0999999999999999E-3</v>
      </c>
      <c r="I144">
        <v>8.0000000000000004E-4</v>
      </c>
      <c r="J144">
        <v>2.1299999999999999E-2</v>
      </c>
      <c r="K144">
        <v>0.94359999999999999</v>
      </c>
      <c r="L144">
        <v>3.2199999999999999E-2</v>
      </c>
      <c r="M144">
        <v>0.4299</v>
      </c>
      <c r="N144">
        <v>2.0000000000000001E-4</v>
      </c>
      <c r="O144">
        <v>0.22539999999999999</v>
      </c>
      <c r="P144" s="1">
        <v>43056.14</v>
      </c>
      <c r="Q144">
        <v>0.55940000000000001</v>
      </c>
      <c r="R144">
        <v>0.12590000000000001</v>
      </c>
      <c r="S144">
        <v>0.31469999999999998</v>
      </c>
      <c r="T144">
        <v>10.72</v>
      </c>
      <c r="U144" s="1">
        <v>76876.38</v>
      </c>
      <c r="V144">
        <v>109.58</v>
      </c>
      <c r="W144" s="1">
        <v>151460.69</v>
      </c>
      <c r="X144">
        <v>0.88039999999999996</v>
      </c>
      <c r="Y144">
        <v>7.7600000000000002E-2</v>
      </c>
      <c r="Z144">
        <v>4.2000000000000003E-2</v>
      </c>
      <c r="AA144">
        <v>0.1196</v>
      </c>
      <c r="AB144">
        <v>151.46</v>
      </c>
      <c r="AC144" s="1">
        <v>3284.6912472948438</v>
      </c>
      <c r="AD144">
        <v>443.69</v>
      </c>
      <c r="AE144" s="1">
        <v>143529.93</v>
      </c>
      <c r="AF144">
        <v>207</v>
      </c>
      <c r="AG144" s="1">
        <v>34689</v>
      </c>
      <c r="AH144" s="1">
        <v>49062</v>
      </c>
      <c r="AI144">
        <v>29.5</v>
      </c>
      <c r="AJ144">
        <v>21.38</v>
      </c>
      <c r="AK144">
        <v>20.94</v>
      </c>
      <c r="AL144">
        <v>3.5</v>
      </c>
      <c r="AM144">
        <v>2.34</v>
      </c>
      <c r="AN144">
        <v>3.1</v>
      </c>
      <c r="AO144">
        <v>0</v>
      </c>
      <c r="AP144">
        <v>0.96189999999999998</v>
      </c>
      <c r="AQ144" s="1">
        <v>1586.33</v>
      </c>
      <c r="AR144" s="1">
        <v>2371.54</v>
      </c>
      <c r="AS144" s="1">
        <v>7293.47</v>
      </c>
      <c r="AT144">
        <v>877.58</v>
      </c>
      <c r="AU144">
        <v>754.32</v>
      </c>
      <c r="AV144" s="1">
        <v>12883.24</v>
      </c>
      <c r="AW144" s="1">
        <v>8083</v>
      </c>
      <c r="AX144">
        <v>0.5242</v>
      </c>
      <c r="AY144" s="1">
        <v>2852.1</v>
      </c>
      <c r="AZ144">
        <v>0.185</v>
      </c>
      <c r="BA144">
        <v>426.19</v>
      </c>
      <c r="BB144">
        <v>2.76E-2</v>
      </c>
      <c r="BC144" s="1">
        <v>4058.36</v>
      </c>
      <c r="BD144">
        <v>0.26319999999999999</v>
      </c>
      <c r="BE144" s="1">
        <v>15419.66</v>
      </c>
      <c r="BF144">
        <v>0.59130000000000005</v>
      </c>
      <c r="BG144">
        <v>0.2248</v>
      </c>
      <c r="BH144">
        <v>0.13769999999999999</v>
      </c>
      <c r="BI144">
        <v>3.2399999999999998E-2</v>
      </c>
      <c r="BJ144">
        <v>1.38E-2</v>
      </c>
    </row>
    <row r="145" spans="1:62" x14ac:dyDescent="0.25">
      <c r="A145" t="s">
        <v>146</v>
      </c>
      <c r="B145" t="s">
        <v>900</v>
      </c>
      <c r="C145">
        <v>239</v>
      </c>
      <c r="D145">
        <v>4.0796557531380753</v>
      </c>
      <c r="E145">
        <v>975.03772500000002</v>
      </c>
      <c r="F145">
        <v>1.9E-3</v>
      </c>
      <c r="G145">
        <v>0</v>
      </c>
      <c r="H145">
        <v>6.7999999999999996E-3</v>
      </c>
      <c r="I145">
        <v>8.9999999999999998E-4</v>
      </c>
      <c r="J145">
        <v>1.24E-2</v>
      </c>
      <c r="K145">
        <v>0.96250000000000002</v>
      </c>
      <c r="L145">
        <v>1.55E-2</v>
      </c>
      <c r="M145">
        <v>0.43</v>
      </c>
      <c r="N145">
        <v>1E-4</v>
      </c>
      <c r="O145">
        <v>0.16220000000000001</v>
      </c>
      <c r="P145" s="1">
        <v>50369.46</v>
      </c>
      <c r="Q145">
        <v>0.25269999999999998</v>
      </c>
      <c r="R145">
        <v>0.18679999999999999</v>
      </c>
      <c r="S145">
        <v>0.56040000000000001</v>
      </c>
      <c r="T145">
        <v>17</v>
      </c>
      <c r="U145" s="1">
        <v>79923.53</v>
      </c>
      <c r="V145">
        <v>57.36</v>
      </c>
      <c r="W145" s="1">
        <v>338332.17</v>
      </c>
      <c r="X145">
        <v>0.53269999999999995</v>
      </c>
      <c r="Y145">
        <v>0.3362</v>
      </c>
      <c r="Z145">
        <v>0.13109999999999999</v>
      </c>
      <c r="AA145">
        <v>0.46729999999999999</v>
      </c>
      <c r="AB145">
        <v>338.33</v>
      </c>
      <c r="AC145" s="1">
        <v>7116.9820634375965</v>
      </c>
      <c r="AD145">
        <v>537.58000000000004</v>
      </c>
      <c r="AE145" s="1">
        <v>273158.25</v>
      </c>
      <c r="AF145">
        <v>546</v>
      </c>
      <c r="AG145" s="1">
        <v>32112</v>
      </c>
      <c r="AH145" s="1">
        <v>66439</v>
      </c>
      <c r="AI145">
        <v>23.3</v>
      </c>
      <c r="AJ145">
        <v>20</v>
      </c>
      <c r="AK145">
        <v>21.79</v>
      </c>
      <c r="AL145">
        <v>3.8</v>
      </c>
      <c r="AM145">
        <v>3.52</v>
      </c>
      <c r="AN145">
        <v>3.75</v>
      </c>
      <c r="AO145">
        <v>0</v>
      </c>
      <c r="AP145">
        <v>0.91190000000000004</v>
      </c>
      <c r="AQ145" s="1">
        <v>1907.51</v>
      </c>
      <c r="AR145" s="1">
        <v>2831.9</v>
      </c>
      <c r="AS145" s="1">
        <v>9414.31</v>
      </c>
      <c r="AT145">
        <v>807.1</v>
      </c>
      <c r="AU145">
        <v>811.29</v>
      </c>
      <c r="AV145" s="1">
        <v>15772.12</v>
      </c>
      <c r="AW145" s="1">
        <v>7249.92</v>
      </c>
      <c r="AX145">
        <v>0.43430000000000002</v>
      </c>
      <c r="AY145" s="1">
        <v>5376.54</v>
      </c>
      <c r="AZ145">
        <v>0.3221</v>
      </c>
      <c r="BA145" s="1">
        <v>1663.22</v>
      </c>
      <c r="BB145">
        <v>9.9599999999999994E-2</v>
      </c>
      <c r="BC145" s="1">
        <v>2403.89</v>
      </c>
      <c r="BD145">
        <v>0.14399999999999999</v>
      </c>
      <c r="BE145" s="1">
        <v>16693.57</v>
      </c>
      <c r="BF145">
        <v>0.47670000000000001</v>
      </c>
      <c r="BG145">
        <v>0.25800000000000001</v>
      </c>
      <c r="BH145">
        <v>0.1336</v>
      </c>
      <c r="BI145">
        <v>6.3299999999999995E-2</v>
      </c>
      <c r="BJ145">
        <v>6.8400000000000002E-2</v>
      </c>
    </row>
    <row r="146" spans="1:62" x14ac:dyDescent="0.25">
      <c r="A146" t="s">
        <v>147</v>
      </c>
      <c r="B146" t="s">
        <v>901</v>
      </c>
      <c r="C146">
        <v>149</v>
      </c>
      <c r="D146">
        <v>9.9261063557046985</v>
      </c>
      <c r="E146">
        <v>1478.9898470000001</v>
      </c>
      <c r="F146">
        <v>0</v>
      </c>
      <c r="G146">
        <v>0</v>
      </c>
      <c r="H146">
        <v>6.8999999999999999E-3</v>
      </c>
      <c r="I146">
        <v>6.9999999999999999E-4</v>
      </c>
      <c r="J146">
        <v>1.6799999999999999E-2</v>
      </c>
      <c r="K146">
        <v>0.96230000000000004</v>
      </c>
      <c r="L146">
        <v>1.34E-2</v>
      </c>
      <c r="M146">
        <v>0.12859999999999999</v>
      </c>
      <c r="N146">
        <v>0.17499999999999999</v>
      </c>
      <c r="O146">
        <v>0.1009</v>
      </c>
      <c r="P146" s="1">
        <v>63710.59</v>
      </c>
      <c r="Q146">
        <v>0.125</v>
      </c>
      <c r="R146">
        <v>0.25</v>
      </c>
      <c r="S146">
        <v>0.625</v>
      </c>
      <c r="T146">
        <v>11.5</v>
      </c>
      <c r="U146" s="1">
        <v>87128.03</v>
      </c>
      <c r="V146">
        <v>128.61000000000001</v>
      </c>
      <c r="W146" s="1">
        <v>458721.16</v>
      </c>
      <c r="X146">
        <v>0.75139999999999996</v>
      </c>
      <c r="Y146">
        <v>0.218</v>
      </c>
      <c r="Z146">
        <v>3.0599999999999999E-2</v>
      </c>
      <c r="AA146">
        <v>0.24859999999999999</v>
      </c>
      <c r="AB146">
        <v>458.72</v>
      </c>
      <c r="AC146" s="1">
        <v>9621.4913367150384</v>
      </c>
      <c r="AD146">
        <v>863.45</v>
      </c>
      <c r="AE146" s="1">
        <v>365753.71</v>
      </c>
      <c r="AF146">
        <v>591</v>
      </c>
      <c r="AG146" s="1">
        <v>31427</v>
      </c>
      <c r="AH146" s="1">
        <v>72714</v>
      </c>
      <c r="AI146">
        <v>23.4</v>
      </c>
      <c r="AJ146">
        <v>20.9</v>
      </c>
      <c r="AK146">
        <v>20.9</v>
      </c>
      <c r="AL146">
        <v>1</v>
      </c>
      <c r="AM146">
        <v>0.67</v>
      </c>
      <c r="AN146">
        <v>0.87</v>
      </c>
      <c r="AO146">
        <v>0</v>
      </c>
      <c r="AP146">
        <v>0.93440000000000001</v>
      </c>
      <c r="AQ146" s="1">
        <v>2056.4299999999998</v>
      </c>
      <c r="AR146" s="1">
        <v>2893.81</v>
      </c>
      <c r="AS146" s="1">
        <v>7680.78</v>
      </c>
      <c r="AT146">
        <v>693.68</v>
      </c>
      <c r="AU146">
        <v>945.61</v>
      </c>
      <c r="AV146" s="1">
        <v>14270.3</v>
      </c>
      <c r="AW146" s="1">
        <v>4769.22</v>
      </c>
      <c r="AX146">
        <v>0.26690000000000003</v>
      </c>
      <c r="AY146" s="1">
        <v>8688.7900000000009</v>
      </c>
      <c r="AZ146">
        <v>0.48620000000000002</v>
      </c>
      <c r="BA146">
        <v>632.42999999999995</v>
      </c>
      <c r="BB146">
        <v>3.5400000000000001E-2</v>
      </c>
      <c r="BC146" s="1">
        <v>3778.55</v>
      </c>
      <c r="BD146">
        <v>0.21149999999999999</v>
      </c>
      <c r="BE146" s="1">
        <v>17869</v>
      </c>
      <c r="BF146">
        <v>0.60260000000000002</v>
      </c>
      <c r="BG146">
        <v>0.2069</v>
      </c>
      <c r="BH146">
        <v>0.13070000000000001</v>
      </c>
      <c r="BI146">
        <v>3.49E-2</v>
      </c>
      <c r="BJ146">
        <v>2.4899999999999999E-2</v>
      </c>
    </row>
    <row r="147" spans="1:62" x14ac:dyDescent="0.25">
      <c r="A147" t="s">
        <v>148</v>
      </c>
      <c r="B147" t="s">
        <v>902</v>
      </c>
      <c r="C147">
        <v>107</v>
      </c>
      <c r="D147">
        <v>8.3976940747663544</v>
      </c>
      <c r="E147">
        <v>898.55326600000001</v>
      </c>
      <c r="F147">
        <v>4.4999999999999997E-3</v>
      </c>
      <c r="G147">
        <v>0</v>
      </c>
      <c r="H147">
        <v>2.8400000000000002E-2</v>
      </c>
      <c r="I147">
        <v>1.1000000000000001E-3</v>
      </c>
      <c r="J147">
        <v>1.09E-2</v>
      </c>
      <c r="K147">
        <v>0.93659999999999999</v>
      </c>
      <c r="L147">
        <v>1.8499999999999999E-2</v>
      </c>
      <c r="M147">
        <v>0.26200000000000001</v>
      </c>
      <c r="N147">
        <v>1.1000000000000001E-3</v>
      </c>
      <c r="O147">
        <v>0.16009999999999999</v>
      </c>
      <c r="P147" s="1">
        <v>46904.35</v>
      </c>
      <c r="Q147">
        <v>0.28000000000000003</v>
      </c>
      <c r="R147">
        <v>0.4667</v>
      </c>
      <c r="S147">
        <v>0.25330000000000003</v>
      </c>
      <c r="T147">
        <v>6</v>
      </c>
      <c r="U147" s="1">
        <v>91812</v>
      </c>
      <c r="V147">
        <v>149.76</v>
      </c>
      <c r="W147" s="1">
        <v>403495.29</v>
      </c>
      <c r="X147">
        <v>0.93799999999999994</v>
      </c>
      <c r="Y147">
        <v>2.7E-2</v>
      </c>
      <c r="Z147">
        <v>3.5000000000000003E-2</v>
      </c>
      <c r="AA147">
        <v>6.2E-2</v>
      </c>
      <c r="AB147">
        <v>403.5</v>
      </c>
      <c r="AC147" s="1">
        <v>9636.0965205150114</v>
      </c>
      <c r="AD147" s="1">
        <v>1216.1199999999999</v>
      </c>
      <c r="AE147" s="1">
        <v>266943.34000000003</v>
      </c>
      <c r="AF147">
        <v>540</v>
      </c>
      <c r="AG147" s="1">
        <v>37506</v>
      </c>
      <c r="AH147" s="1">
        <v>61603</v>
      </c>
      <c r="AI147">
        <v>38.51</v>
      </c>
      <c r="AJ147">
        <v>23.35</v>
      </c>
      <c r="AK147">
        <v>23.31</v>
      </c>
      <c r="AL147">
        <v>3</v>
      </c>
      <c r="AM147">
        <v>2.06</v>
      </c>
      <c r="AN147">
        <v>2.4500000000000002</v>
      </c>
      <c r="AO147">
        <v>0</v>
      </c>
      <c r="AP147">
        <v>1.3854</v>
      </c>
      <c r="AQ147" s="1">
        <v>1842.43</v>
      </c>
      <c r="AR147" s="1">
        <v>2662.09</v>
      </c>
      <c r="AS147" s="1">
        <v>6885.71</v>
      </c>
      <c r="AT147">
        <v>901.38</v>
      </c>
      <c r="AU147">
        <v>226.29</v>
      </c>
      <c r="AV147" s="1">
        <v>12517.91</v>
      </c>
      <c r="AW147" s="1">
        <v>4701.8999999999996</v>
      </c>
      <c r="AX147">
        <v>0.28270000000000001</v>
      </c>
      <c r="AY147" s="1">
        <v>8802.65</v>
      </c>
      <c r="AZ147">
        <v>0.5292</v>
      </c>
      <c r="BA147">
        <v>624.45000000000005</v>
      </c>
      <c r="BB147">
        <v>3.7499999999999999E-2</v>
      </c>
      <c r="BC147" s="1">
        <v>2505.08</v>
      </c>
      <c r="BD147">
        <v>0.15060000000000001</v>
      </c>
      <c r="BE147" s="1">
        <v>16634.080000000002</v>
      </c>
      <c r="BF147">
        <v>0.49020000000000002</v>
      </c>
      <c r="BG147">
        <v>0.23400000000000001</v>
      </c>
      <c r="BH147">
        <v>0.22700000000000001</v>
      </c>
      <c r="BI147">
        <v>3.61E-2</v>
      </c>
      <c r="BJ147">
        <v>1.2699999999999999E-2</v>
      </c>
    </row>
    <row r="148" spans="1:62" x14ac:dyDescent="0.25">
      <c r="A148" t="s">
        <v>149</v>
      </c>
      <c r="B148" t="s">
        <v>903</v>
      </c>
      <c r="C148">
        <v>14</v>
      </c>
      <c r="D148">
        <v>138.17799814285709</v>
      </c>
      <c r="E148">
        <v>1934.491974</v>
      </c>
      <c r="F148">
        <v>4.1999999999999997E-3</v>
      </c>
      <c r="G148">
        <v>0</v>
      </c>
      <c r="H148">
        <v>5.3400000000000003E-2</v>
      </c>
      <c r="I148">
        <v>2E-3</v>
      </c>
      <c r="J148">
        <v>2.29E-2</v>
      </c>
      <c r="K148">
        <v>0.83330000000000004</v>
      </c>
      <c r="L148">
        <v>8.4199999999999997E-2</v>
      </c>
      <c r="M148">
        <v>0.89070000000000005</v>
      </c>
      <c r="N148">
        <v>4.7000000000000002E-3</v>
      </c>
      <c r="O148">
        <v>0.20250000000000001</v>
      </c>
      <c r="P148" s="1">
        <v>58945.72</v>
      </c>
      <c r="Q148">
        <v>0.1575</v>
      </c>
      <c r="R148">
        <v>0.31509999999999999</v>
      </c>
      <c r="S148">
        <v>0.52739999999999998</v>
      </c>
      <c r="T148">
        <v>17</v>
      </c>
      <c r="U148" s="1">
        <v>66929.59</v>
      </c>
      <c r="V148">
        <v>113.79</v>
      </c>
      <c r="W148" s="1">
        <v>96364.08</v>
      </c>
      <c r="X148">
        <v>0.71130000000000004</v>
      </c>
      <c r="Y148">
        <v>0.1489</v>
      </c>
      <c r="Z148">
        <v>0.13980000000000001</v>
      </c>
      <c r="AA148">
        <v>0.28870000000000001</v>
      </c>
      <c r="AB148">
        <v>96.36</v>
      </c>
      <c r="AC148" s="1">
        <v>2662.089617953618</v>
      </c>
      <c r="AD148">
        <v>324.36</v>
      </c>
      <c r="AE148" s="1">
        <v>67809.84</v>
      </c>
      <c r="AF148">
        <v>22</v>
      </c>
      <c r="AG148" s="1">
        <v>29682</v>
      </c>
      <c r="AH148" s="1">
        <v>42015</v>
      </c>
      <c r="AI148">
        <v>33.549999999999997</v>
      </c>
      <c r="AJ148">
        <v>25.96</v>
      </c>
      <c r="AK148">
        <v>30.01</v>
      </c>
      <c r="AL148">
        <v>0.5</v>
      </c>
      <c r="AM148">
        <v>0.42</v>
      </c>
      <c r="AN148">
        <v>0.49</v>
      </c>
      <c r="AO148">
        <v>0</v>
      </c>
      <c r="AP148">
        <v>0.67349999999999999</v>
      </c>
      <c r="AQ148" s="1">
        <v>1277.24</v>
      </c>
      <c r="AR148" s="1">
        <v>3349.75</v>
      </c>
      <c r="AS148" s="1">
        <v>9049.65</v>
      </c>
      <c r="AT148" s="1">
        <v>1012.99</v>
      </c>
      <c r="AU148">
        <v>482.06</v>
      </c>
      <c r="AV148" s="1">
        <v>15171.68</v>
      </c>
      <c r="AW148" s="1">
        <v>10507.41</v>
      </c>
      <c r="AX148">
        <v>0.65180000000000005</v>
      </c>
      <c r="AY148" s="1">
        <v>2317.41</v>
      </c>
      <c r="AZ148">
        <v>0.14369999999999999</v>
      </c>
      <c r="BA148">
        <v>189.09</v>
      </c>
      <c r="BB148">
        <v>1.17E-2</v>
      </c>
      <c r="BC148" s="1">
        <v>3107.44</v>
      </c>
      <c r="BD148">
        <v>0.1928</v>
      </c>
      <c r="BE148" s="1">
        <v>16121.36</v>
      </c>
      <c r="BF148">
        <v>0.59499999999999997</v>
      </c>
      <c r="BG148">
        <v>0.28820000000000001</v>
      </c>
      <c r="BH148">
        <v>8.2299999999999998E-2</v>
      </c>
      <c r="BI148">
        <v>2.5899999999999999E-2</v>
      </c>
      <c r="BJ148">
        <v>8.6E-3</v>
      </c>
    </row>
    <row r="149" spans="1:62" x14ac:dyDescent="0.25">
      <c r="A149" t="s">
        <v>150</v>
      </c>
      <c r="B149" t="s">
        <v>904</v>
      </c>
      <c r="C149">
        <v>192</v>
      </c>
      <c r="D149">
        <v>10.84509599479167</v>
      </c>
      <c r="E149">
        <v>2082.2584310000002</v>
      </c>
      <c r="F149">
        <v>6.7000000000000002E-3</v>
      </c>
      <c r="G149">
        <v>0</v>
      </c>
      <c r="H149">
        <v>7.1999999999999998E-3</v>
      </c>
      <c r="I149">
        <v>5.0000000000000001E-4</v>
      </c>
      <c r="J149">
        <v>1.7899999999999999E-2</v>
      </c>
      <c r="K149">
        <v>0.9425</v>
      </c>
      <c r="L149">
        <v>2.52E-2</v>
      </c>
      <c r="M149">
        <v>0.24179999999999999</v>
      </c>
      <c r="N149">
        <v>1.6999999999999999E-3</v>
      </c>
      <c r="O149">
        <v>0.14799999999999999</v>
      </c>
      <c r="P149" s="1">
        <v>57978.95</v>
      </c>
      <c r="Q149">
        <v>0.19850000000000001</v>
      </c>
      <c r="R149">
        <v>0.2868</v>
      </c>
      <c r="S149">
        <v>0.51470000000000005</v>
      </c>
      <c r="T149">
        <v>16</v>
      </c>
      <c r="U149" s="1">
        <v>85214.19</v>
      </c>
      <c r="V149">
        <v>130.13999999999999</v>
      </c>
      <c r="W149" s="1">
        <v>186951.66</v>
      </c>
      <c r="X149">
        <v>0.72240000000000004</v>
      </c>
      <c r="Y149">
        <v>0.1139</v>
      </c>
      <c r="Z149">
        <v>0.16370000000000001</v>
      </c>
      <c r="AA149">
        <v>0.27760000000000001</v>
      </c>
      <c r="AB149">
        <v>186.95</v>
      </c>
      <c r="AC149" s="1">
        <v>4312.3249575162836</v>
      </c>
      <c r="AD149">
        <v>431.28</v>
      </c>
      <c r="AE149" s="1">
        <v>174519.04000000001</v>
      </c>
      <c r="AF149">
        <v>332</v>
      </c>
      <c r="AG149" s="1">
        <v>39471</v>
      </c>
      <c r="AH149" s="1">
        <v>61076</v>
      </c>
      <c r="AI149">
        <v>31.35</v>
      </c>
      <c r="AJ149">
        <v>21.2</v>
      </c>
      <c r="AK149">
        <v>23</v>
      </c>
      <c r="AL149">
        <v>4.3600000000000003</v>
      </c>
      <c r="AM149">
        <v>1.72</v>
      </c>
      <c r="AN149">
        <v>3.5</v>
      </c>
      <c r="AO149">
        <v>0</v>
      </c>
      <c r="AP149">
        <v>0.76100000000000001</v>
      </c>
      <c r="AQ149" s="1">
        <v>1482.54</v>
      </c>
      <c r="AR149" s="1">
        <v>2309.92</v>
      </c>
      <c r="AS149" s="1">
        <v>7337.21</v>
      </c>
      <c r="AT149">
        <v>354.52</v>
      </c>
      <c r="AU149">
        <v>257.87</v>
      </c>
      <c r="AV149" s="1">
        <v>11742.06</v>
      </c>
      <c r="AW149" s="1">
        <v>5689.91</v>
      </c>
      <c r="AX149">
        <v>0.46300000000000002</v>
      </c>
      <c r="AY149" s="1">
        <v>3893.02</v>
      </c>
      <c r="AZ149">
        <v>0.31680000000000003</v>
      </c>
      <c r="BA149">
        <v>786.54</v>
      </c>
      <c r="BB149">
        <v>6.4000000000000001E-2</v>
      </c>
      <c r="BC149" s="1">
        <v>1918.83</v>
      </c>
      <c r="BD149">
        <v>0.15620000000000001</v>
      </c>
      <c r="BE149" s="1">
        <v>12288.3</v>
      </c>
      <c r="BF149">
        <v>0.53520000000000001</v>
      </c>
      <c r="BG149">
        <v>0.26079999999999998</v>
      </c>
      <c r="BH149">
        <v>0.15559999999999999</v>
      </c>
      <c r="BI149">
        <v>3.5099999999999999E-2</v>
      </c>
      <c r="BJ149">
        <v>1.34E-2</v>
      </c>
    </row>
    <row r="150" spans="1:62" x14ac:dyDescent="0.25">
      <c r="A150" t="s">
        <v>151</v>
      </c>
      <c r="B150" t="s">
        <v>905</v>
      </c>
      <c r="C150">
        <v>31</v>
      </c>
      <c r="D150">
        <v>29.583107161290322</v>
      </c>
      <c r="E150">
        <v>917.076322</v>
      </c>
      <c r="F150">
        <v>1E-3</v>
      </c>
      <c r="G150">
        <v>1E-3</v>
      </c>
      <c r="H150">
        <v>6.8999999999999999E-3</v>
      </c>
      <c r="I150">
        <v>5.0000000000000001E-4</v>
      </c>
      <c r="J150">
        <v>2.4199999999999999E-2</v>
      </c>
      <c r="K150">
        <v>0.93469999999999998</v>
      </c>
      <c r="L150">
        <v>3.1699999999999999E-2</v>
      </c>
      <c r="M150">
        <v>0.40960000000000002</v>
      </c>
      <c r="N150">
        <v>0</v>
      </c>
      <c r="O150">
        <v>0.1678</v>
      </c>
      <c r="P150" s="1">
        <v>50248.42</v>
      </c>
      <c r="Q150">
        <v>0.2</v>
      </c>
      <c r="R150">
        <v>0.33329999999999999</v>
      </c>
      <c r="S150">
        <v>0.4667</v>
      </c>
      <c r="T150">
        <v>11.2</v>
      </c>
      <c r="U150" s="1">
        <v>68150</v>
      </c>
      <c r="V150">
        <v>81.88</v>
      </c>
      <c r="W150" s="1">
        <v>160010.34</v>
      </c>
      <c r="X150">
        <v>0.8054</v>
      </c>
      <c r="Y150">
        <v>0.104</v>
      </c>
      <c r="Z150">
        <v>9.06E-2</v>
      </c>
      <c r="AA150">
        <v>0.1946</v>
      </c>
      <c r="AB150">
        <v>160.01</v>
      </c>
      <c r="AC150" s="1">
        <v>3222.5529425456043</v>
      </c>
      <c r="AD150">
        <v>516.05999999999995</v>
      </c>
      <c r="AE150" s="1">
        <v>113953.82</v>
      </c>
      <c r="AF150">
        <v>100</v>
      </c>
      <c r="AG150" s="1">
        <v>32627</v>
      </c>
      <c r="AH150" s="1">
        <v>47014</v>
      </c>
      <c r="AI150">
        <v>21.2</v>
      </c>
      <c r="AJ150">
        <v>20.02</v>
      </c>
      <c r="AK150">
        <v>20.14</v>
      </c>
      <c r="AL150">
        <v>5.6</v>
      </c>
      <c r="AM150">
        <v>5.45</v>
      </c>
      <c r="AN150">
        <v>5.54</v>
      </c>
      <c r="AO150">
        <v>422.14</v>
      </c>
      <c r="AP150">
        <v>0.82720000000000005</v>
      </c>
      <c r="AQ150" s="1">
        <v>1522.22</v>
      </c>
      <c r="AR150" s="1">
        <v>2553.7600000000002</v>
      </c>
      <c r="AS150" s="1">
        <v>7101.32</v>
      </c>
      <c r="AT150" s="1">
        <v>1068.1500000000001</v>
      </c>
      <c r="AU150">
        <v>561.79999999999995</v>
      </c>
      <c r="AV150" s="1">
        <v>12807.24</v>
      </c>
      <c r="AW150" s="1">
        <v>8155.74</v>
      </c>
      <c r="AX150">
        <v>0.56430000000000002</v>
      </c>
      <c r="AY150" s="1">
        <v>3159.77</v>
      </c>
      <c r="AZ150">
        <v>0.21859999999999999</v>
      </c>
      <c r="BA150">
        <v>775.46</v>
      </c>
      <c r="BB150">
        <v>5.3699999999999998E-2</v>
      </c>
      <c r="BC150" s="1">
        <v>2362.94</v>
      </c>
      <c r="BD150">
        <v>0.16350000000000001</v>
      </c>
      <c r="BE150" s="1">
        <v>14453.91</v>
      </c>
      <c r="BF150">
        <v>0.42280000000000001</v>
      </c>
      <c r="BG150">
        <v>0.30459999999999998</v>
      </c>
      <c r="BH150">
        <v>0.1744</v>
      </c>
      <c r="BI150">
        <v>2.6200000000000001E-2</v>
      </c>
      <c r="BJ150">
        <v>7.1999999999999995E-2</v>
      </c>
    </row>
    <row r="151" spans="1:62" x14ac:dyDescent="0.25">
      <c r="A151" t="s">
        <v>152</v>
      </c>
      <c r="B151" t="s">
        <v>906</v>
      </c>
      <c r="C151">
        <v>143</v>
      </c>
      <c r="D151">
        <v>7.928144727272727</v>
      </c>
      <c r="E151">
        <v>1133.724696</v>
      </c>
      <c r="F151">
        <v>8.9999999999999998E-4</v>
      </c>
      <c r="G151">
        <v>4.0000000000000002E-4</v>
      </c>
      <c r="H151">
        <v>4.1000000000000003E-3</v>
      </c>
      <c r="I151">
        <v>0</v>
      </c>
      <c r="J151">
        <v>1.21E-2</v>
      </c>
      <c r="K151">
        <v>0.97</v>
      </c>
      <c r="L151">
        <v>1.24E-2</v>
      </c>
      <c r="M151">
        <v>0.46710000000000002</v>
      </c>
      <c r="N151">
        <v>0</v>
      </c>
      <c r="O151">
        <v>0.1265</v>
      </c>
      <c r="P151" s="1">
        <v>59060.76</v>
      </c>
      <c r="Q151">
        <v>0.1867</v>
      </c>
      <c r="R151">
        <v>0.2</v>
      </c>
      <c r="S151">
        <v>0.61329999999999996</v>
      </c>
      <c r="T151">
        <v>8</v>
      </c>
      <c r="U151" s="1">
        <v>82361.5</v>
      </c>
      <c r="V151">
        <v>141.72</v>
      </c>
      <c r="W151" s="1">
        <v>228053.69</v>
      </c>
      <c r="X151">
        <v>0.87070000000000003</v>
      </c>
      <c r="Y151">
        <v>3.44E-2</v>
      </c>
      <c r="Z151">
        <v>9.4899999999999998E-2</v>
      </c>
      <c r="AA151">
        <v>0.1293</v>
      </c>
      <c r="AB151">
        <v>228.05</v>
      </c>
      <c r="AC151" s="1">
        <v>4826.3577738982231</v>
      </c>
      <c r="AD151">
        <v>626.47</v>
      </c>
      <c r="AE151" s="1">
        <v>174385.35</v>
      </c>
      <c r="AF151">
        <v>331</v>
      </c>
      <c r="AG151" s="1">
        <v>36308</v>
      </c>
      <c r="AH151" s="1">
        <v>55630</v>
      </c>
      <c r="AI151">
        <v>31.3</v>
      </c>
      <c r="AJ151">
        <v>20</v>
      </c>
      <c r="AK151">
        <v>22.63</v>
      </c>
      <c r="AL151">
        <v>3.5</v>
      </c>
      <c r="AM151">
        <v>2.61</v>
      </c>
      <c r="AN151">
        <v>3.12</v>
      </c>
      <c r="AO151">
        <v>0</v>
      </c>
      <c r="AP151">
        <v>1.0537000000000001</v>
      </c>
      <c r="AQ151" s="1">
        <v>1691</v>
      </c>
      <c r="AR151" s="1">
        <v>2656.55</v>
      </c>
      <c r="AS151" s="1">
        <v>7626.91</v>
      </c>
      <c r="AT151">
        <v>674.5</v>
      </c>
      <c r="AU151">
        <v>83.33</v>
      </c>
      <c r="AV151" s="1">
        <v>12732.28</v>
      </c>
      <c r="AW151" s="1">
        <v>7498.44</v>
      </c>
      <c r="AX151">
        <v>0.52969999999999995</v>
      </c>
      <c r="AY151" s="1">
        <v>4284.45</v>
      </c>
      <c r="AZ151">
        <v>0.30259999999999998</v>
      </c>
      <c r="BA151">
        <v>371.23</v>
      </c>
      <c r="BB151">
        <v>2.6200000000000001E-2</v>
      </c>
      <c r="BC151" s="1">
        <v>2002.7</v>
      </c>
      <c r="BD151">
        <v>0.14149999999999999</v>
      </c>
      <c r="BE151" s="1">
        <v>14156.82</v>
      </c>
      <c r="BF151">
        <v>0.45979999999999999</v>
      </c>
      <c r="BG151">
        <v>0.22539999999999999</v>
      </c>
      <c r="BH151">
        <v>0.251</v>
      </c>
      <c r="BI151">
        <v>4.6399999999999997E-2</v>
      </c>
      <c r="BJ151">
        <v>1.7299999999999999E-2</v>
      </c>
    </row>
    <row r="152" spans="1:62" x14ac:dyDescent="0.25">
      <c r="A152" t="s">
        <v>153</v>
      </c>
      <c r="B152" t="s">
        <v>907</v>
      </c>
      <c r="C152">
        <v>116</v>
      </c>
      <c r="D152">
        <v>6.3961644482758624</v>
      </c>
      <c r="E152">
        <v>741.95507599999996</v>
      </c>
      <c r="F152">
        <v>1.4E-3</v>
      </c>
      <c r="G152">
        <v>0</v>
      </c>
      <c r="H152">
        <v>2.2000000000000001E-3</v>
      </c>
      <c r="I152">
        <v>0</v>
      </c>
      <c r="J152">
        <v>8.3000000000000001E-3</v>
      </c>
      <c r="K152">
        <v>0.97130000000000005</v>
      </c>
      <c r="L152">
        <v>1.6899999999999998E-2</v>
      </c>
      <c r="M152">
        <v>0.34689999999999999</v>
      </c>
      <c r="N152">
        <v>1.4E-3</v>
      </c>
      <c r="O152">
        <v>0.1474</v>
      </c>
      <c r="P152" s="1">
        <v>59764.54</v>
      </c>
      <c r="Q152">
        <v>7.4099999999999999E-2</v>
      </c>
      <c r="R152">
        <v>0.2407</v>
      </c>
      <c r="S152">
        <v>0.68520000000000003</v>
      </c>
      <c r="T152">
        <v>10</v>
      </c>
      <c r="U152" s="1">
        <v>70557.7</v>
      </c>
      <c r="V152">
        <v>74.2</v>
      </c>
      <c r="W152" s="1">
        <v>145387.6</v>
      </c>
      <c r="X152">
        <v>0.72919999999999996</v>
      </c>
      <c r="Y152">
        <v>4.0399999999999998E-2</v>
      </c>
      <c r="Z152">
        <v>0.23039999999999999</v>
      </c>
      <c r="AA152">
        <v>0.27079999999999999</v>
      </c>
      <c r="AB152">
        <v>145.38999999999999</v>
      </c>
      <c r="AC152" s="1">
        <v>2907.7501721950616</v>
      </c>
      <c r="AD152">
        <v>329.64</v>
      </c>
      <c r="AE152" s="1">
        <v>129632.12</v>
      </c>
      <c r="AF152">
        <v>141</v>
      </c>
      <c r="AG152" s="1">
        <v>34965</v>
      </c>
      <c r="AH152" s="1">
        <v>52029</v>
      </c>
      <c r="AI152">
        <v>20</v>
      </c>
      <c r="AJ152">
        <v>20</v>
      </c>
      <c r="AK152">
        <v>20</v>
      </c>
      <c r="AL152">
        <v>0</v>
      </c>
      <c r="AM152">
        <v>0</v>
      </c>
      <c r="AN152">
        <v>0</v>
      </c>
      <c r="AO152">
        <v>0</v>
      </c>
      <c r="AP152">
        <v>0.63949999999999996</v>
      </c>
      <c r="AQ152" s="1">
        <v>1925.52</v>
      </c>
      <c r="AR152" s="1">
        <v>2877.25</v>
      </c>
      <c r="AS152" s="1">
        <v>7833.06</v>
      </c>
      <c r="AT152">
        <v>845.56</v>
      </c>
      <c r="AU152">
        <v>189.78</v>
      </c>
      <c r="AV152" s="1">
        <v>13671.18</v>
      </c>
      <c r="AW152" s="1">
        <v>10038.64</v>
      </c>
      <c r="AX152">
        <v>0.65880000000000005</v>
      </c>
      <c r="AY152" s="1">
        <v>2692.41</v>
      </c>
      <c r="AZ152">
        <v>0.1767</v>
      </c>
      <c r="BA152">
        <v>392.34</v>
      </c>
      <c r="BB152">
        <v>2.5700000000000001E-2</v>
      </c>
      <c r="BC152" s="1">
        <v>2114.89</v>
      </c>
      <c r="BD152">
        <v>0.13880000000000001</v>
      </c>
      <c r="BE152" s="1">
        <v>15238.29</v>
      </c>
      <c r="BF152">
        <v>0.57420000000000004</v>
      </c>
      <c r="BG152">
        <v>0.2616</v>
      </c>
      <c r="BH152">
        <v>0.11070000000000001</v>
      </c>
      <c r="BI152">
        <v>3.85E-2</v>
      </c>
      <c r="BJ152">
        <v>1.5100000000000001E-2</v>
      </c>
    </row>
    <row r="153" spans="1:62" x14ac:dyDescent="0.25">
      <c r="A153" t="s">
        <v>154</v>
      </c>
      <c r="B153" t="s">
        <v>908</v>
      </c>
      <c r="C153">
        <v>87</v>
      </c>
      <c r="D153">
        <v>8.6381684022988505</v>
      </c>
      <c r="E153">
        <v>751.52065100000004</v>
      </c>
      <c r="F153">
        <v>2.5999999999999999E-3</v>
      </c>
      <c r="G153">
        <v>0</v>
      </c>
      <c r="H153">
        <v>4.1000000000000003E-3</v>
      </c>
      <c r="I153">
        <v>0</v>
      </c>
      <c r="J153">
        <v>6.4999999999999997E-3</v>
      </c>
      <c r="K153">
        <v>0.96599999999999997</v>
      </c>
      <c r="L153">
        <v>2.07E-2</v>
      </c>
      <c r="M153">
        <v>1</v>
      </c>
      <c r="N153">
        <v>0</v>
      </c>
      <c r="O153">
        <v>0.1353</v>
      </c>
      <c r="P153" s="1">
        <v>66817.45</v>
      </c>
      <c r="Q153">
        <v>5.0799999999999998E-2</v>
      </c>
      <c r="R153">
        <v>0.25419999999999998</v>
      </c>
      <c r="S153">
        <v>0.69489999999999996</v>
      </c>
      <c r="T153">
        <v>7</v>
      </c>
      <c r="U153" s="1">
        <v>94317.43</v>
      </c>
      <c r="V153">
        <v>107.36</v>
      </c>
      <c r="W153" s="1">
        <v>109501.7</v>
      </c>
      <c r="X153">
        <v>0.81950000000000001</v>
      </c>
      <c r="Y153">
        <v>2.93E-2</v>
      </c>
      <c r="Z153">
        <v>0.1512</v>
      </c>
      <c r="AA153">
        <v>0.18049999999999999</v>
      </c>
      <c r="AB153">
        <v>109.5</v>
      </c>
      <c r="AC153" s="1">
        <v>2233.6645011236023</v>
      </c>
      <c r="AD153">
        <v>288.91000000000003</v>
      </c>
      <c r="AE153" s="1">
        <v>93954.3</v>
      </c>
      <c r="AF153">
        <v>61</v>
      </c>
      <c r="AG153" s="1">
        <v>32782</v>
      </c>
      <c r="AH153" s="1">
        <v>49098</v>
      </c>
      <c r="AI153">
        <v>22.5</v>
      </c>
      <c r="AJ153">
        <v>20</v>
      </c>
      <c r="AK153">
        <v>20.7</v>
      </c>
      <c r="AL153">
        <v>0</v>
      </c>
      <c r="AM153">
        <v>0</v>
      </c>
      <c r="AN153">
        <v>0</v>
      </c>
      <c r="AO153">
        <v>0</v>
      </c>
      <c r="AP153">
        <v>0.78520000000000001</v>
      </c>
      <c r="AQ153" s="1">
        <v>2535.38</v>
      </c>
      <c r="AR153" s="1">
        <v>3531.35</v>
      </c>
      <c r="AS153" s="1">
        <v>11478.47</v>
      </c>
      <c r="AT153">
        <v>897.55</v>
      </c>
      <c r="AU153">
        <v>162.29</v>
      </c>
      <c r="AV153" s="1">
        <v>18605.05</v>
      </c>
      <c r="AW153" s="1">
        <v>14341.23</v>
      </c>
      <c r="AX153">
        <v>0.63670000000000004</v>
      </c>
      <c r="AY153" s="1">
        <v>2001.77</v>
      </c>
      <c r="AZ153">
        <v>8.8900000000000007E-2</v>
      </c>
      <c r="BA153" s="1">
        <v>1337.7</v>
      </c>
      <c r="BB153">
        <v>5.9400000000000001E-2</v>
      </c>
      <c r="BC153" s="1">
        <v>4843.5200000000004</v>
      </c>
      <c r="BD153">
        <v>0.215</v>
      </c>
      <c r="BE153" s="1">
        <v>22524.22</v>
      </c>
      <c r="BF153">
        <v>0.5454</v>
      </c>
      <c r="BG153">
        <v>0.27200000000000002</v>
      </c>
      <c r="BH153">
        <v>0.14799999999999999</v>
      </c>
      <c r="BI153">
        <v>2.9700000000000001E-2</v>
      </c>
      <c r="BJ153">
        <v>5.0000000000000001E-3</v>
      </c>
    </row>
    <row r="154" spans="1:62" x14ac:dyDescent="0.25">
      <c r="A154" t="s">
        <v>155</v>
      </c>
      <c r="B154" t="s">
        <v>909</v>
      </c>
      <c r="C154">
        <v>105</v>
      </c>
      <c r="D154">
        <v>12.89455744761905</v>
      </c>
      <c r="E154">
        <v>1353.9285319999999</v>
      </c>
      <c r="F154">
        <v>3.7000000000000002E-3</v>
      </c>
      <c r="G154">
        <v>6.9999999999999999E-4</v>
      </c>
      <c r="H154">
        <v>1.3899999999999999E-2</v>
      </c>
      <c r="I154">
        <v>1.5E-3</v>
      </c>
      <c r="J154">
        <v>6.3299999999999995E-2</v>
      </c>
      <c r="K154">
        <v>0.90639999999999998</v>
      </c>
      <c r="L154">
        <v>1.04E-2</v>
      </c>
      <c r="M154">
        <v>0.18779999999999999</v>
      </c>
      <c r="N154">
        <v>0</v>
      </c>
      <c r="O154">
        <v>0.1241</v>
      </c>
      <c r="P154" s="1">
        <v>69204.97</v>
      </c>
      <c r="Q154">
        <v>9.4700000000000006E-2</v>
      </c>
      <c r="R154">
        <v>0.1895</v>
      </c>
      <c r="S154">
        <v>0.71579999999999999</v>
      </c>
      <c r="T154">
        <v>10.31</v>
      </c>
      <c r="U154" s="1">
        <v>89074.22</v>
      </c>
      <c r="V154">
        <v>131.32</v>
      </c>
      <c r="W154" s="1">
        <v>284683.5</v>
      </c>
      <c r="X154">
        <v>0.59009999999999996</v>
      </c>
      <c r="Y154">
        <v>5.6300000000000003E-2</v>
      </c>
      <c r="Z154">
        <v>0.35360000000000003</v>
      </c>
      <c r="AA154">
        <v>0.40989999999999999</v>
      </c>
      <c r="AB154">
        <v>284.68</v>
      </c>
      <c r="AC154" s="1">
        <v>6905.9361546861919</v>
      </c>
      <c r="AD154">
        <v>483.78</v>
      </c>
      <c r="AE154" s="1">
        <v>260599.94</v>
      </c>
      <c r="AF154">
        <v>531</v>
      </c>
      <c r="AG154" s="1">
        <v>41886</v>
      </c>
      <c r="AH154" s="1">
        <v>65793</v>
      </c>
      <c r="AI154">
        <v>31.9</v>
      </c>
      <c r="AJ154">
        <v>20</v>
      </c>
      <c r="AK154">
        <v>20.89</v>
      </c>
      <c r="AL154">
        <v>2</v>
      </c>
      <c r="AM154">
        <v>1.92</v>
      </c>
      <c r="AN154">
        <v>1.94</v>
      </c>
      <c r="AO154" s="1">
        <v>1785.22</v>
      </c>
      <c r="AP154">
        <v>1.0590999999999999</v>
      </c>
      <c r="AQ154" s="1">
        <v>2157.2399999999998</v>
      </c>
      <c r="AR154" s="1">
        <v>2916.3</v>
      </c>
      <c r="AS154" s="1">
        <v>8405.7199999999993</v>
      </c>
      <c r="AT154">
        <v>553.01</v>
      </c>
      <c r="AU154">
        <v>232.13</v>
      </c>
      <c r="AV154" s="1">
        <v>14264.4</v>
      </c>
      <c r="AW154" s="1">
        <v>5562.31</v>
      </c>
      <c r="AX154">
        <v>0.33329999999999999</v>
      </c>
      <c r="AY154" s="1">
        <v>7858.35</v>
      </c>
      <c r="AZ154">
        <v>0.47089999999999999</v>
      </c>
      <c r="BA154" s="1">
        <v>1622.63</v>
      </c>
      <c r="BB154">
        <v>9.7199999999999995E-2</v>
      </c>
      <c r="BC154" s="1">
        <v>1645.95</v>
      </c>
      <c r="BD154">
        <v>9.8599999999999993E-2</v>
      </c>
      <c r="BE154" s="1">
        <v>16689.240000000002</v>
      </c>
      <c r="BF154">
        <v>0.5786</v>
      </c>
      <c r="BG154">
        <v>0.25019999999999998</v>
      </c>
      <c r="BH154">
        <v>5.0999999999999997E-2</v>
      </c>
      <c r="BI154">
        <v>3.3599999999999998E-2</v>
      </c>
      <c r="BJ154">
        <v>8.6499999999999994E-2</v>
      </c>
    </row>
    <row r="155" spans="1:62" x14ac:dyDescent="0.25">
      <c r="A155" t="s">
        <v>156</v>
      </c>
      <c r="B155" t="s">
        <v>910</v>
      </c>
      <c r="C155">
        <v>117</v>
      </c>
      <c r="D155">
        <v>15.5014718034188</v>
      </c>
      <c r="E155">
        <v>1813.6722010000001</v>
      </c>
      <c r="F155">
        <v>1.09E-2</v>
      </c>
      <c r="G155">
        <v>1.1000000000000001E-3</v>
      </c>
      <c r="H155">
        <v>7.9000000000000008E-3</v>
      </c>
      <c r="I155">
        <v>5.9999999999999995E-4</v>
      </c>
      <c r="J155">
        <v>2.0799999999999999E-2</v>
      </c>
      <c r="K155">
        <v>0.91879999999999995</v>
      </c>
      <c r="L155">
        <v>3.9899999999999998E-2</v>
      </c>
      <c r="M155">
        <v>0.32129999999999997</v>
      </c>
      <c r="N155">
        <v>4.7000000000000002E-3</v>
      </c>
      <c r="O155">
        <v>0.14019999999999999</v>
      </c>
      <c r="P155" s="1">
        <v>65636.7</v>
      </c>
      <c r="Q155">
        <v>0.2016</v>
      </c>
      <c r="R155">
        <v>0.1938</v>
      </c>
      <c r="S155">
        <v>0.60470000000000002</v>
      </c>
      <c r="T155">
        <v>10</v>
      </c>
      <c r="U155" s="1">
        <v>98467.4</v>
      </c>
      <c r="V155">
        <v>181.37</v>
      </c>
      <c r="W155" s="1">
        <v>192072.02</v>
      </c>
      <c r="X155">
        <v>0.81140000000000001</v>
      </c>
      <c r="Y155">
        <v>0.15479999999999999</v>
      </c>
      <c r="Z155">
        <v>3.3700000000000001E-2</v>
      </c>
      <c r="AA155">
        <v>0.18859999999999999</v>
      </c>
      <c r="AB155">
        <v>192.07</v>
      </c>
      <c r="AC155" s="1">
        <v>3953.1200820340518</v>
      </c>
      <c r="AD155">
        <v>702.53</v>
      </c>
      <c r="AE155" s="1">
        <v>162505.20000000001</v>
      </c>
      <c r="AF155">
        <v>280</v>
      </c>
      <c r="AG155" s="1">
        <v>35088</v>
      </c>
      <c r="AH155" s="1">
        <v>53457</v>
      </c>
      <c r="AI155">
        <v>32.4</v>
      </c>
      <c r="AJ155">
        <v>20</v>
      </c>
      <c r="AK155">
        <v>21.05</v>
      </c>
      <c r="AL155">
        <v>0.5</v>
      </c>
      <c r="AM155">
        <v>0.42</v>
      </c>
      <c r="AN155">
        <v>0.48</v>
      </c>
      <c r="AO155" s="1">
        <v>2895.26</v>
      </c>
      <c r="AP155">
        <v>1.5722</v>
      </c>
      <c r="AQ155" s="1">
        <v>2214.73</v>
      </c>
      <c r="AR155" s="1">
        <v>2817.23</v>
      </c>
      <c r="AS155" s="1">
        <v>8309.85</v>
      </c>
      <c r="AT155" s="1">
        <v>1083.71</v>
      </c>
      <c r="AU155">
        <v>166.25</v>
      </c>
      <c r="AV155" s="1">
        <v>14591.78</v>
      </c>
      <c r="AW155" s="1">
        <v>6320.1</v>
      </c>
      <c r="AX155">
        <v>0.41010000000000002</v>
      </c>
      <c r="AY155" s="1">
        <v>6530.64</v>
      </c>
      <c r="AZ155">
        <v>0.42370000000000002</v>
      </c>
      <c r="BA155">
        <v>555.13</v>
      </c>
      <c r="BB155">
        <v>3.5999999999999997E-2</v>
      </c>
      <c r="BC155" s="1">
        <v>2005.69</v>
      </c>
      <c r="BD155">
        <v>0.13009999999999999</v>
      </c>
      <c r="BE155" s="1">
        <v>15411.57</v>
      </c>
      <c r="BF155">
        <v>0.53939999999999999</v>
      </c>
      <c r="BG155">
        <v>0.2248</v>
      </c>
      <c r="BH155">
        <v>0.15229999999999999</v>
      </c>
      <c r="BI155">
        <v>4.24E-2</v>
      </c>
      <c r="BJ155">
        <v>4.1099999999999998E-2</v>
      </c>
    </row>
    <row r="156" spans="1:62" x14ac:dyDescent="0.25">
      <c r="A156" t="s">
        <v>157</v>
      </c>
      <c r="B156" t="s">
        <v>911</v>
      </c>
      <c r="C156">
        <v>69</v>
      </c>
      <c r="D156">
        <v>7.8735700434782609</v>
      </c>
      <c r="E156">
        <v>543.27633300000002</v>
      </c>
      <c r="F156">
        <v>6.9999999999999999E-4</v>
      </c>
      <c r="G156">
        <v>0</v>
      </c>
      <c r="H156">
        <v>3.2500000000000001E-2</v>
      </c>
      <c r="I156">
        <v>1.9E-3</v>
      </c>
      <c r="J156">
        <v>5.2699999999999997E-2</v>
      </c>
      <c r="K156">
        <v>0.90669999999999995</v>
      </c>
      <c r="L156">
        <v>5.5999999999999999E-3</v>
      </c>
      <c r="M156">
        <v>0.26169999999999999</v>
      </c>
      <c r="N156">
        <v>0</v>
      </c>
      <c r="O156">
        <v>0.11940000000000001</v>
      </c>
      <c r="P156" s="1">
        <v>56691.19</v>
      </c>
      <c r="Q156">
        <v>0.2203</v>
      </c>
      <c r="R156">
        <v>0.2034</v>
      </c>
      <c r="S156">
        <v>0.57630000000000003</v>
      </c>
      <c r="T156">
        <v>4</v>
      </c>
      <c r="U156" s="1">
        <v>83727.75</v>
      </c>
      <c r="V156">
        <v>135.82</v>
      </c>
      <c r="W156" s="1">
        <v>179421.33</v>
      </c>
      <c r="X156">
        <v>0.85550000000000004</v>
      </c>
      <c r="Y156">
        <v>9.3799999999999994E-2</v>
      </c>
      <c r="Z156">
        <v>5.0700000000000002E-2</v>
      </c>
      <c r="AA156">
        <v>0.14449999999999999</v>
      </c>
      <c r="AB156">
        <v>179.42</v>
      </c>
      <c r="AC156" s="1">
        <v>3868.0794143852386</v>
      </c>
      <c r="AD156">
        <v>591.09</v>
      </c>
      <c r="AE156" s="1">
        <v>170516.1</v>
      </c>
      <c r="AF156">
        <v>317</v>
      </c>
      <c r="AG156" s="1">
        <v>35679</v>
      </c>
      <c r="AH156" s="1">
        <v>56683</v>
      </c>
      <c r="AI156">
        <v>37.5</v>
      </c>
      <c r="AJ156">
        <v>20</v>
      </c>
      <c r="AK156">
        <v>27.17</v>
      </c>
      <c r="AL156">
        <v>2.5</v>
      </c>
      <c r="AM156">
        <v>2.5</v>
      </c>
      <c r="AN156">
        <v>2.5</v>
      </c>
      <c r="AO156" s="1">
        <v>2022.2</v>
      </c>
      <c r="AP156">
        <v>1.3266</v>
      </c>
      <c r="AQ156" s="1">
        <v>2141.3200000000002</v>
      </c>
      <c r="AR156" s="1">
        <v>2896.89</v>
      </c>
      <c r="AS156" s="1">
        <v>7431.12</v>
      </c>
      <c r="AT156">
        <v>701.24</v>
      </c>
      <c r="AU156">
        <v>503.96</v>
      </c>
      <c r="AV156" s="1">
        <v>13674.53</v>
      </c>
      <c r="AW156" s="1">
        <v>8266.7999999999993</v>
      </c>
      <c r="AX156">
        <v>0.51129999999999998</v>
      </c>
      <c r="AY156" s="1">
        <v>5593.16</v>
      </c>
      <c r="AZ156">
        <v>0.34599999999999997</v>
      </c>
      <c r="BA156">
        <v>786.03</v>
      </c>
      <c r="BB156">
        <v>4.8599999999999997E-2</v>
      </c>
      <c r="BC156" s="1">
        <v>1520.83</v>
      </c>
      <c r="BD156">
        <v>9.4100000000000003E-2</v>
      </c>
      <c r="BE156" s="1">
        <v>16166.81</v>
      </c>
      <c r="BF156">
        <v>0.55420000000000003</v>
      </c>
      <c r="BG156">
        <v>0.25990000000000002</v>
      </c>
      <c r="BH156">
        <v>0.14249999999999999</v>
      </c>
      <c r="BI156">
        <v>3.1E-2</v>
      </c>
      <c r="BJ156">
        <v>1.23E-2</v>
      </c>
    </row>
    <row r="157" spans="1:62" x14ac:dyDescent="0.25">
      <c r="A157" t="s">
        <v>158</v>
      </c>
      <c r="B157" t="s">
        <v>912</v>
      </c>
      <c r="C157">
        <v>63</v>
      </c>
      <c r="D157">
        <v>54.106000317460307</v>
      </c>
      <c r="E157">
        <v>3408.6780199999998</v>
      </c>
      <c r="F157">
        <v>3.8E-3</v>
      </c>
      <c r="G157">
        <v>5.9999999999999995E-4</v>
      </c>
      <c r="H157">
        <v>0.02</v>
      </c>
      <c r="I157">
        <v>2.9999999999999997E-4</v>
      </c>
      <c r="J157">
        <v>3.8600000000000002E-2</v>
      </c>
      <c r="K157">
        <v>0.88280000000000003</v>
      </c>
      <c r="L157">
        <v>5.3900000000000003E-2</v>
      </c>
      <c r="M157">
        <v>0.41399999999999998</v>
      </c>
      <c r="N157">
        <v>8.0000000000000002E-3</v>
      </c>
      <c r="O157">
        <v>0.17519999999999999</v>
      </c>
      <c r="P157" s="1">
        <v>67924.350000000006</v>
      </c>
      <c r="Q157">
        <v>0.18099999999999999</v>
      </c>
      <c r="R157">
        <v>0.1905</v>
      </c>
      <c r="S157">
        <v>0.62860000000000005</v>
      </c>
      <c r="T157">
        <v>27.85</v>
      </c>
      <c r="U157" s="1">
        <v>74869.960000000006</v>
      </c>
      <c r="V157">
        <v>122.39</v>
      </c>
      <c r="W157" s="1">
        <v>155781.56</v>
      </c>
      <c r="X157">
        <v>0.66490000000000005</v>
      </c>
      <c r="Y157">
        <v>7.46E-2</v>
      </c>
      <c r="Z157">
        <v>0.26050000000000001</v>
      </c>
      <c r="AA157">
        <v>0.33510000000000001</v>
      </c>
      <c r="AB157">
        <v>155.78</v>
      </c>
      <c r="AC157" s="1">
        <v>4692.7145673911436</v>
      </c>
      <c r="AD157">
        <v>509.94</v>
      </c>
      <c r="AE157" s="1">
        <v>143896.19</v>
      </c>
      <c r="AF157">
        <v>210</v>
      </c>
      <c r="AG157" s="1">
        <v>40160</v>
      </c>
      <c r="AH157" s="1">
        <v>57605</v>
      </c>
      <c r="AI157">
        <v>41</v>
      </c>
      <c r="AJ157">
        <v>25.64</v>
      </c>
      <c r="AK157">
        <v>32.1</v>
      </c>
      <c r="AL157">
        <v>2.38</v>
      </c>
      <c r="AM157">
        <v>2.38</v>
      </c>
      <c r="AN157">
        <v>2.38</v>
      </c>
      <c r="AO157">
        <v>0</v>
      </c>
      <c r="AP157">
        <v>0.70860000000000001</v>
      </c>
      <c r="AQ157" s="1">
        <v>1540.22</v>
      </c>
      <c r="AR157" s="1">
        <v>2383.75</v>
      </c>
      <c r="AS157" s="1">
        <v>7065.88</v>
      </c>
      <c r="AT157" s="1">
        <v>1347.07</v>
      </c>
      <c r="AU157">
        <v>407.78</v>
      </c>
      <c r="AV157" s="1">
        <v>12744.71</v>
      </c>
      <c r="AW157" s="1">
        <v>5955.17</v>
      </c>
      <c r="AX157">
        <v>0.46629999999999999</v>
      </c>
      <c r="AY157" s="1">
        <v>4280.42</v>
      </c>
      <c r="AZ157">
        <v>0.3352</v>
      </c>
      <c r="BA157">
        <v>678.96</v>
      </c>
      <c r="BB157">
        <v>5.3199999999999997E-2</v>
      </c>
      <c r="BC157" s="1">
        <v>1855.88</v>
      </c>
      <c r="BD157">
        <v>0.14530000000000001</v>
      </c>
      <c r="BE157" s="1">
        <v>12770.43</v>
      </c>
      <c r="BF157">
        <v>0.59309999999999996</v>
      </c>
      <c r="BG157">
        <v>0.2571</v>
      </c>
      <c r="BH157">
        <v>0.1079</v>
      </c>
      <c r="BI157">
        <v>3.0200000000000001E-2</v>
      </c>
      <c r="BJ157">
        <v>1.17E-2</v>
      </c>
    </row>
    <row r="158" spans="1:62" x14ac:dyDescent="0.25">
      <c r="A158" t="s">
        <v>159</v>
      </c>
      <c r="B158" t="s">
        <v>913</v>
      </c>
      <c r="C158">
        <v>69</v>
      </c>
      <c r="D158">
        <v>18.860627507246381</v>
      </c>
      <c r="E158">
        <v>1301.383298</v>
      </c>
      <c r="F158">
        <v>2.2000000000000001E-3</v>
      </c>
      <c r="G158">
        <v>6.9999999999999999E-4</v>
      </c>
      <c r="H158">
        <v>8.0999999999999996E-3</v>
      </c>
      <c r="I158">
        <v>2.8999999999999998E-3</v>
      </c>
      <c r="J158">
        <v>7.51E-2</v>
      </c>
      <c r="K158">
        <v>0.86880000000000002</v>
      </c>
      <c r="L158">
        <v>4.2299999999999997E-2</v>
      </c>
      <c r="M158">
        <v>0.31680000000000003</v>
      </c>
      <c r="N158">
        <v>8.8000000000000005E-3</v>
      </c>
      <c r="O158">
        <v>0.12709999999999999</v>
      </c>
      <c r="P158" s="1">
        <v>70576.5</v>
      </c>
      <c r="Q158">
        <v>0.1158</v>
      </c>
      <c r="R158">
        <v>0.1053</v>
      </c>
      <c r="S158">
        <v>0.77890000000000004</v>
      </c>
      <c r="T158">
        <v>22.9</v>
      </c>
      <c r="U158" s="1">
        <v>61805.24</v>
      </c>
      <c r="V158">
        <v>56.83</v>
      </c>
      <c r="W158" s="1">
        <v>278338.12</v>
      </c>
      <c r="X158">
        <v>0.58599999999999997</v>
      </c>
      <c r="Y158">
        <v>0.1227</v>
      </c>
      <c r="Z158">
        <v>0.2913</v>
      </c>
      <c r="AA158">
        <v>0.41399999999999998</v>
      </c>
      <c r="AB158">
        <v>278.33999999999997</v>
      </c>
      <c r="AC158" s="1">
        <v>10630.879481288686</v>
      </c>
      <c r="AD158">
        <v>661.24</v>
      </c>
      <c r="AE158" s="1">
        <v>218163.8</v>
      </c>
      <c r="AF158">
        <v>469</v>
      </c>
      <c r="AG158" s="1">
        <v>37072</v>
      </c>
      <c r="AH158" s="1">
        <v>60041</v>
      </c>
      <c r="AI158">
        <v>61.25</v>
      </c>
      <c r="AJ158">
        <v>27.45</v>
      </c>
      <c r="AK158">
        <v>34.770000000000003</v>
      </c>
      <c r="AL158">
        <v>3.5</v>
      </c>
      <c r="AM158">
        <v>2.35</v>
      </c>
      <c r="AN158">
        <v>2.98</v>
      </c>
      <c r="AO158">
        <v>0</v>
      </c>
      <c r="AP158">
        <v>1.0094000000000001</v>
      </c>
      <c r="AQ158" s="1">
        <v>1577.67</v>
      </c>
      <c r="AR158" s="1">
        <v>2174.4</v>
      </c>
      <c r="AS158" s="1">
        <v>7827.28</v>
      </c>
      <c r="AT158">
        <v>775.91</v>
      </c>
      <c r="AU158">
        <v>299.27</v>
      </c>
      <c r="AV158" s="1">
        <v>12654.53</v>
      </c>
      <c r="AW158" s="1">
        <v>4813.66</v>
      </c>
      <c r="AX158">
        <v>0.30959999999999999</v>
      </c>
      <c r="AY158" s="1">
        <v>7780.11</v>
      </c>
      <c r="AZ158">
        <v>0.50039999999999996</v>
      </c>
      <c r="BA158">
        <v>951.78</v>
      </c>
      <c r="BB158">
        <v>6.1199999999999997E-2</v>
      </c>
      <c r="BC158" s="1">
        <v>2003.25</v>
      </c>
      <c r="BD158">
        <v>0.1288</v>
      </c>
      <c r="BE158" s="1">
        <v>15548.8</v>
      </c>
      <c r="BF158">
        <v>0.60489999999999999</v>
      </c>
      <c r="BG158">
        <v>0.20730000000000001</v>
      </c>
      <c r="BH158">
        <v>0.1467</v>
      </c>
      <c r="BI158">
        <v>2.5899999999999999E-2</v>
      </c>
      <c r="BJ158">
        <v>1.5100000000000001E-2</v>
      </c>
    </row>
    <row r="159" spans="1:62" x14ac:dyDescent="0.25">
      <c r="A159" t="s">
        <v>160</v>
      </c>
      <c r="B159" t="s">
        <v>914</v>
      </c>
      <c r="C159">
        <v>208</v>
      </c>
      <c r="D159">
        <v>6.3405044951923077</v>
      </c>
      <c r="E159">
        <v>1318.8249350000001</v>
      </c>
      <c r="F159">
        <v>2.0999999999999999E-3</v>
      </c>
      <c r="G159">
        <v>0</v>
      </c>
      <c r="H159">
        <v>2.5000000000000001E-3</v>
      </c>
      <c r="I159">
        <v>0</v>
      </c>
      <c r="J159">
        <v>9.4999999999999998E-3</v>
      </c>
      <c r="K159">
        <v>0.9627</v>
      </c>
      <c r="L159">
        <v>2.3099999999999999E-2</v>
      </c>
      <c r="M159">
        <v>0.498</v>
      </c>
      <c r="N159">
        <v>6.9999999999999999E-4</v>
      </c>
      <c r="O159">
        <v>0.14560000000000001</v>
      </c>
      <c r="P159" s="1">
        <v>59234.47</v>
      </c>
      <c r="Q159">
        <v>8.4199999999999997E-2</v>
      </c>
      <c r="R159">
        <v>0.29470000000000002</v>
      </c>
      <c r="S159">
        <v>0.62109999999999999</v>
      </c>
      <c r="T159">
        <v>9</v>
      </c>
      <c r="U159" s="1">
        <v>87671.78</v>
      </c>
      <c r="V159">
        <v>146.54</v>
      </c>
      <c r="W159" s="1">
        <v>452589.4</v>
      </c>
      <c r="X159">
        <v>0.41010000000000002</v>
      </c>
      <c r="Y159">
        <v>0.1817</v>
      </c>
      <c r="Z159">
        <v>0.4083</v>
      </c>
      <c r="AA159">
        <v>0.58989999999999998</v>
      </c>
      <c r="AB159">
        <v>452.59</v>
      </c>
      <c r="AC159" s="1">
        <v>13365.848288271862</v>
      </c>
      <c r="AD159">
        <v>591.08000000000004</v>
      </c>
      <c r="AE159" s="1">
        <v>285504.02</v>
      </c>
      <c r="AF159">
        <v>554</v>
      </c>
      <c r="AG159" s="1">
        <v>35894</v>
      </c>
      <c r="AH159" s="1">
        <v>54882</v>
      </c>
      <c r="AI159">
        <v>34.43</v>
      </c>
      <c r="AJ159">
        <v>23</v>
      </c>
      <c r="AK159">
        <v>28.04</v>
      </c>
      <c r="AL159">
        <v>0</v>
      </c>
      <c r="AM159">
        <v>0</v>
      </c>
      <c r="AN159">
        <v>0</v>
      </c>
      <c r="AO159">
        <v>0</v>
      </c>
      <c r="AP159">
        <v>0.82540000000000002</v>
      </c>
      <c r="AQ159" s="1">
        <v>2046.74</v>
      </c>
      <c r="AR159" s="1">
        <v>4500.58</v>
      </c>
      <c r="AS159" s="1">
        <v>8255.91</v>
      </c>
      <c r="AT159" s="1">
        <v>1024.1600000000001</v>
      </c>
      <c r="AU159">
        <v>217.45</v>
      </c>
      <c r="AV159" s="1">
        <v>16044.83</v>
      </c>
      <c r="AW159" s="1">
        <v>4910.3</v>
      </c>
      <c r="AX159">
        <v>0.26329999999999998</v>
      </c>
      <c r="AY159" s="1">
        <v>10326.19</v>
      </c>
      <c r="AZ159">
        <v>0.55379999999999996</v>
      </c>
      <c r="BA159">
        <v>347.74</v>
      </c>
      <c r="BB159">
        <v>1.8599999999999998E-2</v>
      </c>
      <c r="BC159" s="1">
        <v>3062.26</v>
      </c>
      <c r="BD159">
        <v>0.16420000000000001</v>
      </c>
      <c r="BE159" s="1">
        <v>18646.490000000002</v>
      </c>
      <c r="BF159">
        <v>0.51280000000000003</v>
      </c>
      <c r="BG159">
        <v>0.29880000000000001</v>
      </c>
      <c r="BH159">
        <v>0.12620000000000001</v>
      </c>
      <c r="BI159">
        <v>3.4200000000000001E-2</v>
      </c>
      <c r="BJ159">
        <v>2.8000000000000001E-2</v>
      </c>
    </row>
    <row r="160" spans="1:62" x14ac:dyDescent="0.25">
      <c r="A160" t="s">
        <v>161</v>
      </c>
      <c r="B160" t="s">
        <v>915</v>
      </c>
      <c r="C160">
        <v>79</v>
      </c>
      <c r="D160">
        <v>5.9015826075949356</v>
      </c>
      <c r="E160">
        <v>466.22502600000001</v>
      </c>
      <c r="F160">
        <v>0</v>
      </c>
      <c r="G160">
        <v>4.1000000000000003E-3</v>
      </c>
      <c r="H160">
        <v>0.01</v>
      </c>
      <c r="I160">
        <v>0</v>
      </c>
      <c r="J160">
        <v>3.3700000000000001E-2</v>
      </c>
      <c r="K160">
        <v>0.93269999999999997</v>
      </c>
      <c r="L160">
        <v>1.9400000000000001E-2</v>
      </c>
      <c r="M160">
        <v>0.30530000000000002</v>
      </c>
      <c r="N160">
        <v>0</v>
      </c>
      <c r="O160">
        <v>0.17019999999999999</v>
      </c>
      <c r="P160" s="1">
        <v>57137.52</v>
      </c>
      <c r="Q160">
        <v>0.12770000000000001</v>
      </c>
      <c r="R160">
        <v>0.23400000000000001</v>
      </c>
      <c r="S160">
        <v>0.63829999999999998</v>
      </c>
      <c r="T160">
        <v>6.02</v>
      </c>
      <c r="U160" s="1">
        <v>63728.9</v>
      </c>
      <c r="V160">
        <v>77.45</v>
      </c>
      <c r="W160" s="1">
        <v>189316.03</v>
      </c>
      <c r="X160">
        <v>0.8861</v>
      </c>
      <c r="Y160">
        <v>6.3899999999999998E-2</v>
      </c>
      <c r="Z160">
        <v>0.05</v>
      </c>
      <c r="AA160">
        <v>0.1139</v>
      </c>
      <c r="AB160">
        <v>189.32</v>
      </c>
      <c r="AC160" s="1">
        <v>3979.8957510273162</v>
      </c>
      <c r="AD160">
        <v>595.97</v>
      </c>
      <c r="AE160" s="1">
        <v>176589.58</v>
      </c>
      <c r="AF160">
        <v>348</v>
      </c>
      <c r="AG160" s="1">
        <v>34912</v>
      </c>
      <c r="AH160" s="1">
        <v>53357</v>
      </c>
      <c r="AI160">
        <v>33</v>
      </c>
      <c r="AJ160">
        <v>20.22</v>
      </c>
      <c r="AK160">
        <v>22.77</v>
      </c>
      <c r="AL160">
        <v>3.5</v>
      </c>
      <c r="AM160">
        <v>3.33</v>
      </c>
      <c r="AN160">
        <v>3.48</v>
      </c>
      <c r="AO160" s="1">
        <v>1450.46</v>
      </c>
      <c r="AP160">
        <v>1.536</v>
      </c>
      <c r="AQ160" s="1">
        <v>2546.2600000000002</v>
      </c>
      <c r="AR160" s="1">
        <v>2769.31</v>
      </c>
      <c r="AS160" s="1">
        <v>8530.06</v>
      </c>
      <c r="AT160">
        <v>532.74</v>
      </c>
      <c r="AU160">
        <v>25.8</v>
      </c>
      <c r="AV160" s="1">
        <v>14404.17</v>
      </c>
      <c r="AW160" s="1">
        <v>9486.91</v>
      </c>
      <c r="AX160">
        <v>0.57769999999999999</v>
      </c>
      <c r="AY160" s="1">
        <v>4830.5</v>
      </c>
      <c r="AZ160">
        <v>0.29409999999999997</v>
      </c>
      <c r="BA160">
        <v>834.05</v>
      </c>
      <c r="BB160">
        <v>5.0799999999999998E-2</v>
      </c>
      <c r="BC160" s="1">
        <v>1271.57</v>
      </c>
      <c r="BD160">
        <v>7.7399999999999997E-2</v>
      </c>
      <c r="BE160" s="1">
        <v>16423.03</v>
      </c>
      <c r="BF160">
        <v>0.54790000000000005</v>
      </c>
      <c r="BG160">
        <v>0.26479999999999998</v>
      </c>
      <c r="BH160">
        <v>0.14560000000000001</v>
      </c>
      <c r="BI160">
        <v>2.6800000000000001E-2</v>
      </c>
      <c r="BJ160">
        <v>1.4999999999999999E-2</v>
      </c>
    </row>
    <row r="161" spans="1:62" x14ac:dyDescent="0.25">
      <c r="A161" t="s">
        <v>162</v>
      </c>
      <c r="B161" t="s">
        <v>916</v>
      </c>
      <c r="C161">
        <v>132</v>
      </c>
      <c r="D161">
        <v>7.8030067121212117</v>
      </c>
      <c r="E161">
        <v>1029.9968859999999</v>
      </c>
      <c r="F161">
        <v>1E-3</v>
      </c>
      <c r="G161">
        <v>1E-3</v>
      </c>
      <c r="H161">
        <v>3.3E-3</v>
      </c>
      <c r="I161">
        <v>1.6999999999999999E-3</v>
      </c>
      <c r="J161">
        <v>4.1399999999999999E-2</v>
      </c>
      <c r="K161">
        <v>0.91690000000000005</v>
      </c>
      <c r="L161">
        <v>3.4799999999999998E-2</v>
      </c>
      <c r="M161">
        <v>0.46779999999999999</v>
      </c>
      <c r="N161">
        <v>1.7999999999999999E-2</v>
      </c>
      <c r="O161">
        <v>0.1651</v>
      </c>
      <c r="P161" s="1">
        <v>54957.14</v>
      </c>
      <c r="Q161">
        <v>0.34210000000000002</v>
      </c>
      <c r="R161">
        <v>0.13159999999999999</v>
      </c>
      <c r="S161">
        <v>0.52629999999999999</v>
      </c>
      <c r="T161">
        <v>14.15</v>
      </c>
      <c r="U161" s="1">
        <v>66601.16</v>
      </c>
      <c r="V161">
        <v>72.790000000000006</v>
      </c>
      <c r="W161" s="1">
        <v>184677.27</v>
      </c>
      <c r="X161">
        <v>0.79349999999999998</v>
      </c>
      <c r="Y161">
        <v>5.9200000000000003E-2</v>
      </c>
      <c r="Z161">
        <v>0.14729999999999999</v>
      </c>
      <c r="AA161">
        <v>0.20649999999999999</v>
      </c>
      <c r="AB161">
        <v>184.68</v>
      </c>
      <c r="AC161" s="1">
        <v>5132.5359055503013</v>
      </c>
      <c r="AD161">
        <v>669.28</v>
      </c>
      <c r="AE161" s="1">
        <v>179697.77</v>
      </c>
      <c r="AF161">
        <v>356</v>
      </c>
      <c r="AG161" s="1">
        <v>37543</v>
      </c>
      <c r="AH161" s="1">
        <v>55394</v>
      </c>
      <c r="AI161">
        <v>36.6</v>
      </c>
      <c r="AJ161">
        <v>26.02</v>
      </c>
      <c r="AK161">
        <v>29.65</v>
      </c>
      <c r="AL161">
        <v>1</v>
      </c>
      <c r="AM161">
        <v>0.74</v>
      </c>
      <c r="AN161">
        <v>0.89</v>
      </c>
      <c r="AO161" s="1">
        <v>1155.46</v>
      </c>
      <c r="AP161">
        <v>1.339</v>
      </c>
      <c r="AQ161" s="1">
        <v>1995.37</v>
      </c>
      <c r="AR161" s="1">
        <v>2405.2199999999998</v>
      </c>
      <c r="AS161" s="1">
        <v>7150.6</v>
      </c>
      <c r="AT161">
        <v>859.67</v>
      </c>
      <c r="AU161">
        <v>325.55</v>
      </c>
      <c r="AV161" s="1">
        <v>12736.41</v>
      </c>
      <c r="AW161" s="1">
        <v>7648.9</v>
      </c>
      <c r="AX161">
        <v>0.46889999999999998</v>
      </c>
      <c r="AY161" s="1">
        <v>6049.01</v>
      </c>
      <c r="AZ161">
        <v>0.37080000000000002</v>
      </c>
      <c r="BA161">
        <v>781.11</v>
      </c>
      <c r="BB161">
        <v>4.7899999999999998E-2</v>
      </c>
      <c r="BC161" s="1">
        <v>1834.77</v>
      </c>
      <c r="BD161">
        <v>0.1125</v>
      </c>
      <c r="BE161" s="1">
        <v>16313.79</v>
      </c>
      <c r="BF161">
        <v>0.56089999999999995</v>
      </c>
      <c r="BG161">
        <v>0.2482</v>
      </c>
      <c r="BH161">
        <v>0.12239999999999999</v>
      </c>
      <c r="BI161">
        <v>4.7800000000000002E-2</v>
      </c>
      <c r="BJ161">
        <v>2.07E-2</v>
      </c>
    </row>
    <row r="162" spans="1:62" x14ac:dyDescent="0.25">
      <c r="A162" t="s">
        <v>163</v>
      </c>
      <c r="B162" t="s">
        <v>917</v>
      </c>
      <c r="C162">
        <v>68</v>
      </c>
      <c r="D162">
        <v>31.038697941176469</v>
      </c>
      <c r="E162">
        <v>2110.6314600000001</v>
      </c>
      <c r="F162">
        <v>1.0800000000000001E-2</v>
      </c>
      <c r="G162">
        <v>0</v>
      </c>
      <c r="H162">
        <v>0.13950000000000001</v>
      </c>
      <c r="I162">
        <v>5.0000000000000001E-4</v>
      </c>
      <c r="J162">
        <v>7.1400000000000005E-2</v>
      </c>
      <c r="K162">
        <v>0.66290000000000004</v>
      </c>
      <c r="L162">
        <v>0.115</v>
      </c>
      <c r="M162">
        <v>0.47039999999999998</v>
      </c>
      <c r="N162">
        <v>1.5599999999999999E-2</v>
      </c>
      <c r="O162">
        <v>0.12759999999999999</v>
      </c>
      <c r="P162" s="1">
        <v>60992.74</v>
      </c>
      <c r="Q162">
        <v>0.32719999999999999</v>
      </c>
      <c r="R162">
        <v>0.25309999999999999</v>
      </c>
      <c r="S162">
        <v>0.41980000000000001</v>
      </c>
      <c r="T162">
        <v>14.5</v>
      </c>
      <c r="U162" s="1">
        <v>86921.31</v>
      </c>
      <c r="V162">
        <v>145.56</v>
      </c>
      <c r="W162" s="1">
        <v>217397.93</v>
      </c>
      <c r="X162">
        <v>0.73450000000000004</v>
      </c>
      <c r="Y162">
        <v>0.23039999999999999</v>
      </c>
      <c r="Z162">
        <v>3.5099999999999999E-2</v>
      </c>
      <c r="AA162">
        <v>0.26550000000000001</v>
      </c>
      <c r="AB162">
        <v>217.4</v>
      </c>
      <c r="AC162" s="1">
        <v>5876.3067996721702</v>
      </c>
      <c r="AD162">
        <v>746.7</v>
      </c>
      <c r="AE162" s="1">
        <v>162626.73000000001</v>
      </c>
      <c r="AF162">
        <v>283</v>
      </c>
      <c r="AG162" s="1">
        <v>35130</v>
      </c>
      <c r="AH162" s="1">
        <v>54828</v>
      </c>
      <c r="AI162">
        <v>31.4</v>
      </c>
      <c r="AJ162">
        <v>25.9</v>
      </c>
      <c r="AK162">
        <v>29.99</v>
      </c>
      <c r="AL162">
        <v>1.5</v>
      </c>
      <c r="AM162">
        <v>1.1599999999999999</v>
      </c>
      <c r="AN162">
        <v>1.45</v>
      </c>
      <c r="AO162">
        <v>0</v>
      </c>
      <c r="AP162">
        <v>0.82489999999999997</v>
      </c>
      <c r="AQ162" s="1">
        <v>1349.16</v>
      </c>
      <c r="AR162" s="1">
        <v>2471.9699999999998</v>
      </c>
      <c r="AS162" s="1">
        <v>7189.1</v>
      </c>
      <c r="AT162">
        <v>781.53</v>
      </c>
      <c r="AU162">
        <v>414.14</v>
      </c>
      <c r="AV162" s="1">
        <v>12205.9</v>
      </c>
      <c r="AW162" s="1">
        <v>5439.2</v>
      </c>
      <c r="AX162">
        <v>0.39600000000000002</v>
      </c>
      <c r="AY162" s="1">
        <v>5253.91</v>
      </c>
      <c r="AZ162">
        <v>0.3826</v>
      </c>
      <c r="BA162">
        <v>831.17</v>
      </c>
      <c r="BB162">
        <v>6.0499999999999998E-2</v>
      </c>
      <c r="BC162" s="1">
        <v>2209.48</v>
      </c>
      <c r="BD162">
        <v>0.16089999999999999</v>
      </c>
      <c r="BE162" s="1">
        <v>13733.76</v>
      </c>
      <c r="BF162">
        <v>0.53800000000000003</v>
      </c>
      <c r="BG162">
        <v>0.2001</v>
      </c>
      <c r="BH162">
        <v>0.20630000000000001</v>
      </c>
      <c r="BI162">
        <v>2.8299999999999999E-2</v>
      </c>
      <c r="BJ162">
        <v>2.7300000000000001E-2</v>
      </c>
    </row>
    <row r="163" spans="1:62" x14ac:dyDescent="0.25">
      <c r="A163" t="s">
        <v>164</v>
      </c>
      <c r="B163" t="s">
        <v>918</v>
      </c>
      <c r="C163">
        <v>112</v>
      </c>
      <c r="D163">
        <v>9.8700607142857137</v>
      </c>
      <c r="E163">
        <v>1105.4467999999999</v>
      </c>
      <c r="F163">
        <v>8.9999999999999998E-4</v>
      </c>
      <c r="G163">
        <v>0</v>
      </c>
      <c r="H163">
        <v>2.8999999999999998E-3</v>
      </c>
      <c r="I163">
        <v>0</v>
      </c>
      <c r="J163">
        <v>6.1699999999999998E-2</v>
      </c>
      <c r="K163">
        <v>0.90039999999999998</v>
      </c>
      <c r="L163">
        <v>3.4000000000000002E-2</v>
      </c>
      <c r="M163">
        <v>0.31859999999999999</v>
      </c>
      <c r="N163">
        <v>0</v>
      </c>
      <c r="O163">
        <v>0.14960000000000001</v>
      </c>
      <c r="P163" s="1">
        <v>66223.41</v>
      </c>
      <c r="Q163">
        <v>0.1193</v>
      </c>
      <c r="R163">
        <v>0.1376</v>
      </c>
      <c r="S163">
        <v>0.74309999999999998</v>
      </c>
      <c r="T163">
        <v>12</v>
      </c>
      <c r="U163" s="1">
        <v>71427.67</v>
      </c>
      <c r="V163">
        <v>92.12</v>
      </c>
      <c r="W163" s="1">
        <v>271686.36</v>
      </c>
      <c r="X163">
        <v>0.4748</v>
      </c>
      <c r="Y163">
        <v>1.9900000000000001E-2</v>
      </c>
      <c r="Z163">
        <v>0.50529999999999997</v>
      </c>
      <c r="AA163">
        <v>0.5252</v>
      </c>
      <c r="AB163">
        <v>271.69</v>
      </c>
      <c r="AC163" s="1">
        <v>7200.7915713356815</v>
      </c>
      <c r="AD163">
        <v>409.43</v>
      </c>
      <c r="AE163" s="1">
        <v>208489.86</v>
      </c>
      <c r="AF163">
        <v>441</v>
      </c>
      <c r="AG163" s="1">
        <v>38587</v>
      </c>
      <c r="AH163" s="1">
        <v>58600</v>
      </c>
      <c r="AI163">
        <v>32.799999999999997</v>
      </c>
      <c r="AJ163">
        <v>20.010000000000002</v>
      </c>
      <c r="AK163">
        <v>21.66</v>
      </c>
      <c r="AL163">
        <v>2.5</v>
      </c>
      <c r="AM163">
        <v>2.31</v>
      </c>
      <c r="AN163">
        <v>2.4900000000000002</v>
      </c>
      <c r="AO163" s="1">
        <v>2083.16</v>
      </c>
      <c r="AP163">
        <v>1.3771</v>
      </c>
      <c r="AQ163" s="1">
        <v>1474.38</v>
      </c>
      <c r="AR163" s="1">
        <v>2732.24</v>
      </c>
      <c r="AS163" s="1">
        <v>8556.2199999999993</v>
      </c>
      <c r="AT163">
        <v>828.43</v>
      </c>
      <c r="AU163">
        <v>497.25</v>
      </c>
      <c r="AV163" s="1">
        <v>14088.52</v>
      </c>
      <c r="AW163" s="1">
        <v>6939.23</v>
      </c>
      <c r="AX163">
        <v>0.45400000000000001</v>
      </c>
      <c r="AY163" s="1">
        <v>6250.89</v>
      </c>
      <c r="AZ163">
        <v>0.40889999999999999</v>
      </c>
      <c r="BA163">
        <v>735.8</v>
      </c>
      <c r="BB163">
        <v>4.8099999999999997E-2</v>
      </c>
      <c r="BC163" s="1">
        <v>1360.01</v>
      </c>
      <c r="BD163">
        <v>8.8999999999999996E-2</v>
      </c>
      <c r="BE163" s="1">
        <v>15285.93</v>
      </c>
      <c r="BF163">
        <v>0.59340000000000004</v>
      </c>
      <c r="BG163">
        <v>0.25519999999999998</v>
      </c>
      <c r="BH163">
        <v>0.10680000000000001</v>
      </c>
      <c r="BI163">
        <v>3.3599999999999998E-2</v>
      </c>
      <c r="BJ163">
        <v>1.11E-2</v>
      </c>
    </row>
    <row r="164" spans="1:62" x14ac:dyDescent="0.25">
      <c r="A164" t="s">
        <v>165</v>
      </c>
      <c r="B164" t="s">
        <v>919</v>
      </c>
      <c r="C164">
        <v>26</v>
      </c>
      <c r="D164">
        <v>211.30890030769231</v>
      </c>
      <c r="E164">
        <v>5494.0314079999998</v>
      </c>
      <c r="F164">
        <v>3.0999999999999999E-3</v>
      </c>
      <c r="G164">
        <v>0</v>
      </c>
      <c r="H164">
        <v>0.19339999999999999</v>
      </c>
      <c r="I164">
        <v>1.1999999999999999E-3</v>
      </c>
      <c r="J164">
        <v>0.161</v>
      </c>
      <c r="K164">
        <v>0.46870000000000001</v>
      </c>
      <c r="L164">
        <v>0.17269999999999999</v>
      </c>
      <c r="M164">
        <v>0.59409999999999996</v>
      </c>
      <c r="N164">
        <v>2.87E-2</v>
      </c>
      <c r="O164">
        <v>0.17929999999999999</v>
      </c>
      <c r="P164" s="1">
        <v>66992.52</v>
      </c>
      <c r="Q164">
        <v>0.18590000000000001</v>
      </c>
      <c r="R164">
        <v>0.20630000000000001</v>
      </c>
      <c r="S164">
        <v>0.60770000000000002</v>
      </c>
      <c r="T164">
        <v>46</v>
      </c>
      <c r="U164" s="1">
        <v>83889.39</v>
      </c>
      <c r="V164">
        <v>119.44</v>
      </c>
      <c r="W164" s="1">
        <v>177264.44</v>
      </c>
      <c r="X164">
        <v>0.67400000000000004</v>
      </c>
      <c r="Y164">
        <v>0.27489999999999998</v>
      </c>
      <c r="Z164">
        <v>5.11E-2</v>
      </c>
      <c r="AA164">
        <v>0.32600000000000001</v>
      </c>
      <c r="AB164">
        <v>177.26</v>
      </c>
      <c r="AC164" s="1">
        <v>6385.7880296995927</v>
      </c>
      <c r="AD164">
        <v>728.01</v>
      </c>
      <c r="AE164" s="1">
        <v>119362.09</v>
      </c>
      <c r="AF164">
        <v>118</v>
      </c>
      <c r="AG164" s="1">
        <v>30260</v>
      </c>
      <c r="AH164" s="1">
        <v>42946</v>
      </c>
      <c r="AI164">
        <v>65.540000000000006</v>
      </c>
      <c r="AJ164">
        <v>33.72</v>
      </c>
      <c r="AK164">
        <v>43.37</v>
      </c>
      <c r="AL164">
        <v>0.5</v>
      </c>
      <c r="AM164">
        <v>0.4</v>
      </c>
      <c r="AN164">
        <v>0.47</v>
      </c>
      <c r="AO164">
        <v>0</v>
      </c>
      <c r="AP164">
        <v>1.1552</v>
      </c>
      <c r="AQ164" s="1">
        <v>1734.77</v>
      </c>
      <c r="AR164" s="1">
        <v>3250.36</v>
      </c>
      <c r="AS164" s="1">
        <v>7830.11</v>
      </c>
      <c r="AT164">
        <v>964.17</v>
      </c>
      <c r="AU164">
        <v>381.54</v>
      </c>
      <c r="AV164" s="1">
        <v>14160.94</v>
      </c>
      <c r="AW164" s="1">
        <v>6553.8</v>
      </c>
      <c r="AX164">
        <v>0.40100000000000002</v>
      </c>
      <c r="AY164" s="1">
        <v>5855.75</v>
      </c>
      <c r="AZ164">
        <v>0.35830000000000001</v>
      </c>
      <c r="BA164">
        <v>518.42999999999995</v>
      </c>
      <c r="BB164">
        <v>3.1699999999999999E-2</v>
      </c>
      <c r="BC164" s="1">
        <v>3417.27</v>
      </c>
      <c r="BD164">
        <v>0.20910000000000001</v>
      </c>
      <c r="BE164" s="1">
        <v>16345.24</v>
      </c>
      <c r="BF164">
        <v>0.57379999999999998</v>
      </c>
      <c r="BG164">
        <v>0.216</v>
      </c>
      <c r="BH164">
        <v>0.1794</v>
      </c>
      <c r="BI164">
        <v>1.6899999999999998E-2</v>
      </c>
      <c r="BJ164">
        <v>1.3899999999999999E-2</v>
      </c>
    </row>
    <row r="165" spans="1:62" x14ac:dyDescent="0.25">
      <c r="A165" t="s">
        <v>166</v>
      </c>
      <c r="B165" t="s">
        <v>920</v>
      </c>
      <c r="C165">
        <v>11</v>
      </c>
      <c r="D165">
        <v>405.59320072727269</v>
      </c>
      <c r="E165">
        <v>4461.525208</v>
      </c>
      <c r="F165">
        <v>1.4E-3</v>
      </c>
      <c r="G165">
        <v>5.9999999999999995E-4</v>
      </c>
      <c r="H165">
        <v>0.85719999999999996</v>
      </c>
      <c r="I165">
        <v>2.8999999999999998E-3</v>
      </c>
      <c r="J165">
        <v>3.3399999999999999E-2</v>
      </c>
      <c r="K165">
        <v>5.16E-2</v>
      </c>
      <c r="L165">
        <v>5.2999999999999999E-2</v>
      </c>
      <c r="M165">
        <v>0.99990000000000001</v>
      </c>
      <c r="N165">
        <v>1.1999999999999999E-3</v>
      </c>
      <c r="O165">
        <v>0.2097</v>
      </c>
      <c r="P165" s="1">
        <v>75688.539999999994</v>
      </c>
      <c r="Q165">
        <v>0.24</v>
      </c>
      <c r="R165">
        <v>0.26250000000000001</v>
      </c>
      <c r="S165">
        <v>0.4975</v>
      </c>
      <c r="T165">
        <v>55.58</v>
      </c>
      <c r="U165" s="1">
        <v>88670.74</v>
      </c>
      <c r="V165">
        <v>80.27</v>
      </c>
      <c r="W165" s="1">
        <v>167473.57</v>
      </c>
      <c r="X165">
        <v>0.69350000000000001</v>
      </c>
      <c r="Y165">
        <v>0.26240000000000002</v>
      </c>
      <c r="Z165">
        <v>4.3999999999999997E-2</v>
      </c>
      <c r="AA165">
        <v>0.30649999999999999</v>
      </c>
      <c r="AB165">
        <v>167.47</v>
      </c>
      <c r="AC165" s="1">
        <v>10318.5733249812</v>
      </c>
      <c r="AD165" s="1">
        <v>1049.71</v>
      </c>
      <c r="AE165" s="1">
        <v>75982.95</v>
      </c>
      <c r="AF165">
        <v>34</v>
      </c>
      <c r="AG165" s="1">
        <v>29647</v>
      </c>
      <c r="AH165" s="1">
        <v>39936</v>
      </c>
      <c r="AI165">
        <v>92.32</v>
      </c>
      <c r="AJ165">
        <v>56.15</v>
      </c>
      <c r="AK165">
        <v>70.900000000000006</v>
      </c>
      <c r="AL165">
        <v>2.5</v>
      </c>
      <c r="AM165">
        <v>1.83</v>
      </c>
      <c r="AN165">
        <v>2.02</v>
      </c>
      <c r="AO165">
        <v>0</v>
      </c>
      <c r="AP165">
        <v>1.7152000000000001</v>
      </c>
      <c r="AQ165" s="1">
        <v>3183.08</v>
      </c>
      <c r="AR165" s="1">
        <v>3093.06</v>
      </c>
      <c r="AS165" s="1">
        <v>9020.33</v>
      </c>
      <c r="AT165" s="1">
        <v>1261.5</v>
      </c>
      <c r="AU165">
        <v>505.06</v>
      </c>
      <c r="AV165" s="1">
        <v>17063.02</v>
      </c>
      <c r="AW165" s="1">
        <v>7577.31</v>
      </c>
      <c r="AX165">
        <v>0.34339999999999998</v>
      </c>
      <c r="AY165" s="1">
        <v>10452.299999999999</v>
      </c>
      <c r="AZ165">
        <v>0.47370000000000001</v>
      </c>
      <c r="BA165">
        <v>425.13</v>
      </c>
      <c r="BB165">
        <v>1.9300000000000001E-2</v>
      </c>
      <c r="BC165" s="1">
        <v>3612.02</v>
      </c>
      <c r="BD165">
        <v>0.16370000000000001</v>
      </c>
      <c r="BE165" s="1">
        <v>22066.76</v>
      </c>
      <c r="BF165">
        <v>0.53439999999999999</v>
      </c>
      <c r="BG165">
        <v>0.19040000000000001</v>
      </c>
      <c r="BH165">
        <v>0.2329</v>
      </c>
      <c r="BI165">
        <v>2.47E-2</v>
      </c>
      <c r="BJ165">
        <v>1.7500000000000002E-2</v>
      </c>
    </row>
    <row r="166" spans="1:62" x14ac:dyDescent="0.25">
      <c r="A166" t="s">
        <v>167</v>
      </c>
      <c r="B166" t="s">
        <v>921</v>
      </c>
      <c r="C166">
        <v>131</v>
      </c>
      <c r="D166">
        <v>8.3120991374045801</v>
      </c>
      <c r="E166">
        <v>1088.8849869999999</v>
      </c>
      <c r="F166">
        <v>4.7999999999999996E-3</v>
      </c>
      <c r="G166">
        <v>0</v>
      </c>
      <c r="H166">
        <v>6.1000000000000004E-3</v>
      </c>
      <c r="I166">
        <v>8.9999999999999998E-4</v>
      </c>
      <c r="J166">
        <v>6.6900000000000001E-2</v>
      </c>
      <c r="K166">
        <v>0.91059999999999997</v>
      </c>
      <c r="L166">
        <v>1.06E-2</v>
      </c>
      <c r="M166">
        <v>0.17460000000000001</v>
      </c>
      <c r="N166">
        <v>2.2000000000000001E-3</v>
      </c>
      <c r="O166">
        <v>0.1426</v>
      </c>
      <c r="P166" s="1">
        <v>66930.850000000006</v>
      </c>
      <c r="Q166">
        <v>0.46589999999999998</v>
      </c>
      <c r="R166">
        <v>0.17050000000000001</v>
      </c>
      <c r="S166">
        <v>0.36359999999999998</v>
      </c>
      <c r="T166">
        <v>14</v>
      </c>
      <c r="U166" s="1">
        <v>67179</v>
      </c>
      <c r="V166">
        <v>77.78</v>
      </c>
      <c r="W166" s="1">
        <v>286467.67</v>
      </c>
      <c r="X166">
        <v>0.67759999999999998</v>
      </c>
      <c r="Y166">
        <v>2.3199999999999998E-2</v>
      </c>
      <c r="Z166">
        <v>0.29920000000000002</v>
      </c>
      <c r="AA166">
        <v>0.32240000000000002</v>
      </c>
      <c r="AB166">
        <v>286.47000000000003</v>
      </c>
      <c r="AC166" s="1">
        <v>7433.53622892773</v>
      </c>
      <c r="AD166">
        <v>657.2</v>
      </c>
      <c r="AE166" s="1">
        <v>233527.93</v>
      </c>
      <c r="AF166">
        <v>492</v>
      </c>
      <c r="AG166" s="1">
        <v>39936</v>
      </c>
      <c r="AH166" s="1">
        <v>70742</v>
      </c>
      <c r="AI166">
        <v>37.299999999999997</v>
      </c>
      <c r="AJ166">
        <v>21.11</v>
      </c>
      <c r="AK166">
        <v>20.8</v>
      </c>
      <c r="AL166">
        <v>2.2999999999999998</v>
      </c>
      <c r="AM166">
        <v>1.51</v>
      </c>
      <c r="AN166">
        <v>1.75</v>
      </c>
      <c r="AO166" s="1">
        <v>3408.65</v>
      </c>
      <c r="AP166">
        <v>1.4245000000000001</v>
      </c>
      <c r="AQ166" s="1">
        <v>1731.39</v>
      </c>
      <c r="AR166" s="1">
        <v>2737.83</v>
      </c>
      <c r="AS166" s="1">
        <v>8685.2900000000009</v>
      </c>
      <c r="AT166">
        <v>748.32</v>
      </c>
      <c r="AU166">
        <v>293.86</v>
      </c>
      <c r="AV166" s="1">
        <v>14196.69</v>
      </c>
      <c r="AW166" s="1">
        <v>5192.8599999999997</v>
      </c>
      <c r="AX166">
        <v>0.31209999999999999</v>
      </c>
      <c r="AY166" s="1">
        <v>8725.9699999999993</v>
      </c>
      <c r="AZ166">
        <v>0.52439999999999998</v>
      </c>
      <c r="BA166">
        <v>908.76</v>
      </c>
      <c r="BB166">
        <v>5.4600000000000003E-2</v>
      </c>
      <c r="BC166" s="1">
        <v>1811.75</v>
      </c>
      <c r="BD166">
        <v>0.1089</v>
      </c>
      <c r="BE166" s="1">
        <v>16639.34</v>
      </c>
      <c r="BF166">
        <v>0.55889999999999995</v>
      </c>
      <c r="BG166">
        <v>0.24740000000000001</v>
      </c>
      <c r="BH166">
        <v>0.1467</v>
      </c>
      <c r="BI166">
        <v>3.2199999999999999E-2</v>
      </c>
      <c r="BJ166">
        <v>1.49E-2</v>
      </c>
    </row>
    <row r="167" spans="1:62" x14ac:dyDescent="0.25">
      <c r="A167" t="s">
        <v>168</v>
      </c>
      <c r="B167" t="s">
        <v>922</v>
      </c>
      <c r="C167">
        <v>133</v>
      </c>
      <c r="D167">
        <v>7.9733642857142861</v>
      </c>
      <c r="E167">
        <v>1060.4574500000001</v>
      </c>
      <c r="F167">
        <v>8.6E-3</v>
      </c>
      <c r="G167">
        <v>8.0000000000000004E-4</v>
      </c>
      <c r="H167">
        <v>1.7100000000000001E-2</v>
      </c>
      <c r="I167">
        <v>0</v>
      </c>
      <c r="J167">
        <v>2.5000000000000001E-2</v>
      </c>
      <c r="K167">
        <v>0.9234</v>
      </c>
      <c r="L167">
        <v>2.5000000000000001E-2</v>
      </c>
      <c r="M167">
        <v>8.6999999999999994E-2</v>
      </c>
      <c r="N167">
        <v>9.7000000000000003E-3</v>
      </c>
      <c r="O167">
        <v>0.13009999999999999</v>
      </c>
      <c r="P167" s="1">
        <v>73110.39</v>
      </c>
      <c r="Q167">
        <v>0.1014</v>
      </c>
      <c r="R167">
        <v>7.2499999999999995E-2</v>
      </c>
      <c r="S167">
        <v>0.82609999999999995</v>
      </c>
      <c r="T167">
        <v>9.4</v>
      </c>
      <c r="U167" s="1">
        <v>85777.45</v>
      </c>
      <c r="V167">
        <v>112.81</v>
      </c>
      <c r="W167" s="1">
        <v>281483.17</v>
      </c>
      <c r="X167">
        <v>0.92169999999999996</v>
      </c>
      <c r="Y167">
        <v>4.36E-2</v>
      </c>
      <c r="Z167">
        <v>3.4700000000000002E-2</v>
      </c>
      <c r="AA167">
        <v>7.8299999999999995E-2</v>
      </c>
      <c r="AB167">
        <v>281.48</v>
      </c>
      <c r="AC167" s="1">
        <v>7597.9936771626235</v>
      </c>
      <c r="AD167">
        <v>942.57</v>
      </c>
      <c r="AE167" s="1">
        <v>274656.24</v>
      </c>
      <c r="AF167">
        <v>547</v>
      </c>
      <c r="AG167" s="1">
        <v>49656</v>
      </c>
      <c r="AH167" s="1">
        <v>84178</v>
      </c>
      <c r="AI167">
        <v>38.200000000000003</v>
      </c>
      <c r="AJ167">
        <v>26.3</v>
      </c>
      <c r="AK167">
        <v>32.79</v>
      </c>
      <c r="AL167">
        <v>0</v>
      </c>
      <c r="AM167">
        <v>0</v>
      </c>
      <c r="AN167">
        <v>0</v>
      </c>
      <c r="AO167" s="1">
        <v>2118.37</v>
      </c>
      <c r="AP167">
        <v>1.204</v>
      </c>
      <c r="AQ167" s="1">
        <v>1991.64</v>
      </c>
      <c r="AR167" s="1">
        <v>2815.06</v>
      </c>
      <c r="AS167" s="1">
        <v>7442.69</v>
      </c>
      <c r="AT167">
        <v>763.5</v>
      </c>
      <c r="AU167">
        <v>239.24</v>
      </c>
      <c r="AV167" s="1">
        <v>13252.12</v>
      </c>
      <c r="AW167" s="1">
        <v>4013.51</v>
      </c>
      <c r="AX167">
        <v>0.27679999999999999</v>
      </c>
      <c r="AY167" s="1">
        <v>8907.65</v>
      </c>
      <c r="AZ167">
        <v>0.61419999999999997</v>
      </c>
      <c r="BA167">
        <v>524</v>
      </c>
      <c r="BB167">
        <v>3.61E-2</v>
      </c>
      <c r="BC167" s="1">
        <v>1056.8399999999999</v>
      </c>
      <c r="BD167">
        <v>7.2900000000000006E-2</v>
      </c>
      <c r="BE167" s="1">
        <v>14502</v>
      </c>
      <c r="BF167">
        <v>0.57420000000000004</v>
      </c>
      <c r="BG167">
        <v>0.24349999999999999</v>
      </c>
      <c r="BH167">
        <v>0.12690000000000001</v>
      </c>
      <c r="BI167">
        <v>3.9199999999999999E-2</v>
      </c>
      <c r="BJ167">
        <v>1.61E-2</v>
      </c>
    </row>
    <row r="168" spans="1:62" x14ac:dyDescent="0.25">
      <c r="A168" t="s">
        <v>169</v>
      </c>
      <c r="B168" t="s">
        <v>923</v>
      </c>
      <c r="C168">
        <v>38</v>
      </c>
      <c r="D168">
        <v>104.6591633684211</v>
      </c>
      <c r="E168">
        <v>3977.0482080000002</v>
      </c>
      <c r="F168">
        <v>1.4999999999999999E-2</v>
      </c>
      <c r="G168">
        <v>3.7000000000000002E-3</v>
      </c>
      <c r="H168">
        <v>0.11650000000000001</v>
      </c>
      <c r="I168">
        <v>1.4E-3</v>
      </c>
      <c r="J168">
        <v>4.5400000000000003E-2</v>
      </c>
      <c r="K168">
        <v>0.70909999999999995</v>
      </c>
      <c r="L168">
        <v>0.109</v>
      </c>
      <c r="M168">
        <v>0.81299999999999994</v>
      </c>
      <c r="N168">
        <v>2.1000000000000001E-2</v>
      </c>
      <c r="O168">
        <v>0.17780000000000001</v>
      </c>
      <c r="P168" s="1">
        <v>61835.02</v>
      </c>
      <c r="Q168">
        <v>0.2535</v>
      </c>
      <c r="R168">
        <v>0.21529999999999999</v>
      </c>
      <c r="S168">
        <v>0.53129999999999999</v>
      </c>
      <c r="T168">
        <v>26.5</v>
      </c>
      <c r="U168" s="1">
        <v>95879.06</v>
      </c>
      <c r="V168">
        <v>150.08000000000001</v>
      </c>
      <c r="W168" s="1">
        <v>185459</v>
      </c>
      <c r="X168">
        <v>0.75109999999999999</v>
      </c>
      <c r="Y168">
        <v>0.2094</v>
      </c>
      <c r="Z168">
        <v>3.95E-2</v>
      </c>
      <c r="AA168">
        <v>0.24890000000000001</v>
      </c>
      <c r="AB168">
        <v>185.46</v>
      </c>
      <c r="AC168" s="1">
        <v>5221.0264784399114</v>
      </c>
      <c r="AD168">
        <v>632.96</v>
      </c>
      <c r="AE168" s="1">
        <v>140637.9</v>
      </c>
      <c r="AF168">
        <v>193</v>
      </c>
      <c r="AG168" s="1">
        <v>32860</v>
      </c>
      <c r="AH168" s="1">
        <v>52156</v>
      </c>
      <c r="AI168">
        <v>48.66</v>
      </c>
      <c r="AJ168">
        <v>26.86</v>
      </c>
      <c r="AK168">
        <v>28.92</v>
      </c>
      <c r="AL168">
        <v>2.08</v>
      </c>
      <c r="AM168">
        <v>1.78</v>
      </c>
      <c r="AN168">
        <v>1.94</v>
      </c>
      <c r="AO168" s="1">
        <v>1338.21</v>
      </c>
      <c r="AP168">
        <v>1.0984</v>
      </c>
      <c r="AQ168" s="1">
        <v>1523.39</v>
      </c>
      <c r="AR168" s="1">
        <v>2377.9499999999998</v>
      </c>
      <c r="AS168" s="1">
        <v>7826.03</v>
      </c>
      <c r="AT168" s="1">
        <v>1106.19</v>
      </c>
      <c r="AU168">
        <v>379.69</v>
      </c>
      <c r="AV168" s="1">
        <v>13213.24</v>
      </c>
      <c r="AW168" s="1">
        <v>5644.45</v>
      </c>
      <c r="AX168">
        <v>0.38679999999999998</v>
      </c>
      <c r="AY168" s="1">
        <v>5840.67</v>
      </c>
      <c r="AZ168">
        <v>0.4002</v>
      </c>
      <c r="BA168">
        <v>444.06</v>
      </c>
      <c r="BB168">
        <v>3.04E-2</v>
      </c>
      <c r="BC168" s="1">
        <v>2664.88</v>
      </c>
      <c r="BD168">
        <v>0.18260000000000001</v>
      </c>
      <c r="BE168" s="1">
        <v>14594.05</v>
      </c>
      <c r="BF168">
        <v>0.55689999999999995</v>
      </c>
      <c r="BG168">
        <v>0.23630000000000001</v>
      </c>
      <c r="BH168">
        <v>0.14610000000000001</v>
      </c>
      <c r="BI168">
        <v>4.9799999999999997E-2</v>
      </c>
      <c r="BJ168">
        <v>1.09E-2</v>
      </c>
    </row>
    <row r="169" spans="1:62" x14ac:dyDescent="0.25">
      <c r="A169" t="s">
        <v>170</v>
      </c>
      <c r="B169" t="s">
        <v>924</v>
      </c>
      <c r="C169">
        <v>35</v>
      </c>
      <c r="D169">
        <v>252.12607225714279</v>
      </c>
      <c r="E169">
        <v>8824.4125289999993</v>
      </c>
      <c r="F169">
        <v>0.08</v>
      </c>
      <c r="G169">
        <v>1.6000000000000001E-3</v>
      </c>
      <c r="H169">
        <v>0.23350000000000001</v>
      </c>
      <c r="I169">
        <v>2.9999999999999997E-4</v>
      </c>
      <c r="J169">
        <v>0.14879999999999999</v>
      </c>
      <c r="K169">
        <v>0.47439999999999999</v>
      </c>
      <c r="L169">
        <v>6.13E-2</v>
      </c>
      <c r="M169">
        <v>0.35120000000000001</v>
      </c>
      <c r="N169">
        <v>0.1216</v>
      </c>
      <c r="O169">
        <v>0.1638</v>
      </c>
      <c r="P169" s="1">
        <v>66198.34</v>
      </c>
      <c r="Q169">
        <v>0.1726</v>
      </c>
      <c r="R169">
        <v>0.23419999999999999</v>
      </c>
      <c r="S169">
        <v>0.59319999999999995</v>
      </c>
      <c r="T169">
        <v>51</v>
      </c>
      <c r="U169" s="1">
        <v>94874.25</v>
      </c>
      <c r="V169">
        <v>173.03</v>
      </c>
      <c r="W169" s="1">
        <v>198723.72</v>
      </c>
      <c r="X169">
        <v>0.69540000000000002</v>
      </c>
      <c r="Y169">
        <v>0.26129999999999998</v>
      </c>
      <c r="Z169">
        <v>4.3299999999999998E-2</v>
      </c>
      <c r="AA169">
        <v>0.30459999999999998</v>
      </c>
      <c r="AB169">
        <v>198.72</v>
      </c>
      <c r="AC169" s="1">
        <v>6367.7081976093559</v>
      </c>
      <c r="AD169">
        <v>609.57000000000005</v>
      </c>
      <c r="AE169" s="1">
        <v>166486.59</v>
      </c>
      <c r="AF169">
        <v>300</v>
      </c>
      <c r="AG169" s="1">
        <v>39492</v>
      </c>
      <c r="AH169" s="1">
        <v>62193</v>
      </c>
      <c r="AI169">
        <v>60.3</v>
      </c>
      <c r="AJ169">
        <v>29.18</v>
      </c>
      <c r="AK169">
        <v>34.97</v>
      </c>
      <c r="AL169">
        <v>0.5</v>
      </c>
      <c r="AM169">
        <v>0.4</v>
      </c>
      <c r="AN169">
        <v>0.43</v>
      </c>
      <c r="AO169">
        <v>0</v>
      </c>
      <c r="AP169">
        <v>0.74470000000000003</v>
      </c>
      <c r="AQ169" s="1">
        <v>1544.87</v>
      </c>
      <c r="AR169" s="1">
        <v>2171.9699999999998</v>
      </c>
      <c r="AS169" s="1">
        <v>7665.92</v>
      </c>
      <c r="AT169">
        <v>603.66</v>
      </c>
      <c r="AU169">
        <v>287.07</v>
      </c>
      <c r="AV169" s="1">
        <v>12273.5</v>
      </c>
      <c r="AW169" s="1">
        <v>4524.92</v>
      </c>
      <c r="AX169">
        <v>0.35010000000000002</v>
      </c>
      <c r="AY169" s="1">
        <v>5788.44</v>
      </c>
      <c r="AZ169">
        <v>0.44790000000000002</v>
      </c>
      <c r="BA169">
        <v>827.34</v>
      </c>
      <c r="BB169">
        <v>6.4000000000000001E-2</v>
      </c>
      <c r="BC169" s="1">
        <v>1783.56</v>
      </c>
      <c r="BD169">
        <v>0.13800000000000001</v>
      </c>
      <c r="BE169" s="1">
        <v>12924.26</v>
      </c>
      <c r="BF169">
        <v>0.63139999999999996</v>
      </c>
      <c r="BG169">
        <v>0.2082</v>
      </c>
      <c r="BH169">
        <v>0.1222</v>
      </c>
      <c r="BI169">
        <v>3.0700000000000002E-2</v>
      </c>
      <c r="BJ169">
        <v>7.6E-3</v>
      </c>
    </row>
    <row r="170" spans="1:62" x14ac:dyDescent="0.25">
      <c r="A170" t="s">
        <v>171</v>
      </c>
      <c r="B170" t="s">
        <v>925</v>
      </c>
      <c r="C170">
        <v>60</v>
      </c>
      <c r="D170">
        <v>14.668837633333331</v>
      </c>
      <c r="E170">
        <v>880.13025800000003</v>
      </c>
      <c r="F170">
        <v>2.2000000000000001E-3</v>
      </c>
      <c r="G170">
        <v>0</v>
      </c>
      <c r="H170">
        <v>8.2000000000000007E-3</v>
      </c>
      <c r="I170">
        <v>3.3E-3</v>
      </c>
      <c r="J170">
        <v>1.14E-2</v>
      </c>
      <c r="K170">
        <v>0.94779999999999998</v>
      </c>
      <c r="L170">
        <v>2.7E-2</v>
      </c>
      <c r="M170">
        <v>0.33179999999999998</v>
      </c>
      <c r="N170">
        <v>0</v>
      </c>
      <c r="O170">
        <v>0.1812</v>
      </c>
      <c r="P170" s="1">
        <v>55195.09</v>
      </c>
      <c r="Q170">
        <v>0.51559999999999995</v>
      </c>
      <c r="R170">
        <v>6.25E-2</v>
      </c>
      <c r="S170">
        <v>0.4219</v>
      </c>
      <c r="T170">
        <v>12</v>
      </c>
      <c r="U170" s="1">
        <v>49754</v>
      </c>
      <c r="V170">
        <v>73.34</v>
      </c>
      <c r="W170" s="1">
        <v>119644.19</v>
      </c>
      <c r="X170">
        <v>0.90939999999999999</v>
      </c>
      <c r="Y170">
        <v>5.7000000000000002E-2</v>
      </c>
      <c r="Z170">
        <v>3.3599999999999998E-2</v>
      </c>
      <c r="AA170">
        <v>9.06E-2</v>
      </c>
      <c r="AB170">
        <v>119.64</v>
      </c>
      <c r="AC170" s="1">
        <v>2409.8194337956734</v>
      </c>
      <c r="AD170">
        <v>326.86</v>
      </c>
      <c r="AE170" s="1">
        <v>109015.72</v>
      </c>
      <c r="AF170">
        <v>88</v>
      </c>
      <c r="AG170" s="1">
        <v>37089</v>
      </c>
      <c r="AH170" s="1">
        <v>53202</v>
      </c>
      <c r="AI170">
        <v>24.21</v>
      </c>
      <c r="AJ170">
        <v>20</v>
      </c>
      <c r="AK170">
        <v>20</v>
      </c>
      <c r="AL170">
        <v>2.29</v>
      </c>
      <c r="AM170">
        <v>2.29</v>
      </c>
      <c r="AN170">
        <v>2.29</v>
      </c>
      <c r="AO170">
        <v>0</v>
      </c>
      <c r="AP170">
        <v>0.78600000000000003</v>
      </c>
      <c r="AQ170" s="1">
        <v>2165.62</v>
      </c>
      <c r="AR170" s="1">
        <v>2655.35</v>
      </c>
      <c r="AS170" s="1">
        <v>7303.24</v>
      </c>
      <c r="AT170">
        <v>946.66</v>
      </c>
      <c r="AU170">
        <v>454.15</v>
      </c>
      <c r="AV170" s="1">
        <v>13525.03</v>
      </c>
      <c r="AW170" s="1">
        <v>10361.870000000001</v>
      </c>
      <c r="AX170">
        <v>0.67889999999999995</v>
      </c>
      <c r="AY170" s="1">
        <v>2076.42</v>
      </c>
      <c r="AZ170">
        <v>0.13600000000000001</v>
      </c>
      <c r="BA170">
        <v>623.28</v>
      </c>
      <c r="BB170">
        <v>4.0800000000000003E-2</v>
      </c>
      <c r="BC170" s="1">
        <v>2201.25</v>
      </c>
      <c r="BD170">
        <v>0.14419999999999999</v>
      </c>
      <c r="BE170" s="1">
        <v>15262.81</v>
      </c>
      <c r="BF170">
        <v>0.55300000000000005</v>
      </c>
      <c r="BG170">
        <v>0.24510000000000001</v>
      </c>
      <c r="BH170">
        <v>0.1522</v>
      </c>
      <c r="BI170">
        <v>3.9E-2</v>
      </c>
      <c r="BJ170">
        <v>1.0699999999999999E-2</v>
      </c>
    </row>
    <row r="171" spans="1:62" x14ac:dyDescent="0.25">
      <c r="A171" t="s">
        <v>172</v>
      </c>
      <c r="B171" t="s">
        <v>926</v>
      </c>
      <c r="C171">
        <v>101</v>
      </c>
      <c r="D171">
        <v>18.65379657425742</v>
      </c>
      <c r="E171">
        <v>1884.0334539999999</v>
      </c>
      <c r="F171">
        <v>2.0000000000000001E-4</v>
      </c>
      <c r="G171">
        <v>0</v>
      </c>
      <c r="H171">
        <v>7.1999999999999998E-3</v>
      </c>
      <c r="I171">
        <v>1.1000000000000001E-3</v>
      </c>
      <c r="J171">
        <v>1.2999999999999999E-2</v>
      </c>
      <c r="K171">
        <v>0.95840000000000003</v>
      </c>
      <c r="L171">
        <v>2.01E-2</v>
      </c>
      <c r="M171">
        <v>0.40339999999999998</v>
      </c>
      <c r="N171">
        <v>0</v>
      </c>
      <c r="O171">
        <v>0.13489999999999999</v>
      </c>
      <c r="P171" s="1">
        <v>67182.149999999994</v>
      </c>
      <c r="Q171">
        <v>0.18179999999999999</v>
      </c>
      <c r="R171">
        <v>0.19009999999999999</v>
      </c>
      <c r="S171">
        <v>0.62809999999999999</v>
      </c>
      <c r="T171">
        <v>15</v>
      </c>
      <c r="U171" s="1">
        <v>93695.33</v>
      </c>
      <c r="V171">
        <v>125.6</v>
      </c>
      <c r="W171" s="1">
        <v>182067.03</v>
      </c>
      <c r="X171">
        <v>0.76249999999999996</v>
      </c>
      <c r="Y171">
        <v>2.9700000000000001E-2</v>
      </c>
      <c r="Z171">
        <v>0.20780000000000001</v>
      </c>
      <c r="AA171">
        <v>0.23749999999999999</v>
      </c>
      <c r="AB171">
        <v>182.07</v>
      </c>
      <c r="AC171" s="1">
        <v>4383.9603710136671</v>
      </c>
      <c r="AD171">
        <v>425.32</v>
      </c>
      <c r="AE171" s="1">
        <v>156208.6</v>
      </c>
      <c r="AF171">
        <v>253</v>
      </c>
      <c r="AG171" s="1">
        <v>39316</v>
      </c>
      <c r="AH171" s="1">
        <v>61107</v>
      </c>
      <c r="AI171">
        <v>38.83</v>
      </c>
      <c r="AJ171">
        <v>19.43</v>
      </c>
      <c r="AK171">
        <v>21.51</v>
      </c>
      <c r="AL171">
        <v>3</v>
      </c>
      <c r="AM171">
        <v>0.81</v>
      </c>
      <c r="AN171">
        <v>1.1000000000000001</v>
      </c>
      <c r="AO171" s="1">
        <v>2038.86</v>
      </c>
      <c r="AP171">
        <v>1.4614</v>
      </c>
      <c r="AQ171" s="1">
        <v>1699.47</v>
      </c>
      <c r="AR171" s="1">
        <v>2375.56</v>
      </c>
      <c r="AS171" s="1">
        <v>7481.26</v>
      </c>
      <c r="AT171">
        <v>822.93</v>
      </c>
      <c r="AU171">
        <v>165.05</v>
      </c>
      <c r="AV171" s="1">
        <v>12544.27</v>
      </c>
      <c r="AW171" s="1">
        <v>6527.8</v>
      </c>
      <c r="AX171">
        <v>0.42709999999999998</v>
      </c>
      <c r="AY171" s="1">
        <v>6939.42</v>
      </c>
      <c r="AZ171">
        <v>0.4541</v>
      </c>
      <c r="BA171">
        <v>411.09</v>
      </c>
      <c r="BB171">
        <v>2.69E-2</v>
      </c>
      <c r="BC171" s="1">
        <v>1404.4</v>
      </c>
      <c r="BD171">
        <v>9.1899999999999996E-2</v>
      </c>
      <c r="BE171" s="1">
        <v>15282.71</v>
      </c>
      <c r="BF171">
        <v>0.56979999999999997</v>
      </c>
      <c r="BG171">
        <v>0.24729999999999999</v>
      </c>
      <c r="BH171">
        <v>0.126</v>
      </c>
      <c r="BI171">
        <v>4.07E-2</v>
      </c>
      <c r="BJ171">
        <v>1.6199999999999999E-2</v>
      </c>
    </row>
    <row r="172" spans="1:62" x14ac:dyDescent="0.25">
      <c r="A172" t="s">
        <v>173</v>
      </c>
      <c r="B172" t="s">
        <v>927</v>
      </c>
      <c r="C172">
        <v>37</v>
      </c>
      <c r="D172">
        <v>39.327718324324323</v>
      </c>
      <c r="E172">
        <v>1455.1255779999999</v>
      </c>
      <c r="F172">
        <v>6.1000000000000004E-3</v>
      </c>
      <c r="G172">
        <v>0</v>
      </c>
      <c r="H172">
        <v>1.14E-2</v>
      </c>
      <c r="I172">
        <v>0</v>
      </c>
      <c r="J172">
        <v>6.1000000000000004E-3</v>
      </c>
      <c r="K172">
        <v>0.93840000000000001</v>
      </c>
      <c r="L172">
        <v>3.7999999999999999E-2</v>
      </c>
      <c r="M172">
        <v>0.3266</v>
      </c>
      <c r="N172">
        <v>0</v>
      </c>
      <c r="O172">
        <v>0.16309999999999999</v>
      </c>
      <c r="P172" s="1">
        <v>56675.73</v>
      </c>
      <c r="Q172">
        <v>0.1739</v>
      </c>
      <c r="R172">
        <v>0.1522</v>
      </c>
      <c r="S172">
        <v>0.67390000000000005</v>
      </c>
      <c r="T172">
        <v>9.01</v>
      </c>
      <c r="U172" s="1">
        <v>80170.789999999994</v>
      </c>
      <c r="V172">
        <v>161.5</v>
      </c>
      <c r="W172" s="1">
        <v>166648.15</v>
      </c>
      <c r="X172">
        <v>0.87480000000000002</v>
      </c>
      <c r="Y172">
        <v>8.2000000000000003E-2</v>
      </c>
      <c r="Z172">
        <v>4.3299999999999998E-2</v>
      </c>
      <c r="AA172">
        <v>0.12520000000000001</v>
      </c>
      <c r="AB172">
        <v>166.65</v>
      </c>
      <c r="AC172" s="1">
        <v>3332.9604491358891</v>
      </c>
      <c r="AD172">
        <v>460.7</v>
      </c>
      <c r="AE172" s="1">
        <v>149040.51</v>
      </c>
      <c r="AF172">
        <v>230</v>
      </c>
      <c r="AG172" s="1">
        <v>37012</v>
      </c>
      <c r="AH172" s="1">
        <v>59839</v>
      </c>
      <c r="AI172">
        <v>20</v>
      </c>
      <c r="AJ172">
        <v>20</v>
      </c>
      <c r="AK172">
        <v>20</v>
      </c>
      <c r="AL172">
        <v>0</v>
      </c>
      <c r="AM172">
        <v>0</v>
      </c>
      <c r="AN172">
        <v>0</v>
      </c>
      <c r="AO172">
        <v>0</v>
      </c>
      <c r="AP172">
        <v>0.72140000000000004</v>
      </c>
      <c r="AQ172" s="1">
        <v>1168.25</v>
      </c>
      <c r="AR172" s="1">
        <v>2098.19</v>
      </c>
      <c r="AS172" s="1">
        <v>6264.06</v>
      </c>
      <c r="AT172">
        <v>545.14</v>
      </c>
      <c r="AU172">
        <v>246.26</v>
      </c>
      <c r="AV172" s="1">
        <v>10321.9</v>
      </c>
      <c r="AW172" s="1">
        <v>6326.55</v>
      </c>
      <c r="AX172">
        <v>0.54579999999999995</v>
      </c>
      <c r="AY172" s="1">
        <v>3002.12</v>
      </c>
      <c r="AZ172">
        <v>0.25900000000000001</v>
      </c>
      <c r="BA172">
        <v>239.75</v>
      </c>
      <c r="BB172">
        <v>2.07E-2</v>
      </c>
      <c r="BC172" s="1">
        <v>2023.1</v>
      </c>
      <c r="BD172">
        <v>0.17449999999999999</v>
      </c>
      <c r="BE172" s="1">
        <v>11591.53</v>
      </c>
      <c r="BF172">
        <v>0.57469999999999999</v>
      </c>
      <c r="BG172">
        <v>0.23169999999999999</v>
      </c>
      <c r="BH172">
        <v>0.1275</v>
      </c>
      <c r="BI172">
        <v>4.4400000000000002E-2</v>
      </c>
      <c r="BJ172">
        <v>2.1700000000000001E-2</v>
      </c>
    </row>
    <row r="173" spans="1:62" x14ac:dyDescent="0.25">
      <c r="A173" t="s">
        <v>174</v>
      </c>
      <c r="B173" t="s">
        <v>928</v>
      </c>
      <c r="C173">
        <v>56</v>
      </c>
      <c r="D173">
        <v>9.5158998750000006</v>
      </c>
      <c r="E173">
        <v>532.89039300000002</v>
      </c>
      <c r="F173">
        <v>0</v>
      </c>
      <c r="G173">
        <v>0</v>
      </c>
      <c r="H173">
        <v>0</v>
      </c>
      <c r="I173">
        <v>0</v>
      </c>
      <c r="J173">
        <v>5.4000000000000003E-3</v>
      </c>
      <c r="K173">
        <v>0.9869</v>
      </c>
      <c r="L173">
        <v>7.7000000000000002E-3</v>
      </c>
      <c r="M173">
        <v>0.21740000000000001</v>
      </c>
      <c r="N173">
        <v>0</v>
      </c>
      <c r="O173">
        <v>0.15479999999999999</v>
      </c>
      <c r="P173" s="1">
        <v>58668.160000000003</v>
      </c>
      <c r="Q173">
        <v>0.21210000000000001</v>
      </c>
      <c r="R173">
        <v>0.1212</v>
      </c>
      <c r="S173">
        <v>0.66669999999999996</v>
      </c>
      <c r="T173">
        <v>4</v>
      </c>
      <c r="U173" s="1">
        <v>95086.25</v>
      </c>
      <c r="V173">
        <v>133.22</v>
      </c>
      <c r="W173" s="1">
        <v>116212.08</v>
      </c>
      <c r="X173">
        <v>0.87780000000000002</v>
      </c>
      <c r="Y173">
        <v>1.46E-2</v>
      </c>
      <c r="Z173">
        <v>0.1076</v>
      </c>
      <c r="AA173">
        <v>0.1222</v>
      </c>
      <c r="AB173">
        <v>116.21</v>
      </c>
      <c r="AC173" s="1">
        <v>2978.9634432385046</v>
      </c>
      <c r="AD173">
        <v>419.58</v>
      </c>
      <c r="AE173" s="1">
        <v>117758.8</v>
      </c>
      <c r="AF173">
        <v>110</v>
      </c>
      <c r="AG173" s="1">
        <v>37949</v>
      </c>
      <c r="AH173" s="1">
        <v>56661</v>
      </c>
      <c r="AI173">
        <v>26.1</v>
      </c>
      <c r="AJ173">
        <v>25.63</v>
      </c>
      <c r="AK173">
        <v>22.5</v>
      </c>
      <c r="AL173">
        <v>0</v>
      </c>
      <c r="AM173">
        <v>0</v>
      </c>
      <c r="AN173">
        <v>0</v>
      </c>
      <c r="AO173">
        <v>825.43</v>
      </c>
      <c r="AP173">
        <v>1.5696000000000001</v>
      </c>
      <c r="AQ173" s="1">
        <v>2058.4</v>
      </c>
      <c r="AR173" s="1">
        <v>2952.72</v>
      </c>
      <c r="AS173" s="1">
        <v>6898.2</v>
      </c>
      <c r="AT173">
        <v>697.15</v>
      </c>
      <c r="AU173">
        <v>189.98</v>
      </c>
      <c r="AV173" s="1">
        <v>12796.45</v>
      </c>
      <c r="AW173" s="1">
        <v>8777.24</v>
      </c>
      <c r="AX173">
        <v>0.56440000000000001</v>
      </c>
      <c r="AY173" s="1">
        <v>3405.05</v>
      </c>
      <c r="AZ173">
        <v>0.21890000000000001</v>
      </c>
      <c r="BA173" s="1">
        <v>1002.8</v>
      </c>
      <c r="BB173">
        <v>6.4500000000000002E-2</v>
      </c>
      <c r="BC173" s="1">
        <v>2367.0300000000002</v>
      </c>
      <c r="BD173">
        <v>0.1522</v>
      </c>
      <c r="BE173" s="1">
        <v>15552.11</v>
      </c>
      <c r="BF173">
        <v>0.55079999999999996</v>
      </c>
      <c r="BG173">
        <v>0.248</v>
      </c>
      <c r="BH173">
        <v>0.15629999999999999</v>
      </c>
      <c r="BI173">
        <v>3.3599999999999998E-2</v>
      </c>
      <c r="BJ173">
        <v>1.12E-2</v>
      </c>
    </row>
    <row r="174" spans="1:62" x14ac:dyDescent="0.25">
      <c r="A174" t="s">
        <v>175</v>
      </c>
      <c r="B174" t="s">
        <v>929</v>
      </c>
      <c r="C174">
        <v>65</v>
      </c>
      <c r="D174">
        <v>20.27703630769231</v>
      </c>
      <c r="E174">
        <v>1318.0073600000001</v>
      </c>
      <c r="F174">
        <v>3.0999999999999999E-3</v>
      </c>
      <c r="G174">
        <v>0</v>
      </c>
      <c r="H174">
        <v>7.6E-3</v>
      </c>
      <c r="I174">
        <v>0</v>
      </c>
      <c r="J174">
        <v>2.5999999999999999E-2</v>
      </c>
      <c r="K174">
        <v>0.93079999999999996</v>
      </c>
      <c r="L174">
        <v>3.2599999999999997E-2</v>
      </c>
      <c r="M174">
        <v>0.4592</v>
      </c>
      <c r="N174">
        <v>3.0999999999999999E-3</v>
      </c>
      <c r="O174">
        <v>0.1426</v>
      </c>
      <c r="P174" s="1">
        <v>55877.45</v>
      </c>
      <c r="Q174">
        <v>0.2</v>
      </c>
      <c r="R174">
        <v>0.2545</v>
      </c>
      <c r="S174">
        <v>0.54549999999999998</v>
      </c>
      <c r="T174">
        <v>12</v>
      </c>
      <c r="U174" s="1">
        <v>83563.25</v>
      </c>
      <c r="V174">
        <v>109.83</v>
      </c>
      <c r="W174" s="1">
        <v>302991.28000000003</v>
      </c>
      <c r="X174">
        <v>0.57179999999999997</v>
      </c>
      <c r="Y174">
        <v>0.10970000000000001</v>
      </c>
      <c r="Z174">
        <v>0.31850000000000001</v>
      </c>
      <c r="AA174">
        <v>0.42820000000000003</v>
      </c>
      <c r="AB174">
        <v>302.99</v>
      </c>
      <c r="AC174" s="1">
        <v>8987.7593703270359</v>
      </c>
      <c r="AD174">
        <v>753.08</v>
      </c>
      <c r="AE174" s="1">
        <v>197554</v>
      </c>
      <c r="AF174">
        <v>415</v>
      </c>
      <c r="AG174" s="1">
        <v>34088</v>
      </c>
      <c r="AH174" s="1">
        <v>51142</v>
      </c>
      <c r="AI174">
        <v>39</v>
      </c>
      <c r="AJ174">
        <v>25.3</v>
      </c>
      <c r="AK174">
        <v>25.3</v>
      </c>
      <c r="AL174">
        <v>3.5</v>
      </c>
      <c r="AM174">
        <v>3.32</v>
      </c>
      <c r="AN174">
        <v>3.35</v>
      </c>
      <c r="AO174">
        <v>0</v>
      </c>
      <c r="AP174">
        <v>0.98380000000000001</v>
      </c>
      <c r="AQ174" s="1">
        <v>1920.58</v>
      </c>
      <c r="AR174" s="1">
        <v>2585.92</v>
      </c>
      <c r="AS174" s="1">
        <v>7704.47</v>
      </c>
      <c r="AT174" s="1">
        <v>1336.34</v>
      </c>
      <c r="AU174">
        <v>123.72</v>
      </c>
      <c r="AV174" s="1">
        <v>13671.03</v>
      </c>
      <c r="AW174" s="1">
        <v>7514.74</v>
      </c>
      <c r="AX174">
        <v>0.44030000000000002</v>
      </c>
      <c r="AY174" s="1">
        <v>6761.2</v>
      </c>
      <c r="AZ174">
        <v>0.3962</v>
      </c>
      <c r="BA174">
        <v>706.98</v>
      </c>
      <c r="BB174">
        <v>4.1399999999999999E-2</v>
      </c>
      <c r="BC174" s="1">
        <v>2082.84</v>
      </c>
      <c r="BD174">
        <v>0.122</v>
      </c>
      <c r="BE174" s="1">
        <v>17065.759999999998</v>
      </c>
      <c r="BF174">
        <v>0.49919999999999998</v>
      </c>
      <c r="BG174">
        <v>0.25330000000000003</v>
      </c>
      <c r="BH174">
        <v>0.16750000000000001</v>
      </c>
      <c r="BI174">
        <v>5.57E-2</v>
      </c>
      <c r="BJ174">
        <v>2.4199999999999999E-2</v>
      </c>
    </row>
    <row r="175" spans="1:62" x14ac:dyDescent="0.25">
      <c r="A175" t="s">
        <v>176</v>
      </c>
      <c r="B175" t="s">
        <v>930</v>
      </c>
      <c r="C175">
        <v>2</v>
      </c>
      <c r="D175">
        <v>299.186802</v>
      </c>
      <c r="E175">
        <v>598.373604</v>
      </c>
      <c r="F175">
        <v>5.9999999999999995E-4</v>
      </c>
      <c r="G175">
        <v>0</v>
      </c>
      <c r="H175">
        <v>3.1800000000000002E-2</v>
      </c>
      <c r="I175">
        <v>3.3999999999999998E-3</v>
      </c>
      <c r="J175">
        <v>0.1409</v>
      </c>
      <c r="K175">
        <v>0.74470000000000003</v>
      </c>
      <c r="L175">
        <v>7.8700000000000006E-2</v>
      </c>
      <c r="M175">
        <v>0.50309999999999999</v>
      </c>
      <c r="N175">
        <v>3.9600000000000003E-2</v>
      </c>
      <c r="O175">
        <v>0.1115</v>
      </c>
      <c r="P175" s="1">
        <v>62145.03</v>
      </c>
      <c r="Q175">
        <v>0.28210000000000002</v>
      </c>
      <c r="R175">
        <v>0.23080000000000001</v>
      </c>
      <c r="S175">
        <v>0.48720000000000002</v>
      </c>
      <c r="T175">
        <v>4.3</v>
      </c>
      <c r="U175" s="1">
        <v>78037.67</v>
      </c>
      <c r="V175">
        <v>139.16</v>
      </c>
      <c r="W175" s="1">
        <v>115414.58</v>
      </c>
      <c r="X175">
        <v>0.76580000000000004</v>
      </c>
      <c r="Y175">
        <v>0.16420000000000001</v>
      </c>
      <c r="Z175">
        <v>7.0000000000000007E-2</v>
      </c>
      <c r="AA175">
        <v>0.23419999999999999</v>
      </c>
      <c r="AB175">
        <v>115.41</v>
      </c>
      <c r="AC175" s="1">
        <v>5364.7737442642938</v>
      </c>
      <c r="AD175">
        <v>570.05999999999995</v>
      </c>
      <c r="AE175" s="1">
        <v>86520.49</v>
      </c>
      <c r="AF175">
        <v>46</v>
      </c>
      <c r="AG175" s="1">
        <v>31900</v>
      </c>
      <c r="AH175" s="1">
        <v>45357</v>
      </c>
      <c r="AI175">
        <v>86.24</v>
      </c>
      <c r="AJ175">
        <v>40.33</v>
      </c>
      <c r="AK175">
        <v>58.23</v>
      </c>
      <c r="AL175">
        <v>0.5</v>
      </c>
      <c r="AM175">
        <v>0.41</v>
      </c>
      <c r="AN175">
        <v>0.5</v>
      </c>
      <c r="AO175">
        <v>0</v>
      </c>
      <c r="AP175">
        <v>1.6069</v>
      </c>
      <c r="AQ175" s="1">
        <v>1806.33</v>
      </c>
      <c r="AR175" s="1">
        <v>1027.7</v>
      </c>
      <c r="AS175" s="1">
        <v>7112.98</v>
      </c>
      <c r="AT175">
        <v>937.41</v>
      </c>
      <c r="AU175">
        <v>340.91</v>
      </c>
      <c r="AV175" s="1">
        <v>11225.33</v>
      </c>
      <c r="AW175" s="1">
        <v>8269.56</v>
      </c>
      <c r="AX175">
        <v>0.56089999999999995</v>
      </c>
      <c r="AY175" s="1">
        <v>4821.43</v>
      </c>
      <c r="AZ175">
        <v>0.3271</v>
      </c>
      <c r="BA175">
        <v>564.6</v>
      </c>
      <c r="BB175">
        <v>3.8300000000000001E-2</v>
      </c>
      <c r="BC175" s="1">
        <v>1086.58</v>
      </c>
      <c r="BD175">
        <v>7.3700000000000002E-2</v>
      </c>
      <c r="BE175" s="1">
        <v>14742.17</v>
      </c>
      <c r="BF175">
        <v>0.54430000000000001</v>
      </c>
      <c r="BG175">
        <v>0.2298</v>
      </c>
      <c r="BH175">
        <v>0.17480000000000001</v>
      </c>
      <c r="BI175">
        <v>3.1699999999999999E-2</v>
      </c>
      <c r="BJ175">
        <v>1.9400000000000001E-2</v>
      </c>
    </row>
    <row r="176" spans="1:62" x14ac:dyDescent="0.25">
      <c r="A176" t="s">
        <v>177</v>
      </c>
      <c r="B176" t="s">
        <v>931</v>
      </c>
      <c r="C176">
        <v>4</v>
      </c>
      <c r="D176">
        <v>371.022987</v>
      </c>
      <c r="E176">
        <v>1484.091948</v>
      </c>
      <c r="F176">
        <v>2.5600000000000001E-2</v>
      </c>
      <c r="G176">
        <v>6.9999999999999999E-4</v>
      </c>
      <c r="H176">
        <v>4.7500000000000001E-2</v>
      </c>
      <c r="I176">
        <v>1E-4</v>
      </c>
      <c r="J176">
        <v>3.7100000000000001E-2</v>
      </c>
      <c r="K176">
        <v>0.85929999999999995</v>
      </c>
      <c r="L176">
        <v>2.98E-2</v>
      </c>
      <c r="M176">
        <v>0.23680000000000001</v>
      </c>
      <c r="N176">
        <v>2.35E-2</v>
      </c>
      <c r="O176">
        <v>0.1565</v>
      </c>
      <c r="P176" s="1">
        <v>80690.28</v>
      </c>
      <c r="Q176">
        <v>0.1207</v>
      </c>
      <c r="R176">
        <v>0.3362</v>
      </c>
      <c r="S176">
        <v>0.54310000000000003</v>
      </c>
      <c r="T176">
        <v>11.7</v>
      </c>
      <c r="U176" s="1">
        <v>105215.47</v>
      </c>
      <c r="V176">
        <v>126.85</v>
      </c>
      <c r="W176" s="1">
        <v>330385.43</v>
      </c>
      <c r="X176">
        <v>0.88729999999999998</v>
      </c>
      <c r="Y176">
        <v>9.8900000000000002E-2</v>
      </c>
      <c r="Z176">
        <v>1.38E-2</v>
      </c>
      <c r="AA176">
        <v>0.11269999999999999</v>
      </c>
      <c r="AB176">
        <v>330.39</v>
      </c>
      <c r="AC176" s="1">
        <v>15321.681402990807</v>
      </c>
      <c r="AD176" s="1">
        <v>1835.81</v>
      </c>
      <c r="AE176" s="1">
        <v>253899</v>
      </c>
      <c r="AF176">
        <v>520</v>
      </c>
      <c r="AG176" s="1">
        <v>44506</v>
      </c>
      <c r="AH176" s="1">
        <v>68274</v>
      </c>
      <c r="AI176">
        <v>97.57</v>
      </c>
      <c r="AJ176">
        <v>44.27</v>
      </c>
      <c r="AK176">
        <v>58.07</v>
      </c>
      <c r="AL176">
        <v>2.15</v>
      </c>
      <c r="AM176">
        <v>1.55</v>
      </c>
      <c r="AN176">
        <v>1.85</v>
      </c>
      <c r="AO176">
        <v>0</v>
      </c>
      <c r="AP176">
        <v>1.1946000000000001</v>
      </c>
      <c r="AQ176" s="1">
        <v>2144.2199999999998</v>
      </c>
      <c r="AR176" s="1">
        <v>2196.11</v>
      </c>
      <c r="AS176" s="1">
        <v>9643.58</v>
      </c>
      <c r="AT176" s="1">
        <v>1041.51</v>
      </c>
      <c r="AU176">
        <v>400.77</v>
      </c>
      <c r="AV176" s="1">
        <v>15426.19</v>
      </c>
      <c r="AW176" s="1">
        <v>3324.25</v>
      </c>
      <c r="AX176">
        <v>0.1777</v>
      </c>
      <c r="AY176" s="1">
        <v>13092.07</v>
      </c>
      <c r="AZ176">
        <v>0.7</v>
      </c>
      <c r="BA176">
        <v>751.14</v>
      </c>
      <c r="BB176">
        <v>4.02E-2</v>
      </c>
      <c r="BC176" s="1">
        <v>1535.05</v>
      </c>
      <c r="BD176">
        <v>8.2100000000000006E-2</v>
      </c>
      <c r="BE176" s="1">
        <v>18702.52</v>
      </c>
      <c r="BF176">
        <v>0.61870000000000003</v>
      </c>
      <c r="BG176">
        <v>0.21579999999999999</v>
      </c>
      <c r="BH176">
        <v>0.128</v>
      </c>
      <c r="BI176">
        <v>2.0400000000000001E-2</v>
      </c>
      <c r="BJ176">
        <v>1.7100000000000001E-2</v>
      </c>
    </row>
    <row r="177" spans="1:62" x14ac:dyDescent="0.25">
      <c r="A177" t="s">
        <v>178</v>
      </c>
      <c r="B177" t="s">
        <v>932</v>
      </c>
      <c r="C177">
        <v>56</v>
      </c>
      <c r="D177">
        <v>5.7035010535714283</v>
      </c>
      <c r="E177">
        <v>319.39605899999998</v>
      </c>
      <c r="F177">
        <v>1.3299999999999999E-2</v>
      </c>
      <c r="G177">
        <v>0</v>
      </c>
      <c r="H177">
        <v>1.0200000000000001E-2</v>
      </c>
      <c r="I177">
        <v>0</v>
      </c>
      <c r="J177">
        <v>0.10680000000000001</v>
      </c>
      <c r="K177">
        <v>0.85760000000000003</v>
      </c>
      <c r="L177">
        <v>1.2E-2</v>
      </c>
      <c r="M177">
        <v>0.29970000000000002</v>
      </c>
      <c r="N177">
        <v>2.98E-2</v>
      </c>
      <c r="O177">
        <v>0.20649999999999999</v>
      </c>
      <c r="P177" s="1">
        <v>60109.61</v>
      </c>
      <c r="Q177">
        <v>0.27029999999999998</v>
      </c>
      <c r="R177">
        <v>0.1081</v>
      </c>
      <c r="S177">
        <v>0.62160000000000004</v>
      </c>
      <c r="T177">
        <v>11.8</v>
      </c>
      <c r="U177" s="1">
        <v>55007.71</v>
      </c>
      <c r="V177">
        <v>27.07</v>
      </c>
      <c r="W177" s="1">
        <v>190349.91</v>
      </c>
      <c r="X177">
        <v>0.75309999999999999</v>
      </c>
      <c r="Y177">
        <v>5.8900000000000001E-2</v>
      </c>
      <c r="Z177">
        <v>0.188</v>
      </c>
      <c r="AA177">
        <v>0.24690000000000001</v>
      </c>
      <c r="AB177">
        <v>190.35</v>
      </c>
      <c r="AC177" s="1">
        <v>5727.7757456612826</v>
      </c>
      <c r="AD177">
        <v>655.26</v>
      </c>
      <c r="AE177" s="1">
        <v>165828.04</v>
      </c>
      <c r="AF177">
        <v>297</v>
      </c>
      <c r="AG177" s="1">
        <v>31413</v>
      </c>
      <c r="AH177" s="1">
        <v>47072</v>
      </c>
      <c r="AI177">
        <v>47.7</v>
      </c>
      <c r="AJ177">
        <v>25.31</v>
      </c>
      <c r="AK177">
        <v>35.03</v>
      </c>
      <c r="AL177">
        <v>1.6</v>
      </c>
      <c r="AM177">
        <v>1.45</v>
      </c>
      <c r="AN177">
        <v>1.54</v>
      </c>
      <c r="AO177" s="1">
        <v>1859.57</v>
      </c>
      <c r="AP177">
        <v>1.8095000000000001</v>
      </c>
      <c r="AQ177" s="1">
        <v>2339.9</v>
      </c>
      <c r="AR177" s="1">
        <v>2856.11</v>
      </c>
      <c r="AS177" s="1">
        <v>10720.3</v>
      </c>
      <c r="AT177" s="1">
        <v>1300.1500000000001</v>
      </c>
      <c r="AU177">
        <v>305.82</v>
      </c>
      <c r="AV177" s="1">
        <v>17522.28</v>
      </c>
      <c r="AW177" s="1">
        <v>10306.459999999999</v>
      </c>
      <c r="AX177">
        <v>0.53890000000000005</v>
      </c>
      <c r="AY177" s="1">
        <v>5386.5</v>
      </c>
      <c r="AZ177">
        <v>0.28170000000000001</v>
      </c>
      <c r="BA177">
        <v>999.86</v>
      </c>
      <c r="BB177">
        <v>5.2299999999999999E-2</v>
      </c>
      <c r="BC177" s="1">
        <v>2431.5300000000002</v>
      </c>
      <c r="BD177">
        <v>0.12709999999999999</v>
      </c>
      <c r="BE177" s="1">
        <v>19124.349999999999</v>
      </c>
      <c r="BF177">
        <v>0.52290000000000003</v>
      </c>
      <c r="BG177">
        <v>0.2427</v>
      </c>
      <c r="BH177">
        <v>0.20300000000000001</v>
      </c>
      <c r="BI177">
        <v>2.2100000000000002E-2</v>
      </c>
      <c r="BJ177">
        <v>9.2999999999999992E-3</v>
      </c>
    </row>
    <row r="178" spans="1:62" x14ac:dyDescent="0.25">
      <c r="A178" t="s">
        <v>179</v>
      </c>
      <c r="B178" t="s">
        <v>933</v>
      </c>
      <c r="C178">
        <v>57</v>
      </c>
      <c r="D178">
        <v>13.131308842105261</v>
      </c>
      <c r="E178">
        <v>748.48460399999999</v>
      </c>
      <c r="F178">
        <v>2.5999999999999999E-3</v>
      </c>
      <c r="G178">
        <v>0</v>
      </c>
      <c r="H178">
        <v>2.7000000000000001E-3</v>
      </c>
      <c r="I178">
        <v>0</v>
      </c>
      <c r="J178">
        <v>1.8499999999999999E-2</v>
      </c>
      <c r="K178">
        <v>0.9577</v>
      </c>
      <c r="L178">
        <v>1.8499999999999999E-2</v>
      </c>
      <c r="M178">
        <v>0.32229999999999998</v>
      </c>
      <c r="N178">
        <v>0</v>
      </c>
      <c r="O178">
        <v>0.1396</v>
      </c>
      <c r="P178" s="1">
        <v>53213.68</v>
      </c>
      <c r="Q178">
        <v>0.2281</v>
      </c>
      <c r="R178">
        <v>0.2281</v>
      </c>
      <c r="S178">
        <v>0.54390000000000005</v>
      </c>
      <c r="T178">
        <v>14.5</v>
      </c>
      <c r="U178" s="1">
        <v>46425.93</v>
      </c>
      <c r="V178">
        <v>51.62</v>
      </c>
      <c r="W178" s="1">
        <v>177131.19</v>
      </c>
      <c r="X178">
        <v>0.95279999999999998</v>
      </c>
      <c r="Y178">
        <v>1.6400000000000001E-2</v>
      </c>
      <c r="Z178">
        <v>3.0800000000000001E-2</v>
      </c>
      <c r="AA178">
        <v>4.7199999999999999E-2</v>
      </c>
      <c r="AB178">
        <v>177.13</v>
      </c>
      <c r="AC178" s="1">
        <v>3587.2441272018468</v>
      </c>
      <c r="AD178">
        <v>519.55999999999995</v>
      </c>
      <c r="AE178" s="1">
        <v>146492.60999999999</v>
      </c>
      <c r="AF178">
        <v>219</v>
      </c>
      <c r="AG178" s="1">
        <v>40690</v>
      </c>
      <c r="AH178" s="1">
        <v>59295</v>
      </c>
      <c r="AI178">
        <v>27.6</v>
      </c>
      <c r="AJ178">
        <v>20</v>
      </c>
      <c r="AK178">
        <v>21.1</v>
      </c>
      <c r="AL178">
        <v>3.5</v>
      </c>
      <c r="AM178">
        <v>3.29</v>
      </c>
      <c r="AN178">
        <v>3.4</v>
      </c>
      <c r="AO178">
        <v>0</v>
      </c>
      <c r="AP178">
        <v>0.877</v>
      </c>
      <c r="AQ178" s="1">
        <v>2018.28</v>
      </c>
      <c r="AR178" s="1">
        <v>3002.41</v>
      </c>
      <c r="AS178" s="1">
        <v>7064.68</v>
      </c>
      <c r="AT178">
        <v>825.38</v>
      </c>
      <c r="AU178">
        <v>567.38</v>
      </c>
      <c r="AV178" s="1">
        <v>13478.13</v>
      </c>
      <c r="AW178" s="1">
        <v>8206.43</v>
      </c>
      <c r="AX178">
        <v>0.5706</v>
      </c>
      <c r="AY178" s="1">
        <v>3163.96</v>
      </c>
      <c r="AZ178">
        <v>0.22</v>
      </c>
      <c r="BA178">
        <v>834.9</v>
      </c>
      <c r="BB178">
        <v>5.8099999999999999E-2</v>
      </c>
      <c r="BC178" s="1">
        <v>2177.0300000000002</v>
      </c>
      <c r="BD178">
        <v>0.15140000000000001</v>
      </c>
      <c r="BE178" s="1">
        <v>14382.31</v>
      </c>
      <c r="BF178">
        <v>0.53669999999999995</v>
      </c>
      <c r="BG178">
        <v>0.24299999999999999</v>
      </c>
      <c r="BH178">
        <v>9.2100000000000001E-2</v>
      </c>
      <c r="BI178">
        <v>3.56E-2</v>
      </c>
      <c r="BJ178">
        <v>9.2600000000000002E-2</v>
      </c>
    </row>
    <row r="179" spans="1:62" x14ac:dyDescent="0.25">
      <c r="A179" t="s">
        <v>180</v>
      </c>
      <c r="B179" t="s">
        <v>934</v>
      </c>
      <c r="C179">
        <v>207</v>
      </c>
      <c r="D179">
        <v>4.3134905797101446</v>
      </c>
      <c r="E179">
        <v>892.89255000000003</v>
      </c>
      <c r="F179">
        <v>1.1000000000000001E-3</v>
      </c>
      <c r="G179">
        <v>0</v>
      </c>
      <c r="H179">
        <v>2.3699999999999999E-2</v>
      </c>
      <c r="I179">
        <v>0</v>
      </c>
      <c r="J179">
        <v>2.8E-3</v>
      </c>
      <c r="K179">
        <v>0.93459999999999999</v>
      </c>
      <c r="L179">
        <v>3.78E-2</v>
      </c>
      <c r="M179">
        <v>1</v>
      </c>
      <c r="N179">
        <v>0</v>
      </c>
      <c r="O179">
        <v>0.24060000000000001</v>
      </c>
      <c r="P179" s="1">
        <v>52363.040000000001</v>
      </c>
      <c r="Q179">
        <v>0.22220000000000001</v>
      </c>
      <c r="R179">
        <v>0.25</v>
      </c>
      <c r="S179">
        <v>0.52780000000000005</v>
      </c>
      <c r="T179">
        <v>13.1</v>
      </c>
      <c r="U179" s="1">
        <v>68862.37</v>
      </c>
      <c r="V179">
        <v>68.16</v>
      </c>
      <c r="W179" s="1">
        <v>228735.46</v>
      </c>
      <c r="X179">
        <v>0.73850000000000005</v>
      </c>
      <c r="Y179">
        <v>8.1000000000000003E-2</v>
      </c>
      <c r="Z179">
        <v>0.18049999999999999</v>
      </c>
      <c r="AA179">
        <v>0.26150000000000001</v>
      </c>
      <c r="AB179">
        <v>228.74</v>
      </c>
      <c r="AC179" s="1">
        <v>4801.8017397502081</v>
      </c>
      <c r="AD179">
        <v>571.79</v>
      </c>
      <c r="AE179" s="1">
        <v>164291.15</v>
      </c>
      <c r="AF179">
        <v>288</v>
      </c>
      <c r="AG179" s="1">
        <v>32609</v>
      </c>
      <c r="AH179" s="1">
        <v>51904</v>
      </c>
      <c r="AI179">
        <v>25.5</v>
      </c>
      <c r="AJ179">
        <v>20</v>
      </c>
      <c r="AK179">
        <v>20</v>
      </c>
      <c r="AL179">
        <v>3.5</v>
      </c>
      <c r="AM179">
        <v>3.5</v>
      </c>
      <c r="AN179">
        <v>3.5</v>
      </c>
      <c r="AO179">
        <v>0</v>
      </c>
      <c r="AP179">
        <v>0.93489999999999995</v>
      </c>
      <c r="AQ179" s="1">
        <v>2168.6</v>
      </c>
      <c r="AR179" s="1">
        <v>4190.5</v>
      </c>
      <c r="AS179" s="1">
        <v>10781.93</v>
      </c>
      <c r="AT179">
        <v>656.64</v>
      </c>
      <c r="AU179">
        <v>3.79</v>
      </c>
      <c r="AV179" s="1">
        <v>17801.46</v>
      </c>
      <c r="AW179" s="1">
        <v>9943.8700000000008</v>
      </c>
      <c r="AX179">
        <v>0.55259999999999998</v>
      </c>
      <c r="AY179" s="1">
        <v>4346.43</v>
      </c>
      <c r="AZ179">
        <v>0.24149999999999999</v>
      </c>
      <c r="BA179">
        <v>461.6</v>
      </c>
      <c r="BB179">
        <v>2.5700000000000001E-2</v>
      </c>
      <c r="BC179" s="1">
        <v>3243.09</v>
      </c>
      <c r="BD179">
        <v>0.1802</v>
      </c>
      <c r="BE179" s="1">
        <v>17994.990000000002</v>
      </c>
      <c r="BF179">
        <v>0.60350000000000004</v>
      </c>
      <c r="BG179">
        <v>0.26800000000000002</v>
      </c>
      <c r="BH179">
        <v>9.01E-2</v>
      </c>
      <c r="BI179">
        <v>2.69E-2</v>
      </c>
      <c r="BJ179">
        <v>1.15E-2</v>
      </c>
    </row>
    <row r="180" spans="1:62" x14ac:dyDescent="0.25">
      <c r="A180" t="s">
        <v>181</v>
      </c>
      <c r="B180" t="s">
        <v>935</v>
      </c>
      <c r="C180">
        <v>64</v>
      </c>
      <c r="D180">
        <v>11.11897446875</v>
      </c>
      <c r="E180">
        <v>711.61436600000002</v>
      </c>
      <c r="F180">
        <v>6.9999999999999999E-4</v>
      </c>
      <c r="G180">
        <v>0</v>
      </c>
      <c r="H180">
        <v>7.3000000000000001E-3</v>
      </c>
      <c r="I180">
        <v>0</v>
      </c>
      <c r="J180">
        <v>1.41E-2</v>
      </c>
      <c r="K180">
        <v>0.9385</v>
      </c>
      <c r="L180">
        <v>3.9399999999999998E-2</v>
      </c>
      <c r="M180">
        <v>0.52210000000000001</v>
      </c>
      <c r="N180">
        <v>1.4E-3</v>
      </c>
      <c r="O180">
        <v>0.20549999999999999</v>
      </c>
      <c r="P180" s="1">
        <v>58962.81</v>
      </c>
      <c r="Q180">
        <v>0.19719999999999999</v>
      </c>
      <c r="R180">
        <v>0.22539999999999999</v>
      </c>
      <c r="S180">
        <v>0.57750000000000001</v>
      </c>
      <c r="T180">
        <v>9</v>
      </c>
      <c r="U180" s="1">
        <v>81874.67</v>
      </c>
      <c r="V180">
        <v>79.069999999999993</v>
      </c>
      <c r="W180" s="1">
        <v>140701.63</v>
      </c>
      <c r="X180">
        <v>0.78290000000000004</v>
      </c>
      <c r="Y180">
        <v>6.2300000000000001E-2</v>
      </c>
      <c r="Z180">
        <v>0.15479999999999999</v>
      </c>
      <c r="AA180">
        <v>0.21709999999999999</v>
      </c>
      <c r="AB180">
        <v>140.69999999999999</v>
      </c>
      <c r="AC180" s="1">
        <v>3048.1593734435651</v>
      </c>
      <c r="AD180">
        <v>319.2</v>
      </c>
      <c r="AE180" s="1">
        <v>131820.35</v>
      </c>
      <c r="AF180">
        <v>149</v>
      </c>
      <c r="AG180" s="1">
        <v>35638</v>
      </c>
      <c r="AH180" s="1">
        <v>53346</v>
      </c>
      <c r="AI180">
        <v>28.3</v>
      </c>
      <c r="AJ180">
        <v>20.27</v>
      </c>
      <c r="AK180">
        <v>22.64</v>
      </c>
      <c r="AL180">
        <v>0.5</v>
      </c>
      <c r="AM180">
        <v>0.32</v>
      </c>
      <c r="AN180">
        <v>0.39</v>
      </c>
      <c r="AO180">
        <v>0</v>
      </c>
      <c r="AP180">
        <v>0.74780000000000002</v>
      </c>
      <c r="AQ180" s="1">
        <v>1878.95</v>
      </c>
      <c r="AR180" s="1">
        <v>4518.3500000000004</v>
      </c>
      <c r="AS180" s="1">
        <v>8650.73</v>
      </c>
      <c r="AT180">
        <v>542.02</v>
      </c>
      <c r="AU180">
        <v>698.88</v>
      </c>
      <c r="AV180" s="1">
        <v>16288.93</v>
      </c>
      <c r="AW180" s="1">
        <v>11833.47</v>
      </c>
      <c r="AX180">
        <v>0.65910000000000002</v>
      </c>
      <c r="AY180" s="1">
        <v>2792.77</v>
      </c>
      <c r="AZ180">
        <v>0.15559999999999999</v>
      </c>
      <c r="BA180">
        <v>373.65</v>
      </c>
      <c r="BB180">
        <v>2.0799999999999999E-2</v>
      </c>
      <c r="BC180" s="1">
        <v>2953.42</v>
      </c>
      <c r="BD180">
        <v>0.16450000000000001</v>
      </c>
      <c r="BE180" s="1">
        <v>17953.310000000001</v>
      </c>
      <c r="BF180">
        <v>0.51019999999999999</v>
      </c>
      <c r="BG180">
        <v>0.20960000000000001</v>
      </c>
      <c r="BH180">
        <v>0.22950000000000001</v>
      </c>
      <c r="BI180">
        <v>3.73E-2</v>
      </c>
      <c r="BJ180">
        <v>1.35E-2</v>
      </c>
    </row>
    <row r="181" spans="1:62" x14ac:dyDescent="0.25">
      <c r="A181" t="s">
        <v>182</v>
      </c>
      <c r="B181" t="s">
        <v>936</v>
      </c>
      <c r="C181">
        <v>46</v>
      </c>
      <c r="D181">
        <v>41.177333869565217</v>
      </c>
      <c r="E181">
        <v>1894.1573579999999</v>
      </c>
      <c r="F181">
        <v>1.4200000000000001E-2</v>
      </c>
      <c r="G181">
        <v>3.2000000000000002E-3</v>
      </c>
      <c r="H181">
        <v>3.4599999999999999E-2</v>
      </c>
      <c r="I181">
        <v>3.0999999999999999E-3</v>
      </c>
      <c r="J181">
        <v>2.5600000000000001E-2</v>
      </c>
      <c r="K181">
        <v>0.88829999999999998</v>
      </c>
      <c r="L181">
        <v>3.1099999999999999E-2</v>
      </c>
      <c r="M181">
        <v>0.28710000000000002</v>
      </c>
      <c r="N181">
        <v>1.7399999999999999E-2</v>
      </c>
      <c r="O181">
        <v>0.1376</v>
      </c>
      <c r="P181" s="1">
        <v>59555.56</v>
      </c>
      <c r="Q181">
        <v>0.2797</v>
      </c>
      <c r="R181">
        <v>0.21679999999999999</v>
      </c>
      <c r="S181">
        <v>0.50349999999999995</v>
      </c>
      <c r="T181">
        <v>16</v>
      </c>
      <c r="U181" s="1">
        <v>73559.94</v>
      </c>
      <c r="V181">
        <v>118.38</v>
      </c>
      <c r="W181" s="1">
        <v>282853.26</v>
      </c>
      <c r="X181">
        <v>0.78300000000000003</v>
      </c>
      <c r="Y181">
        <v>0.1867</v>
      </c>
      <c r="Z181">
        <v>3.0200000000000001E-2</v>
      </c>
      <c r="AA181">
        <v>0.217</v>
      </c>
      <c r="AB181">
        <v>282.85000000000002</v>
      </c>
      <c r="AC181" s="1">
        <v>9093.0333360402892</v>
      </c>
      <c r="AD181">
        <v>816.88</v>
      </c>
      <c r="AE181" s="1">
        <v>221618.64</v>
      </c>
      <c r="AF181">
        <v>474</v>
      </c>
      <c r="AG181" s="1">
        <v>39304</v>
      </c>
      <c r="AH181" s="1">
        <v>63898</v>
      </c>
      <c r="AI181">
        <v>61.35</v>
      </c>
      <c r="AJ181">
        <v>30.17</v>
      </c>
      <c r="AK181">
        <v>35.729999999999997</v>
      </c>
      <c r="AL181">
        <v>1</v>
      </c>
      <c r="AM181">
        <v>0.86</v>
      </c>
      <c r="AN181">
        <v>0.96</v>
      </c>
      <c r="AO181">
        <v>0</v>
      </c>
      <c r="AP181">
        <v>1.0394000000000001</v>
      </c>
      <c r="AQ181" s="1">
        <v>1772.56</v>
      </c>
      <c r="AR181" s="1">
        <v>2166.54</v>
      </c>
      <c r="AS181" s="1">
        <v>7009.57</v>
      </c>
      <c r="AT181">
        <v>701.42</v>
      </c>
      <c r="AU181">
        <v>261.22000000000003</v>
      </c>
      <c r="AV181" s="1">
        <v>11911.31</v>
      </c>
      <c r="AW181" s="1">
        <v>4010.63</v>
      </c>
      <c r="AX181">
        <v>0.27110000000000001</v>
      </c>
      <c r="AY181" s="1">
        <v>8240.34</v>
      </c>
      <c r="AZ181">
        <v>0.55700000000000005</v>
      </c>
      <c r="BA181">
        <v>659.92</v>
      </c>
      <c r="BB181">
        <v>4.4600000000000001E-2</v>
      </c>
      <c r="BC181" s="1">
        <v>1883.75</v>
      </c>
      <c r="BD181">
        <v>0.1273</v>
      </c>
      <c r="BE181" s="1">
        <v>14794.64</v>
      </c>
      <c r="BF181">
        <v>0.56330000000000002</v>
      </c>
      <c r="BG181">
        <v>0.2319</v>
      </c>
      <c r="BH181">
        <v>0.14779999999999999</v>
      </c>
      <c r="BI181">
        <v>3.4799999999999998E-2</v>
      </c>
      <c r="BJ181">
        <v>2.2200000000000001E-2</v>
      </c>
    </row>
    <row r="182" spans="1:62" x14ac:dyDescent="0.25">
      <c r="A182" t="s">
        <v>183</v>
      </c>
      <c r="B182" t="s">
        <v>937</v>
      </c>
      <c r="C182">
        <v>32</v>
      </c>
      <c r="D182">
        <v>154.84450631249999</v>
      </c>
      <c r="E182">
        <v>4955.0242019999996</v>
      </c>
      <c r="F182">
        <v>2.7699999999999999E-2</v>
      </c>
      <c r="G182">
        <v>6.9999999999999999E-4</v>
      </c>
      <c r="H182">
        <v>3.4200000000000001E-2</v>
      </c>
      <c r="I182">
        <v>2.0999999999999999E-3</v>
      </c>
      <c r="J182">
        <v>0.1234</v>
      </c>
      <c r="K182">
        <v>0.74450000000000005</v>
      </c>
      <c r="L182">
        <v>6.7500000000000004E-2</v>
      </c>
      <c r="M182">
        <v>0.37259999999999999</v>
      </c>
      <c r="N182">
        <v>2.1600000000000001E-2</v>
      </c>
      <c r="O182">
        <v>0.17549999999999999</v>
      </c>
      <c r="P182" s="1">
        <v>64566.57</v>
      </c>
      <c r="Q182">
        <v>0.1885</v>
      </c>
      <c r="R182">
        <v>0.26840000000000003</v>
      </c>
      <c r="S182">
        <v>0.54310000000000003</v>
      </c>
      <c r="T182">
        <v>39.5</v>
      </c>
      <c r="U182" s="1">
        <v>86906.3</v>
      </c>
      <c r="V182">
        <v>125.44</v>
      </c>
      <c r="W182" s="1">
        <v>192646.72</v>
      </c>
      <c r="X182">
        <v>0.74560000000000004</v>
      </c>
      <c r="Y182">
        <v>0.17780000000000001</v>
      </c>
      <c r="Z182">
        <v>7.6600000000000001E-2</v>
      </c>
      <c r="AA182">
        <v>0.25440000000000002</v>
      </c>
      <c r="AB182">
        <v>192.65</v>
      </c>
      <c r="AC182" s="1">
        <v>6346.1704157383656</v>
      </c>
      <c r="AD182">
        <v>701.83</v>
      </c>
      <c r="AE182" s="1">
        <v>161063.45000000001</v>
      </c>
      <c r="AF182">
        <v>274</v>
      </c>
      <c r="AG182" s="1">
        <v>35751</v>
      </c>
      <c r="AH182" s="1">
        <v>69649</v>
      </c>
      <c r="AI182">
        <v>58.25</v>
      </c>
      <c r="AJ182">
        <v>27.55</v>
      </c>
      <c r="AK182">
        <v>44.64</v>
      </c>
      <c r="AL182">
        <v>2.5</v>
      </c>
      <c r="AM182">
        <v>2.09</v>
      </c>
      <c r="AN182">
        <v>2.38</v>
      </c>
      <c r="AO182">
        <v>0</v>
      </c>
      <c r="AP182">
        <v>0.59409999999999996</v>
      </c>
      <c r="AQ182" s="1">
        <v>1228.07</v>
      </c>
      <c r="AR182" s="1">
        <v>1856.79</v>
      </c>
      <c r="AS182" s="1">
        <v>8797.01</v>
      </c>
      <c r="AT182">
        <v>615.29999999999995</v>
      </c>
      <c r="AU182">
        <v>489.36</v>
      </c>
      <c r="AV182" s="1">
        <v>12986.54</v>
      </c>
      <c r="AW182" s="1">
        <v>5251.75</v>
      </c>
      <c r="AX182">
        <v>0.38800000000000001</v>
      </c>
      <c r="AY182" s="1">
        <v>5396.15</v>
      </c>
      <c r="AZ182">
        <v>0.3987</v>
      </c>
      <c r="BA182">
        <v>879.97</v>
      </c>
      <c r="BB182">
        <v>6.5000000000000002E-2</v>
      </c>
      <c r="BC182" s="1">
        <v>2006.46</v>
      </c>
      <c r="BD182">
        <v>0.1482</v>
      </c>
      <c r="BE182" s="1">
        <v>13534.33</v>
      </c>
      <c r="BF182">
        <v>0.6</v>
      </c>
      <c r="BG182">
        <v>0.25530000000000003</v>
      </c>
      <c r="BH182">
        <v>0.1075</v>
      </c>
      <c r="BI182">
        <v>2.53E-2</v>
      </c>
      <c r="BJ182">
        <v>1.1900000000000001E-2</v>
      </c>
    </row>
    <row r="183" spans="1:62" x14ac:dyDescent="0.25">
      <c r="A183" t="s">
        <v>184</v>
      </c>
      <c r="B183" t="s">
        <v>938</v>
      </c>
      <c r="C183">
        <v>4</v>
      </c>
      <c r="D183">
        <v>293.71528949999998</v>
      </c>
      <c r="E183">
        <v>1174.8611579999999</v>
      </c>
      <c r="F183">
        <v>8.0699999999999994E-2</v>
      </c>
      <c r="G183">
        <v>8.9999999999999998E-4</v>
      </c>
      <c r="H183">
        <v>0.45689999999999997</v>
      </c>
      <c r="I183">
        <v>0</v>
      </c>
      <c r="J183">
        <v>5.2900000000000003E-2</v>
      </c>
      <c r="K183">
        <v>0.30649999999999999</v>
      </c>
      <c r="L183">
        <v>0.1022</v>
      </c>
      <c r="M183">
        <v>0.48530000000000001</v>
      </c>
      <c r="N183">
        <v>6.6400000000000001E-2</v>
      </c>
      <c r="O183">
        <v>0.17430000000000001</v>
      </c>
      <c r="P183" s="1">
        <v>65990</v>
      </c>
      <c r="Q183">
        <v>0.28999999999999998</v>
      </c>
      <c r="R183">
        <v>0.17</v>
      </c>
      <c r="S183">
        <v>0.54</v>
      </c>
      <c r="T183">
        <v>22.89</v>
      </c>
      <c r="U183" s="1">
        <v>83293.23</v>
      </c>
      <c r="V183">
        <v>51.33</v>
      </c>
      <c r="W183" s="1">
        <v>197885.22</v>
      </c>
      <c r="X183">
        <v>0.83340000000000003</v>
      </c>
      <c r="Y183">
        <v>0.1111</v>
      </c>
      <c r="Z183">
        <v>5.5599999999999997E-2</v>
      </c>
      <c r="AA183">
        <v>0.1666</v>
      </c>
      <c r="AB183">
        <v>197.89</v>
      </c>
      <c r="AC183" s="1">
        <v>10249.706459356792</v>
      </c>
      <c r="AD183" s="1">
        <v>1392.26</v>
      </c>
      <c r="AE183" s="1">
        <v>147058.69</v>
      </c>
      <c r="AF183">
        <v>225</v>
      </c>
      <c r="AG183" s="1">
        <v>41503</v>
      </c>
      <c r="AH183" s="1">
        <v>62779</v>
      </c>
      <c r="AI183">
        <v>90.78</v>
      </c>
      <c r="AJ183">
        <v>47.43</v>
      </c>
      <c r="AK183">
        <v>65.03</v>
      </c>
      <c r="AL183">
        <v>2</v>
      </c>
      <c r="AM183">
        <v>1.48</v>
      </c>
      <c r="AN183">
        <v>1.96</v>
      </c>
      <c r="AO183">
        <v>0</v>
      </c>
      <c r="AP183">
        <v>1.0459000000000001</v>
      </c>
      <c r="AQ183" s="1">
        <v>2140.0300000000002</v>
      </c>
      <c r="AR183" s="1">
        <v>1922.56</v>
      </c>
      <c r="AS183" s="1">
        <v>8927</v>
      </c>
      <c r="AT183" s="1">
        <v>1554.84</v>
      </c>
      <c r="AU183">
        <v>607.51</v>
      </c>
      <c r="AV183" s="1">
        <v>15151.94</v>
      </c>
      <c r="AW183" s="1">
        <v>6997.39</v>
      </c>
      <c r="AX183">
        <v>0.37059999999999998</v>
      </c>
      <c r="AY183" s="1">
        <v>9253.7000000000007</v>
      </c>
      <c r="AZ183">
        <v>0.49009999999999998</v>
      </c>
      <c r="BA183" s="1">
        <v>1030.06</v>
      </c>
      <c r="BB183">
        <v>5.4600000000000003E-2</v>
      </c>
      <c r="BC183" s="1">
        <v>1599.92</v>
      </c>
      <c r="BD183">
        <v>8.4699999999999998E-2</v>
      </c>
      <c r="BE183" s="1">
        <v>18881.080000000002</v>
      </c>
      <c r="BF183">
        <v>0.57110000000000005</v>
      </c>
      <c r="BG183">
        <v>0.1706</v>
      </c>
      <c r="BH183">
        <v>0.22409999999999999</v>
      </c>
      <c r="BI183">
        <v>2.18E-2</v>
      </c>
      <c r="BJ183">
        <v>1.23E-2</v>
      </c>
    </row>
    <row r="184" spans="1:62" x14ac:dyDescent="0.25">
      <c r="A184" t="s">
        <v>185</v>
      </c>
      <c r="B184" t="s">
        <v>939</v>
      </c>
      <c r="C184">
        <v>89</v>
      </c>
      <c r="D184">
        <v>18.764631730337079</v>
      </c>
      <c r="E184">
        <v>1670.052224</v>
      </c>
      <c r="F184">
        <v>1.8E-3</v>
      </c>
      <c r="G184">
        <v>0</v>
      </c>
      <c r="H184">
        <v>4.1999999999999997E-3</v>
      </c>
      <c r="I184">
        <v>5.9999999999999995E-4</v>
      </c>
      <c r="J184">
        <v>7.0300000000000001E-2</v>
      </c>
      <c r="K184">
        <v>0.9032</v>
      </c>
      <c r="L184">
        <v>1.9900000000000001E-2</v>
      </c>
      <c r="M184">
        <v>0.31009999999999999</v>
      </c>
      <c r="N184">
        <v>0</v>
      </c>
      <c r="O184">
        <v>0.13070000000000001</v>
      </c>
      <c r="P184" s="1">
        <v>60427.63</v>
      </c>
      <c r="Q184">
        <v>0.20730000000000001</v>
      </c>
      <c r="R184">
        <v>0.17069999999999999</v>
      </c>
      <c r="S184">
        <v>0.622</v>
      </c>
      <c r="T184">
        <v>11.01</v>
      </c>
      <c r="U184" s="1">
        <v>83526.38</v>
      </c>
      <c r="V184">
        <v>151.69</v>
      </c>
      <c r="W184" s="1">
        <v>246733.09</v>
      </c>
      <c r="X184">
        <v>0.80810000000000004</v>
      </c>
      <c r="Y184">
        <v>5.4800000000000001E-2</v>
      </c>
      <c r="Z184">
        <v>0.1371</v>
      </c>
      <c r="AA184">
        <v>0.19189999999999999</v>
      </c>
      <c r="AB184">
        <v>246.73</v>
      </c>
      <c r="AC184" s="1">
        <v>7206.5632601438938</v>
      </c>
      <c r="AD184">
        <v>730.5</v>
      </c>
      <c r="AE184" s="1">
        <v>212771.7</v>
      </c>
      <c r="AF184">
        <v>458</v>
      </c>
      <c r="AG184" s="1">
        <v>41031</v>
      </c>
      <c r="AH184" s="1">
        <v>72017</v>
      </c>
      <c r="AI184">
        <v>48.88</v>
      </c>
      <c r="AJ184">
        <v>26.08</v>
      </c>
      <c r="AK184">
        <v>26.08</v>
      </c>
      <c r="AL184">
        <v>1.9</v>
      </c>
      <c r="AM184">
        <v>1.82</v>
      </c>
      <c r="AN184">
        <v>1.82</v>
      </c>
      <c r="AO184">
        <v>0</v>
      </c>
      <c r="AP184">
        <v>0.87429999999999997</v>
      </c>
      <c r="AQ184" s="1">
        <v>1906.69</v>
      </c>
      <c r="AR184" s="1">
        <v>2119.1</v>
      </c>
      <c r="AS184" s="1">
        <v>7077.2</v>
      </c>
      <c r="AT184">
        <v>826.48</v>
      </c>
      <c r="AU184">
        <v>180.62</v>
      </c>
      <c r="AV184" s="1">
        <v>12110.09</v>
      </c>
      <c r="AW184" s="1">
        <v>6015.39</v>
      </c>
      <c r="AX184">
        <v>0.41830000000000001</v>
      </c>
      <c r="AY184" s="1">
        <v>5700.58</v>
      </c>
      <c r="AZ184">
        <v>0.39639999999999997</v>
      </c>
      <c r="BA184">
        <v>729.1</v>
      </c>
      <c r="BB184">
        <v>5.0700000000000002E-2</v>
      </c>
      <c r="BC184" s="1">
        <v>1936.92</v>
      </c>
      <c r="BD184">
        <v>0.13469999999999999</v>
      </c>
      <c r="BE184" s="1">
        <v>14382</v>
      </c>
      <c r="BF184">
        <v>0.5766</v>
      </c>
      <c r="BG184">
        <v>0.23150000000000001</v>
      </c>
      <c r="BH184">
        <v>0.12920000000000001</v>
      </c>
      <c r="BI184">
        <v>4.9200000000000001E-2</v>
      </c>
      <c r="BJ184">
        <v>1.3599999999999999E-2</v>
      </c>
    </row>
    <row r="185" spans="1:62" x14ac:dyDescent="0.25">
      <c r="A185" t="s">
        <v>186</v>
      </c>
      <c r="B185" t="s">
        <v>940</v>
      </c>
      <c r="C185">
        <v>33</v>
      </c>
      <c r="D185">
        <v>205.96219775757581</v>
      </c>
      <c r="E185">
        <v>6796.7525260000002</v>
      </c>
      <c r="F185">
        <v>2.3E-2</v>
      </c>
      <c r="G185">
        <v>5.9999999999999995E-4</v>
      </c>
      <c r="H185">
        <v>2.4199999999999999E-2</v>
      </c>
      <c r="I185">
        <v>2.9999999999999997E-4</v>
      </c>
      <c r="J185">
        <v>3.7999999999999999E-2</v>
      </c>
      <c r="K185">
        <v>0.86009999999999998</v>
      </c>
      <c r="L185">
        <v>5.3800000000000001E-2</v>
      </c>
      <c r="M185">
        <v>9.8699999999999996E-2</v>
      </c>
      <c r="N185">
        <v>1.0800000000000001E-2</v>
      </c>
      <c r="O185">
        <v>9.7100000000000006E-2</v>
      </c>
      <c r="P185" s="1">
        <v>81966.2</v>
      </c>
      <c r="Q185">
        <v>8.6699999999999999E-2</v>
      </c>
      <c r="R185">
        <v>0.17560000000000001</v>
      </c>
      <c r="S185">
        <v>0.73780000000000001</v>
      </c>
      <c r="T185">
        <v>51.1</v>
      </c>
      <c r="U185" s="1">
        <v>98884.51</v>
      </c>
      <c r="V185">
        <v>133.01</v>
      </c>
      <c r="W185" s="1">
        <v>222691.09</v>
      </c>
      <c r="X185">
        <v>0.89780000000000004</v>
      </c>
      <c r="Y185">
        <v>7.5200000000000003E-2</v>
      </c>
      <c r="Z185">
        <v>2.7099999999999999E-2</v>
      </c>
      <c r="AA185">
        <v>0.1022</v>
      </c>
      <c r="AB185">
        <v>222.69</v>
      </c>
      <c r="AC185" s="1">
        <v>8162.3713365726271</v>
      </c>
      <c r="AD185">
        <v>850.79</v>
      </c>
      <c r="AE185" s="1">
        <v>207522.95</v>
      </c>
      <c r="AF185">
        <v>440</v>
      </c>
      <c r="AG185" s="1">
        <v>57143</v>
      </c>
      <c r="AH185" s="1">
        <v>131533</v>
      </c>
      <c r="AI185">
        <v>68.3</v>
      </c>
      <c r="AJ185">
        <v>34.340000000000003</v>
      </c>
      <c r="AK185">
        <v>49.38</v>
      </c>
      <c r="AL185">
        <v>0.5</v>
      </c>
      <c r="AM185">
        <v>0.41</v>
      </c>
      <c r="AN185">
        <v>0.47</v>
      </c>
      <c r="AO185">
        <v>0</v>
      </c>
      <c r="AP185">
        <v>0.4929</v>
      </c>
      <c r="AQ185" s="1">
        <v>1622.83</v>
      </c>
      <c r="AR185" s="1">
        <v>1723.52</v>
      </c>
      <c r="AS185" s="1">
        <v>8090.95</v>
      </c>
      <c r="AT185">
        <v>855.8</v>
      </c>
      <c r="AU185">
        <v>564.04999999999995</v>
      </c>
      <c r="AV185" s="1">
        <v>12857.15</v>
      </c>
      <c r="AW185" s="1">
        <v>3358.53</v>
      </c>
      <c r="AX185">
        <v>0.2301</v>
      </c>
      <c r="AY185" s="1">
        <v>6966.73</v>
      </c>
      <c r="AZ185">
        <v>0.4773</v>
      </c>
      <c r="BA185" s="1">
        <v>2568.6999999999998</v>
      </c>
      <c r="BB185">
        <v>0.17599999999999999</v>
      </c>
      <c r="BC185" s="1">
        <v>1701.04</v>
      </c>
      <c r="BD185">
        <v>0.11650000000000001</v>
      </c>
      <c r="BE185" s="1">
        <v>14595</v>
      </c>
      <c r="BF185">
        <v>0.63390000000000002</v>
      </c>
      <c r="BG185">
        <v>0.23169999999999999</v>
      </c>
      <c r="BH185">
        <v>9.2399999999999996E-2</v>
      </c>
      <c r="BI185">
        <v>2.76E-2</v>
      </c>
      <c r="BJ185">
        <v>1.44E-2</v>
      </c>
    </row>
    <row r="186" spans="1:62" x14ac:dyDescent="0.25">
      <c r="A186" t="s">
        <v>187</v>
      </c>
      <c r="B186" t="s">
        <v>941</v>
      </c>
      <c r="C186">
        <v>136</v>
      </c>
      <c r="D186">
        <v>6.8006838014705888</v>
      </c>
      <c r="E186">
        <v>924.89299700000004</v>
      </c>
      <c r="F186">
        <v>0</v>
      </c>
      <c r="G186">
        <v>0</v>
      </c>
      <c r="H186">
        <v>2.2000000000000001E-3</v>
      </c>
      <c r="I186">
        <v>2.2000000000000001E-3</v>
      </c>
      <c r="J186">
        <v>1.49E-2</v>
      </c>
      <c r="K186">
        <v>0.96120000000000005</v>
      </c>
      <c r="L186">
        <v>1.95E-2</v>
      </c>
      <c r="M186">
        <v>0.36470000000000002</v>
      </c>
      <c r="N186">
        <v>0</v>
      </c>
      <c r="O186">
        <v>0.20549999999999999</v>
      </c>
      <c r="P186" s="1">
        <v>57903.94</v>
      </c>
      <c r="Q186">
        <v>0.18179999999999999</v>
      </c>
      <c r="R186">
        <v>0.1212</v>
      </c>
      <c r="S186">
        <v>0.69699999999999995</v>
      </c>
      <c r="T186">
        <v>9</v>
      </c>
      <c r="U186" s="1">
        <v>70697.89</v>
      </c>
      <c r="V186">
        <v>102.77</v>
      </c>
      <c r="W186" s="1">
        <v>281723.27</v>
      </c>
      <c r="X186">
        <v>0.38719999999999999</v>
      </c>
      <c r="Y186">
        <v>5.8299999999999998E-2</v>
      </c>
      <c r="Z186">
        <v>0.55459999999999998</v>
      </c>
      <c r="AA186">
        <v>0.61280000000000001</v>
      </c>
      <c r="AB186">
        <v>281.72000000000003</v>
      </c>
      <c r="AC186" s="1">
        <v>9326.8551367353466</v>
      </c>
      <c r="AD186">
        <v>320.64999999999998</v>
      </c>
      <c r="AE186" s="1">
        <v>304127.65999999997</v>
      </c>
      <c r="AF186">
        <v>569</v>
      </c>
      <c r="AG186" s="1">
        <v>31924</v>
      </c>
      <c r="AH186" s="1">
        <v>49340</v>
      </c>
      <c r="AI186">
        <v>42.82</v>
      </c>
      <c r="AJ186">
        <v>20</v>
      </c>
      <c r="AK186">
        <v>27.74</v>
      </c>
      <c r="AL186">
        <v>0</v>
      </c>
      <c r="AM186">
        <v>0</v>
      </c>
      <c r="AN186">
        <v>0</v>
      </c>
      <c r="AO186">
        <v>0</v>
      </c>
      <c r="AP186">
        <v>0.82769999999999999</v>
      </c>
      <c r="AQ186" s="1">
        <v>2579.13</v>
      </c>
      <c r="AR186" s="1">
        <v>3229.68</v>
      </c>
      <c r="AS186" s="1">
        <v>7716.19</v>
      </c>
      <c r="AT186">
        <v>696.5</v>
      </c>
      <c r="AU186">
        <v>468.85</v>
      </c>
      <c r="AV186" s="1">
        <v>14690.35</v>
      </c>
      <c r="AW186" s="1">
        <v>6181.82</v>
      </c>
      <c r="AX186">
        <v>0.32640000000000002</v>
      </c>
      <c r="AY186" s="1">
        <v>8844.74</v>
      </c>
      <c r="AZ186">
        <v>0.46689999999999998</v>
      </c>
      <c r="BA186">
        <v>926.48</v>
      </c>
      <c r="BB186">
        <v>4.8899999999999999E-2</v>
      </c>
      <c r="BC186" s="1">
        <v>2988.97</v>
      </c>
      <c r="BD186">
        <v>0.1578</v>
      </c>
      <c r="BE186" s="1">
        <v>18942.02</v>
      </c>
      <c r="BF186">
        <v>0.51690000000000003</v>
      </c>
      <c r="BG186">
        <v>0.26140000000000002</v>
      </c>
      <c r="BH186">
        <v>0.1305</v>
      </c>
      <c r="BI186">
        <v>5.4300000000000001E-2</v>
      </c>
      <c r="BJ186">
        <v>3.6900000000000002E-2</v>
      </c>
    </row>
    <row r="187" spans="1:62" x14ac:dyDescent="0.25">
      <c r="A187" t="s">
        <v>188</v>
      </c>
      <c r="B187" t="s">
        <v>942</v>
      </c>
      <c r="C187">
        <v>45</v>
      </c>
      <c r="D187">
        <v>15.414724577777781</v>
      </c>
      <c r="E187">
        <v>693.66260599999998</v>
      </c>
      <c r="F187">
        <v>4.1999999999999997E-3</v>
      </c>
      <c r="G187">
        <v>0</v>
      </c>
      <c r="H187">
        <v>1.5E-3</v>
      </c>
      <c r="I187">
        <v>0</v>
      </c>
      <c r="J187">
        <v>1.5E-3</v>
      </c>
      <c r="K187">
        <v>0.98839999999999995</v>
      </c>
      <c r="L187">
        <v>4.4999999999999997E-3</v>
      </c>
      <c r="M187">
        <v>4.9200000000000001E-2</v>
      </c>
      <c r="N187">
        <v>0</v>
      </c>
      <c r="O187">
        <v>0.1021</v>
      </c>
      <c r="P187" s="1">
        <v>71675.97</v>
      </c>
      <c r="Q187">
        <v>8.9300000000000004E-2</v>
      </c>
      <c r="R187">
        <v>0.17860000000000001</v>
      </c>
      <c r="S187">
        <v>0.73209999999999997</v>
      </c>
      <c r="T187">
        <v>5</v>
      </c>
      <c r="U187" s="1">
        <v>79391.600000000006</v>
      </c>
      <c r="V187">
        <v>138.72999999999999</v>
      </c>
      <c r="W187" s="1">
        <v>192359.41</v>
      </c>
      <c r="X187">
        <v>0.90229999999999999</v>
      </c>
      <c r="Y187">
        <v>7.2499999999999995E-2</v>
      </c>
      <c r="Z187">
        <v>2.52E-2</v>
      </c>
      <c r="AA187">
        <v>9.7699999999999995E-2</v>
      </c>
      <c r="AB187">
        <v>192.36</v>
      </c>
      <c r="AC187" s="1">
        <v>3998.8907806282987</v>
      </c>
      <c r="AD187">
        <v>615.11</v>
      </c>
      <c r="AE187" s="1">
        <v>175524.08</v>
      </c>
      <c r="AF187">
        <v>339</v>
      </c>
      <c r="AG187" s="1">
        <v>44336</v>
      </c>
      <c r="AH187" s="1">
        <v>77544</v>
      </c>
      <c r="AI187">
        <v>36.6</v>
      </c>
      <c r="AJ187">
        <v>19.61</v>
      </c>
      <c r="AK187">
        <v>24.57</v>
      </c>
      <c r="AL187">
        <v>2.4</v>
      </c>
      <c r="AM187">
        <v>1.64</v>
      </c>
      <c r="AN187">
        <v>2.38</v>
      </c>
      <c r="AO187" s="1">
        <v>3647.71</v>
      </c>
      <c r="AP187">
        <v>1.3178000000000001</v>
      </c>
      <c r="AQ187" s="1">
        <v>1878.66</v>
      </c>
      <c r="AR187" s="1">
        <v>2452.71</v>
      </c>
      <c r="AS187" s="1">
        <v>8881.16</v>
      </c>
      <c r="AT187">
        <v>992.2</v>
      </c>
      <c r="AU187">
        <v>413.1</v>
      </c>
      <c r="AV187" s="1">
        <v>14617.82</v>
      </c>
      <c r="AW187" s="1">
        <v>7229.64</v>
      </c>
      <c r="AX187">
        <v>0.43540000000000001</v>
      </c>
      <c r="AY187" s="1">
        <v>7481.03</v>
      </c>
      <c r="AZ187">
        <v>0.45050000000000001</v>
      </c>
      <c r="BA187">
        <v>702.13</v>
      </c>
      <c r="BB187">
        <v>4.2299999999999997E-2</v>
      </c>
      <c r="BC187" s="1">
        <v>1193.3</v>
      </c>
      <c r="BD187">
        <v>7.1900000000000006E-2</v>
      </c>
      <c r="BE187" s="1">
        <v>16606.11</v>
      </c>
      <c r="BF187">
        <v>0.55069999999999997</v>
      </c>
      <c r="BG187">
        <v>0.28160000000000002</v>
      </c>
      <c r="BH187">
        <v>0.13020000000000001</v>
      </c>
      <c r="BI187">
        <v>2.5600000000000001E-2</v>
      </c>
      <c r="BJ187">
        <v>1.1900000000000001E-2</v>
      </c>
    </row>
    <row r="188" spans="1:62" x14ac:dyDescent="0.25">
      <c r="A188" t="s">
        <v>189</v>
      </c>
      <c r="B188" t="s">
        <v>943</v>
      </c>
      <c r="C188">
        <v>61</v>
      </c>
      <c r="D188">
        <v>15.15009460655738</v>
      </c>
      <c r="E188">
        <v>924.15577099999996</v>
      </c>
      <c r="F188">
        <v>4.3E-3</v>
      </c>
      <c r="G188">
        <v>3.0000000000000001E-3</v>
      </c>
      <c r="H188">
        <v>1.6000000000000001E-3</v>
      </c>
      <c r="I188">
        <v>0</v>
      </c>
      <c r="J188">
        <v>2.3400000000000001E-2</v>
      </c>
      <c r="K188">
        <v>0.9657</v>
      </c>
      <c r="L188">
        <v>2E-3</v>
      </c>
      <c r="M188">
        <v>7.5300000000000006E-2</v>
      </c>
      <c r="N188">
        <v>2.8999999999999998E-3</v>
      </c>
      <c r="O188">
        <v>9.1600000000000001E-2</v>
      </c>
      <c r="P188" s="1">
        <v>65722.490000000005</v>
      </c>
      <c r="Q188">
        <v>7.0400000000000004E-2</v>
      </c>
      <c r="R188">
        <v>0.18310000000000001</v>
      </c>
      <c r="S188">
        <v>0.74650000000000005</v>
      </c>
      <c r="T188">
        <v>6</v>
      </c>
      <c r="U188" s="1">
        <v>85426.67</v>
      </c>
      <c r="V188">
        <v>154.03</v>
      </c>
      <c r="W188" s="1">
        <v>141350.53</v>
      </c>
      <c r="X188">
        <v>0.88219999999999998</v>
      </c>
      <c r="Y188">
        <v>8.9399999999999993E-2</v>
      </c>
      <c r="Z188">
        <v>2.8500000000000001E-2</v>
      </c>
      <c r="AA188">
        <v>0.1178</v>
      </c>
      <c r="AB188">
        <v>141.35</v>
      </c>
      <c r="AC188" s="1">
        <v>2921.9316534463323</v>
      </c>
      <c r="AD188">
        <v>348.45</v>
      </c>
      <c r="AE188" s="1">
        <v>140492.59</v>
      </c>
      <c r="AF188">
        <v>192</v>
      </c>
      <c r="AG188" s="1">
        <v>40030</v>
      </c>
      <c r="AH188" s="1">
        <v>69522</v>
      </c>
      <c r="AI188">
        <v>27.55</v>
      </c>
      <c r="AJ188">
        <v>20.3</v>
      </c>
      <c r="AK188">
        <v>19.829999999999998</v>
      </c>
      <c r="AL188">
        <v>0</v>
      </c>
      <c r="AM188">
        <v>0</v>
      </c>
      <c r="AN188">
        <v>0</v>
      </c>
      <c r="AO188" s="1">
        <v>1739.99</v>
      </c>
      <c r="AP188">
        <v>1.2387999999999999</v>
      </c>
      <c r="AQ188" s="1">
        <v>1288.33</v>
      </c>
      <c r="AR188" s="1">
        <v>1854.17</v>
      </c>
      <c r="AS188" s="1">
        <v>7514.48</v>
      </c>
      <c r="AT188">
        <v>232.34</v>
      </c>
      <c r="AU188">
        <v>473.16</v>
      </c>
      <c r="AV188" s="1">
        <v>11362.48</v>
      </c>
      <c r="AW188" s="1">
        <v>6658.1</v>
      </c>
      <c r="AX188">
        <v>0.49740000000000001</v>
      </c>
      <c r="AY188" s="1">
        <v>4779.91</v>
      </c>
      <c r="AZ188">
        <v>0.35709999999999997</v>
      </c>
      <c r="BA188">
        <v>448.66</v>
      </c>
      <c r="BB188">
        <v>3.3500000000000002E-2</v>
      </c>
      <c r="BC188" s="1">
        <v>1499.77</v>
      </c>
      <c r="BD188">
        <v>0.112</v>
      </c>
      <c r="BE188" s="1">
        <v>13386.44</v>
      </c>
      <c r="BF188">
        <v>0.58609999999999995</v>
      </c>
      <c r="BG188">
        <v>0.24829999999999999</v>
      </c>
      <c r="BH188">
        <v>5.6599999999999998E-2</v>
      </c>
      <c r="BI188">
        <v>3.56E-2</v>
      </c>
      <c r="BJ188">
        <v>7.3400000000000007E-2</v>
      </c>
    </row>
    <row r="189" spans="1:62" x14ac:dyDescent="0.25">
      <c r="A189" t="s">
        <v>190</v>
      </c>
      <c r="B189" t="s">
        <v>944</v>
      </c>
      <c r="C189">
        <v>22</v>
      </c>
      <c r="D189">
        <v>77.056068545454551</v>
      </c>
      <c r="E189">
        <v>1695.233508</v>
      </c>
      <c r="F189">
        <v>2.8E-3</v>
      </c>
      <c r="G189">
        <v>1.1000000000000001E-3</v>
      </c>
      <c r="H189">
        <v>5.4100000000000002E-2</v>
      </c>
      <c r="I189">
        <v>0</v>
      </c>
      <c r="J189">
        <v>0.23430000000000001</v>
      </c>
      <c r="K189">
        <v>0.54390000000000005</v>
      </c>
      <c r="L189">
        <v>0.16389999999999999</v>
      </c>
      <c r="M189">
        <v>0.56489999999999996</v>
      </c>
      <c r="N189">
        <v>8.6999999999999994E-3</v>
      </c>
      <c r="O189">
        <v>0.2024</v>
      </c>
      <c r="P189" s="1">
        <v>54419.81</v>
      </c>
      <c r="Q189">
        <v>0.13489999999999999</v>
      </c>
      <c r="R189">
        <v>0.34129999999999999</v>
      </c>
      <c r="S189">
        <v>0.52380000000000004</v>
      </c>
      <c r="T189">
        <v>18.059999999999999</v>
      </c>
      <c r="U189" s="1">
        <v>75015.12</v>
      </c>
      <c r="V189">
        <v>93.87</v>
      </c>
      <c r="W189" s="1">
        <v>119045.97</v>
      </c>
      <c r="X189">
        <v>0.65710000000000002</v>
      </c>
      <c r="Y189">
        <v>0.2054</v>
      </c>
      <c r="Z189">
        <v>0.13750000000000001</v>
      </c>
      <c r="AA189">
        <v>0.34289999999999998</v>
      </c>
      <c r="AB189">
        <v>119.05</v>
      </c>
      <c r="AC189" s="1">
        <v>5098.011547799113</v>
      </c>
      <c r="AD189">
        <v>545.02</v>
      </c>
      <c r="AE189" s="1">
        <v>75746.39</v>
      </c>
      <c r="AF189">
        <v>33</v>
      </c>
      <c r="AG189" s="1">
        <v>29708</v>
      </c>
      <c r="AH189" s="1">
        <v>39623</v>
      </c>
      <c r="AI189">
        <v>55.27</v>
      </c>
      <c r="AJ189">
        <v>37.71</v>
      </c>
      <c r="AK189">
        <v>50.84</v>
      </c>
      <c r="AL189">
        <v>2.23</v>
      </c>
      <c r="AM189">
        <v>1.51</v>
      </c>
      <c r="AN189">
        <v>2.23</v>
      </c>
      <c r="AO189">
        <v>0</v>
      </c>
      <c r="AP189">
        <v>1.0605</v>
      </c>
      <c r="AQ189" s="1">
        <v>1605.02</v>
      </c>
      <c r="AR189" s="1">
        <v>2662.34</v>
      </c>
      <c r="AS189" s="1">
        <v>6952.67</v>
      </c>
      <c r="AT189">
        <v>607.74</v>
      </c>
      <c r="AU189" s="1">
        <v>1359.18</v>
      </c>
      <c r="AV189" s="1">
        <v>13186.94</v>
      </c>
      <c r="AW189" s="1">
        <v>7396.84</v>
      </c>
      <c r="AX189">
        <v>0.49070000000000003</v>
      </c>
      <c r="AY189" s="1">
        <v>4177.2700000000004</v>
      </c>
      <c r="AZ189">
        <v>0.27710000000000001</v>
      </c>
      <c r="BA189">
        <v>354.93</v>
      </c>
      <c r="BB189">
        <v>2.35E-2</v>
      </c>
      <c r="BC189" s="1">
        <v>3143.96</v>
      </c>
      <c r="BD189">
        <v>0.20860000000000001</v>
      </c>
      <c r="BE189" s="1">
        <v>15073.01</v>
      </c>
      <c r="BF189">
        <v>0.56859999999999999</v>
      </c>
      <c r="BG189">
        <v>0.2366</v>
      </c>
      <c r="BH189">
        <v>0.15629999999999999</v>
      </c>
      <c r="BI189">
        <v>2.6499999999999999E-2</v>
      </c>
      <c r="BJ189">
        <v>1.2E-2</v>
      </c>
    </row>
    <row r="190" spans="1:62" x14ac:dyDescent="0.25">
      <c r="A190" t="s">
        <v>191</v>
      </c>
      <c r="B190" t="s">
        <v>945</v>
      </c>
      <c r="C190">
        <v>24</v>
      </c>
      <c r="D190">
        <v>108.93245691666669</v>
      </c>
      <c r="E190">
        <v>2614.3789660000002</v>
      </c>
      <c r="F190">
        <v>5.4000000000000003E-3</v>
      </c>
      <c r="G190">
        <v>0</v>
      </c>
      <c r="H190">
        <v>3.0099999999999998E-2</v>
      </c>
      <c r="I190">
        <v>0</v>
      </c>
      <c r="J190">
        <v>3.5799999999999998E-2</v>
      </c>
      <c r="K190">
        <v>0.87480000000000002</v>
      </c>
      <c r="L190">
        <v>5.3999999999999999E-2</v>
      </c>
      <c r="M190">
        <v>0.47660000000000002</v>
      </c>
      <c r="N190">
        <v>0.01</v>
      </c>
      <c r="O190">
        <v>0.21490000000000001</v>
      </c>
      <c r="P190" s="1">
        <v>71064.84</v>
      </c>
      <c r="Q190">
        <v>0.1852</v>
      </c>
      <c r="R190">
        <v>0.15279999999999999</v>
      </c>
      <c r="S190">
        <v>0.66200000000000003</v>
      </c>
      <c r="T190">
        <v>21</v>
      </c>
      <c r="U190" s="1">
        <v>98475.19</v>
      </c>
      <c r="V190">
        <v>124.49</v>
      </c>
      <c r="W190" s="1">
        <v>212885.82</v>
      </c>
      <c r="X190">
        <v>0.67920000000000003</v>
      </c>
      <c r="Y190">
        <v>0.24790000000000001</v>
      </c>
      <c r="Z190">
        <v>7.2900000000000006E-2</v>
      </c>
      <c r="AA190">
        <v>0.32079999999999997</v>
      </c>
      <c r="AB190">
        <v>212.89</v>
      </c>
      <c r="AC190" s="1">
        <v>7708.2325332631208</v>
      </c>
      <c r="AD190">
        <v>629</v>
      </c>
      <c r="AE190" s="1">
        <v>160508.96</v>
      </c>
      <c r="AF190">
        <v>270</v>
      </c>
      <c r="AG190" s="1">
        <v>35178</v>
      </c>
      <c r="AH190" s="1">
        <v>53124</v>
      </c>
      <c r="AI190">
        <v>60.65</v>
      </c>
      <c r="AJ190">
        <v>33.6</v>
      </c>
      <c r="AK190">
        <v>36.159999999999997</v>
      </c>
      <c r="AL190">
        <v>1.53</v>
      </c>
      <c r="AM190">
        <v>1.53</v>
      </c>
      <c r="AN190">
        <v>1.53</v>
      </c>
      <c r="AO190">
        <v>0</v>
      </c>
      <c r="AP190">
        <v>1.2013</v>
      </c>
      <c r="AQ190" s="1">
        <v>1908.95</v>
      </c>
      <c r="AR190" s="1">
        <v>2937.44</v>
      </c>
      <c r="AS190" s="1">
        <v>9363.4500000000007</v>
      </c>
      <c r="AT190" s="1">
        <v>1289.04</v>
      </c>
      <c r="AU190">
        <v>608.9</v>
      </c>
      <c r="AV190" s="1">
        <v>16107.79</v>
      </c>
      <c r="AW190" s="1">
        <v>6147.88</v>
      </c>
      <c r="AX190">
        <v>0.34589999999999999</v>
      </c>
      <c r="AY190" s="1">
        <v>7182.32</v>
      </c>
      <c r="AZ190">
        <v>0.40410000000000001</v>
      </c>
      <c r="BA190">
        <v>900.52</v>
      </c>
      <c r="BB190">
        <v>5.0700000000000002E-2</v>
      </c>
      <c r="BC190" s="1">
        <v>3541.58</v>
      </c>
      <c r="BD190">
        <v>0.1993</v>
      </c>
      <c r="BE190" s="1">
        <v>17772.29</v>
      </c>
      <c r="BF190">
        <v>0.53739999999999999</v>
      </c>
      <c r="BG190">
        <v>0.24579999999999999</v>
      </c>
      <c r="BH190">
        <v>0.18240000000000001</v>
      </c>
      <c r="BI190">
        <v>2.2599999999999999E-2</v>
      </c>
      <c r="BJ190">
        <v>1.18E-2</v>
      </c>
    </row>
    <row r="191" spans="1:62" x14ac:dyDescent="0.25">
      <c r="A191" t="s">
        <v>192</v>
      </c>
      <c r="B191" t="s">
        <v>946</v>
      </c>
      <c r="C191">
        <v>191</v>
      </c>
      <c r="D191">
        <v>9.5342519528795808</v>
      </c>
      <c r="E191">
        <v>1821.0421229999999</v>
      </c>
      <c r="F191">
        <v>5.0000000000000001E-4</v>
      </c>
      <c r="G191">
        <v>0</v>
      </c>
      <c r="H191">
        <v>6.6E-3</v>
      </c>
      <c r="I191">
        <v>2.7000000000000001E-3</v>
      </c>
      <c r="J191">
        <v>7.6E-3</v>
      </c>
      <c r="K191">
        <v>0.95030000000000003</v>
      </c>
      <c r="L191">
        <v>3.2300000000000002E-2</v>
      </c>
      <c r="M191">
        <v>0.4985</v>
      </c>
      <c r="N191">
        <v>0</v>
      </c>
      <c r="O191">
        <v>0.186</v>
      </c>
      <c r="P191" s="1">
        <v>58584.22</v>
      </c>
      <c r="Q191">
        <v>0.28970000000000001</v>
      </c>
      <c r="R191">
        <v>0.22070000000000001</v>
      </c>
      <c r="S191">
        <v>0.48970000000000002</v>
      </c>
      <c r="T191">
        <v>19.95</v>
      </c>
      <c r="U191" s="1">
        <v>70148.87</v>
      </c>
      <c r="V191">
        <v>91.28</v>
      </c>
      <c r="W191" s="1">
        <v>275862.40999999997</v>
      </c>
      <c r="X191">
        <v>0.45579999999999998</v>
      </c>
      <c r="Y191">
        <v>3.3099999999999997E-2</v>
      </c>
      <c r="Z191">
        <v>0.5111</v>
      </c>
      <c r="AA191">
        <v>0.54420000000000002</v>
      </c>
      <c r="AB191">
        <v>275.86</v>
      </c>
      <c r="AC191" s="1">
        <v>7050.3229100758153</v>
      </c>
      <c r="AD191">
        <v>387.83</v>
      </c>
      <c r="AE191" s="1">
        <v>206189.34</v>
      </c>
      <c r="AF191">
        <v>438</v>
      </c>
      <c r="AG191" s="1">
        <v>34708</v>
      </c>
      <c r="AH191" s="1">
        <v>50884</v>
      </c>
      <c r="AI191">
        <v>30.68</v>
      </c>
      <c r="AJ191">
        <v>19.78</v>
      </c>
      <c r="AK191">
        <v>19.84</v>
      </c>
      <c r="AL191">
        <v>3.5</v>
      </c>
      <c r="AM191">
        <v>1.81</v>
      </c>
      <c r="AN191">
        <v>2.4700000000000002</v>
      </c>
      <c r="AO191">
        <v>0</v>
      </c>
      <c r="AP191">
        <v>0.80230000000000001</v>
      </c>
      <c r="AQ191" s="1">
        <v>1795.42</v>
      </c>
      <c r="AR191" s="1">
        <v>2605.73</v>
      </c>
      <c r="AS191" s="1">
        <v>8287.66</v>
      </c>
      <c r="AT191">
        <v>710.75</v>
      </c>
      <c r="AU191">
        <v>371.64</v>
      </c>
      <c r="AV191" s="1">
        <v>13771.2</v>
      </c>
      <c r="AW191" s="1">
        <v>7516.43</v>
      </c>
      <c r="AX191">
        <v>0.45390000000000003</v>
      </c>
      <c r="AY191" s="1">
        <v>6171.44</v>
      </c>
      <c r="AZ191">
        <v>0.37259999999999999</v>
      </c>
      <c r="BA191">
        <v>673.81</v>
      </c>
      <c r="BB191">
        <v>4.07E-2</v>
      </c>
      <c r="BC191" s="1">
        <v>2199.34</v>
      </c>
      <c r="BD191">
        <v>0.1328</v>
      </c>
      <c r="BE191" s="1">
        <v>16561.02</v>
      </c>
      <c r="BF191">
        <v>0.62329999999999997</v>
      </c>
      <c r="BG191">
        <v>0.254</v>
      </c>
      <c r="BH191">
        <v>7.8100000000000003E-2</v>
      </c>
      <c r="BI191">
        <v>2.9700000000000001E-2</v>
      </c>
      <c r="BJ191">
        <v>1.49E-2</v>
      </c>
    </row>
    <row r="192" spans="1:62" x14ac:dyDescent="0.25">
      <c r="A192" t="s">
        <v>193</v>
      </c>
      <c r="B192" t="s">
        <v>947</v>
      </c>
      <c r="C192">
        <v>63</v>
      </c>
      <c r="D192">
        <v>8.0034433809523815</v>
      </c>
      <c r="E192">
        <v>504.21693299999998</v>
      </c>
      <c r="F192">
        <v>1.0500000000000001E-2</v>
      </c>
      <c r="G192">
        <v>0</v>
      </c>
      <c r="H192">
        <v>8.0999999999999996E-3</v>
      </c>
      <c r="I192">
        <v>0</v>
      </c>
      <c r="J192">
        <v>1.0200000000000001E-2</v>
      </c>
      <c r="K192">
        <v>0.93489999999999995</v>
      </c>
      <c r="L192">
        <v>3.6299999999999999E-2</v>
      </c>
      <c r="M192">
        <v>0.16700000000000001</v>
      </c>
      <c r="N192">
        <v>2.8E-3</v>
      </c>
      <c r="O192">
        <v>0.1138</v>
      </c>
      <c r="P192" s="1">
        <v>64209.63</v>
      </c>
      <c r="Q192">
        <v>0.14630000000000001</v>
      </c>
      <c r="R192">
        <v>0.14630000000000001</v>
      </c>
      <c r="S192">
        <v>0.70730000000000004</v>
      </c>
      <c r="T192">
        <v>6.25</v>
      </c>
      <c r="U192" s="1">
        <v>84492.68</v>
      </c>
      <c r="V192">
        <v>80.67</v>
      </c>
      <c r="W192" s="1">
        <v>179432.23</v>
      </c>
      <c r="X192">
        <v>0.96179999999999999</v>
      </c>
      <c r="Y192">
        <v>8.2000000000000007E-3</v>
      </c>
      <c r="Z192">
        <v>0.03</v>
      </c>
      <c r="AA192">
        <v>3.8199999999999998E-2</v>
      </c>
      <c r="AB192">
        <v>179.43</v>
      </c>
      <c r="AC192" s="1">
        <v>3974.9240234262425</v>
      </c>
      <c r="AD192">
        <v>624.23</v>
      </c>
      <c r="AE192" s="1">
        <v>175878.09</v>
      </c>
      <c r="AF192">
        <v>340</v>
      </c>
      <c r="AG192" s="1">
        <v>36843</v>
      </c>
      <c r="AH192" s="1">
        <v>65257</v>
      </c>
      <c r="AI192">
        <v>31.15</v>
      </c>
      <c r="AJ192">
        <v>21.86</v>
      </c>
      <c r="AK192">
        <v>23.95</v>
      </c>
      <c r="AL192">
        <v>1.5</v>
      </c>
      <c r="AM192">
        <v>0.65</v>
      </c>
      <c r="AN192">
        <v>0.97</v>
      </c>
      <c r="AO192" s="1">
        <v>1640.19</v>
      </c>
      <c r="AP192">
        <v>1.2588999999999999</v>
      </c>
      <c r="AQ192" s="1">
        <v>2321.4499999999998</v>
      </c>
      <c r="AR192" s="1">
        <v>3604.3</v>
      </c>
      <c r="AS192" s="1">
        <v>8442.8700000000008</v>
      </c>
      <c r="AT192">
        <v>521.76</v>
      </c>
      <c r="AU192">
        <v>470.65</v>
      </c>
      <c r="AV192" s="1">
        <v>15361.03</v>
      </c>
      <c r="AW192" s="1">
        <v>8832.59</v>
      </c>
      <c r="AX192">
        <v>0.52039999999999997</v>
      </c>
      <c r="AY192" s="1">
        <v>5284.11</v>
      </c>
      <c r="AZ192">
        <v>0.31140000000000001</v>
      </c>
      <c r="BA192">
        <v>831.61</v>
      </c>
      <c r="BB192">
        <v>4.9000000000000002E-2</v>
      </c>
      <c r="BC192" s="1">
        <v>2022.8</v>
      </c>
      <c r="BD192">
        <v>0.1192</v>
      </c>
      <c r="BE192" s="1">
        <v>16971.11</v>
      </c>
      <c r="BF192">
        <v>0.56599999999999995</v>
      </c>
      <c r="BG192">
        <v>0.21099999999999999</v>
      </c>
      <c r="BH192">
        <v>0.1774</v>
      </c>
      <c r="BI192">
        <v>3.6700000000000003E-2</v>
      </c>
      <c r="BJ192">
        <v>8.8000000000000005E-3</v>
      </c>
    </row>
    <row r="193" spans="1:62" x14ac:dyDescent="0.25">
      <c r="A193" t="s">
        <v>194</v>
      </c>
      <c r="B193" t="s">
        <v>948</v>
      </c>
      <c r="C193">
        <v>83</v>
      </c>
      <c r="D193">
        <v>13.98096259036144</v>
      </c>
      <c r="E193">
        <v>1160.419895</v>
      </c>
      <c r="F193">
        <v>4.4000000000000003E-3</v>
      </c>
      <c r="G193">
        <v>0</v>
      </c>
      <c r="H193">
        <v>1E-3</v>
      </c>
      <c r="I193">
        <v>3.5000000000000001E-3</v>
      </c>
      <c r="J193">
        <v>2.4E-2</v>
      </c>
      <c r="K193">
        <v>0.9415</v>
      </c>
      <c r="L193">
        <v>2.5700000000000001E-2</v>
      </c>
      <c r="M193">
        <v>0.20880000000000001</v>
      </c>
      <c r="N193">
        <v>8.9999999999999998E-4</v>
      </c>
      <c r="O193">
        <v>0.18179999999999999</v>
      </c>
      <c r="P193" s="1">
        <v>53632</v>
      </c>
      <c r="Q193">
        <v>0.22500000000000001</v>
      </c>
      <c r="R193">
        <v>0.2</v>
      </c>
      <c r="S193">
        <v>0.57499999999999996</v>
      </c>
      <c r="T193">
        <v>7</v>
      </c>
      <c r="U193" s="1">
        <v>87053.14</v>
      </c>
      <c r="V193">
        <v>165.77</v>
      </c>
      <c r="W193" s="1">
        <v>165873.59</v>
      </c>
      <c r="X193">
        <v>0.8468</v>
      </c>
      <c r="Y193">
        <v>8.0399999999999999E-2</v>
      </c>
      <c r="Z193">
        <v>7.2800000000000004E-2</v>
      </c>
      <c r="AA193">
        <v>0.1532</v>
      </c>
      <c r="AB193">
        <v>165.87</v>
      </c>
      <c r="AC193" s="1">
        <v>4188.1201976462153</v>
      </c>
      <c r="AD193">
        <v>539.87</v>
      </c>
      <c r="AE193" s="1">
        <v>145102.34</v>
      </c>
      <c r="AF193">
        <v>216</v>
      </c>
      <c r="AG193" s="1">
        <v>35818</v>
      </c>
      <c r="AH193" s="1">
        <v>58221</v>
      </c>
      <c r="AI193">
        <v>41.33</v>
      </c>
      <c r="AJ193">
        <v>23.64</v>
      </c>
      <c r="AK193">
        <v>27.63</v>
      </c>
      <c r="AL193">
        <v>2.5</v>
      </c>
      <c r="AM193">
        <v>1.48</v>
      </c>
      <c r="AN193">
        <v>2.38</v>
      </c>
      <c r="AO193">
        <v>0</v>
      </c>
      <c r="AP193">
        <v>0.91510000000000002</v>
      </c>
      <c r="AQ193" s="1">
        <v>1324.67</v>
      </c>
      <c r="AR193" s="1">
        <v>1977.04</v>
      </c>
      <c r="AS193" s="1">
        <v>6912.81</v>
      </c>
      <c r="AT193">
        <v>692.48</v>
      </c>
      <c r="AU193">
        <v>262.47000000000003</v>
      </c>
      <c r="AV193" s="1">
        <v>11169.48</v>
      </c>
      <c r="AW193" s="1">
        <v>6653.85</v>
      </c>
      <c r="AX193">
        <v>0.52539999999999998</v>
      </c>
      <c r="AY193" s="1">
        <v>3831.12</v>
      </c>
      <c r="AZ193">
        <v>0.30249999999999999</v>
      </c>
      <c r="BA193">
        <v>440.29</v>
      </c>
      <c r="BB193">
        <v>3.4799999999999998E-2</v>
      </c>
      <c r="BC193" s="1">
        <v>1738.25</v>
      </c>
      <c r="BD193">
        <v>0.13730000000000001</v>
      </c>
      <c r="BE193" s="1">
        <v>12663.51</v>
      </c>
      <c r="BF193">
        <v>0.57499999999999996</v>
      </c>
      <c r="BG193">
        <v>0.27179999999999999</v>
      </c>
      <c r="BH193">
        <v>0.10580000000000001</v>
      </c>
      <c r="BI193">
        <v>3.4299999999999997E-2</v>
      </c>
      <c r="BJ193">
        <v>1.3100000000000001E-2</v>
      </c>
    </row>
    <row r="194" spans="1:62" x14ac:dyDescent="0.25">
      <c r="A194" t="s">
        <v>195</v>
      </c>
      <c r="B194" t="s">
        <v>949</v>
      </c>
      <c r="C194">
        <v>143</v>
      </c>
      <c r="D194">
        <v>23.14781142657343</v>
      </c>
      <c r="E194">
        <v>3310.1370339999999</v>
      </c>
      <c r="F194">
        <v>3.3E-3</v>
      </c>
      <c r="G194">
        <v>0</v>
      </c>
      <c r="H194">
        <v>8.8800000000000004E-2</v>
      </c>
      <c r="I194">
        <v>1.1000000000000001E-3</v>
      </c>
      <c r="J194">
        <v>0.25769999999999998</v>
      </c>
      <c r="K194">
        <v>0.53969999999999996</v>
      </c>
      <c r="L194">
        <v>0.1095</v>
      </c>
      <c r="M194">
        <v>0.66879999999999995</v>
      </c>
      <c r="N194">
        <v>1.7299999999999999E-2</v>
      </c>
      <c r="O194">
        <v>0.1537</v>
      </c>
      <c r="P194" s="1">
        <v>62877.97</v>
      </c>
      <c r="Q194">
        <v>0.1017</v>
      </c>
      <c r="R194">
        <v>0.2331</v>
      </c>
      <c r="S194">
        <v>0.6653</v>
      </c>
      <c r="T194">
        <v>39</v>
      </c>
      <c r="U194" s="1">
        <v>82270.179999999993</v>
      </c>
      <c r="V194">
        <v>84.88</v>
      </c>
      <c r="W194" s="1">
        <v>234516.09</v>
      </c>
      <c r="X194">
        <v>0.62509999999999999</v>
      </c>
      <c r="Y194">
        <v>0.1777</v>
      </c>
      <c r="Z194">
        <v>0.19719999999999999</v>
      </c>
      <c r="AA194">
        <v>0.37490000000000001</v>
      </c>
      <c r="AB194">
        <v>234.52</v>
      </c>
      <c r="AC194" s="1">
        <v>5309.5336596267334</v>
      </c>
      <c r="AD194">
        <v>520.12</v>
      </c>
      <c r="AE194" s="1">
        <v>164811.10999999999</v>
      </c>
      <c r="AF194">
        <v>292</v>
      </c>
      <c r="AG194" s="1">
        <v>32160</v>
      </c>
      <c r="AH194" s="1">
        <v>50332</v>
      </c>
      <c r="AI194">
        <v>32.1</v>
      </c>
      <c r="AJ194">
        <v>20</v>
      </c>
      <c r="AK194">
        <v>21.43</v>
      </c>
      <c r="AL194">
        <v>1.35</v>
      </c>
      <c r="AM194">
        <v>1.1499999999999999</v>
      </c>
      <c r="AN194">
        <v>1.29</v>
      </c>
      <c r="AO194" s="1">
        <v>2800.34</v>
      </c>
      <c r="AP194">
        <v>1.4517</v>
      </c>
      <c r="AQ194" s="1">
        <v>1825.17</v>
      </c>
      <c r="AR194" s="1">
        <v>2370.6999999999998</v>
      </c>
      <c r="AS194" s="1">
        <v>7246.32</v>
      </c>
      <c r="AT194">
        <v>868.49</v>
      </c>
      <c r="AU194">
        <v>381.41</v>
      </c>
      <c r="AV194" s="1">
        <v>12692.08</v>
      </c>
      <c r="AW194" s="1">
        <v>5392.98</v>
      </c>
      <c r="AX194">
        <v>0.3508</v>
      </c>
      <c r="AY194" s="1">
        <v>6908.45</v>
      </c>
      <c r="AZ194">
        <v>0.44940000000000002</v>
      </c>
      <c r="BA194">
        <v>327.75</v>
      </c>
      <c r="BB194">
        <v>2.1299999999999999E-2</v>
      </c>
      <c r="BC194" s="1">
        <v>2742.62</v>
      </c>
      <c r="BD194">
        <v>0.1784</v>
      </c>
      <c r="BE194" s="1">
        <v>15371.8</v>
      </c>
      <c r="BF194">
        <v>0.61329999999999996</v>
      </c>
      <c r="BG194">
        <v>0.20899999999999999</v>
      </c>
      <c r="BH194">
        <v>0.13109999999999999</v>
      </c>
      <c r="BI194">
        <v>2.86E-2</v>
      </c>
      <c r="BJ194">
        <v>1.8200000000000001E-2</v>
      </c>
    </row>
    <row r="195" spans="1:62" x14ac:dyDescent="0.25">
      <c r="A195" t="s">
        <v>196</v>
      </c>
      <c r="B195" t="s">
        <v>950</v>
      </c>
      <c r="C195">
        <v>163</v>
      </c>
      <c r="D195">
        <v>3.3211291226993871</v>
      </c>
      <c r="E195">
        <v>541.34404700000005</v>
      </c>
      <c r="F195">
        <v>0</v>
      </c>
      <c r="G195">
        <v>0</v>
      </c>
      <c r="H195">
        <v>0</v>
      </c>
      <c r="I195">
        <v>0</v>
      </c>
      <c r="J195">
        <v>1.35E-2</v>
      </c>
      <c r="K195">
        <v>0.97340000000000004</v>
      </c>
      <c r="L195">
        <v>1.3100000000000001E-2</v>
      </c>
      <c r="M195">
        <v>0.39879999999999999</v>
      </c>
      <c r="N195">
        <v>0</v>
      </c>
      <c r="O195">
        <v>0.20849999999999999</v>
      </c>
      <c r="P195" s="1">
        <v>52841.11</v>
      </c>
      <c r="Q195">
        <v>7.6899999999999996E-2</v>
      </c>
      <c r="R195">
        <v>0.2051</v>
      </c>
      <c r="S195">
        <v>0.71789999999999998</v>
      </c>
      <c r="T195">
        <v>3</v>
      </c>
      <c r="U195" s="1">
        <v>81807</v>
      </c>
      <c r="V195">
        <v>180.45</v>
      </c>
      <c r="W195" s="1">
        <v>160892.19</v>
      </c>
      <c r="X195">
        <v>0.85740000000000005</v>
      </c>
      <c r="Y195">
        <v>4.3799999999999999E-2</v>
      </c>
      <c r="Z195">
        <v>9.8799999999999999E-2</v>
      </c>
      <c r="AA195">
        <v>0.1426</v>
      </c>
      <c r="AB195">
        <v>160.88999999999999</v>
      </c>
      <c r="AC195" s="1">
        <v>3610.936539956077</v>
      </c>
      <c r="AD195">
        <v>506.01</v>
      </c>
      <c r="AE195" s="1">
        <v>136982.54</v>
      </c>
      <c r="AF195">
        <v>167</v>
      </c>
      <c r="AG195" s="1">
        <v>32712</v>
      </c>
      <c r="AH195" s="1">
        <v>50665</v>
      </c>
      <c r="AI195">
        <v>30.83</v>
      </c>
      <c r="AJ195">
        <v>21.52</v>
      </c>
      <c r="AK195">
        <v>21.57</v>
      </c>
      <c r="AL195">
        <v>0.5</v>
      </c>
      <c r="AM195">
        <v>0.27</v>
      </c>
      <c r="AN195">
        <v>0.43</v>
      </c>
      <c r="AO195">
        <v>0</v>
      </c>
      <c r="AP195">
        <v>0.78290000000000004</v>
      </c>
      <c r="AQ195" s="1">
        <v>2031.28</v>
      </c>
      <c r="AR195" s="1">
        <v>4448.68</v>
      </c>
      <c r="AS195" s="1">
        <v>8202.49</v>
      </c>
      <c r="AT195">
        <v>668.77</v>
      </c>
      <c r="AU195">
        <v>567.52</v>
      </c>
      <c r="AV195" s="1">
        <v>15918.74</v>
      </c>
      <c r="AW195" s="1">
        <v>11128.6</v>
      </c>
      <c r="AX195">
        <v>0.62739999999999996</v>
      </c>
      <c r="AY195" s="1">
        <v>3322.12</v>
      </c>
      <c r="AZ195">
        <v>0.18729999999999999</v>
      </c>
      <c r="BA195">
        <v>720.27</v>
      </c>
      <c r="BB195">
        <v>4.0599999999999997E-2</v>
      </c>
      <c r="BC195" s="1">
        <v>2566.9899999999998</v>
      </c>
      <c r="BD195">
        <v>0.1447</v>
      </c>
      <c r="BE195" s="1">
        <v>17737.98</v>
      </c>
      <c r="BF195">
        <v>0.51149999999999995</v>
      </c>
      <c r="BG195">
        <v>0.245</v>
      </c>
      <c r="BH195">
        <v>0.18590000000000001</v>
      </c>
      <c r="BI195">
        <v>4.4499999999999998E-2</v>
      </c>
      <c r="BJ195">
        <v>1.2999999999999999E-2</v>
      </c>
    </row>
    <row r="196" spans="1:62" x14ac:dyDescent="0.25">
      <c r="A196" t="s">
        <v>197</v>
      </c>
      <c r="B196" t="s">
        <v>951</v>
      </c>
      <c r="C196">
        <v>28</v>
      </c>
      <c r="D196">
        <v>274.68274414285708</v>
      </c>
      <c r="E196">
        <v>7691.1168360000001</v>
      </c>
      <c r="F196">
        <v>5.4800000000000001E-2</v>
      </c>
      <c r="G196">
        <v>1.2999999999999999E-3</v>
      </c>
      <c r="H196">
        <v>0.2762</v>
      </c>
      <c r="I196">
        <v>3.3999999999999998E-3</v>
      </c>
      <c r="J196">
        <v>6.6100000000000006E-2</v>
      </c>
      <c r="K196">
        <v>0.55330000000000001</v>
      </c>
      <c r="L196">
        <v>4.48E-2</v>
      </c>
      <c r="M196">
        <v>0.24379999999999999</v>
      </c>
      <c r="N196">
        <v>6.1899999999999997E-2</v>
      </c>
      <c r="O196">
        <v>0.1578</v>
      </c>
      <c r="P196" s="1">
        <v>73381.429999999993</v>
      </c>
      <c r="Q196">
        <v>0.18329999999999999</v>
      </c>
      <c r="R196">
        <v>0.2417</v>
      </c>
      <c r="S196">
        <v>0.57499999999999996</v>
      </c>
      <c r="T196">
        <v>44.55</v>
      </c>
      <c r="U196" s="1">
        <v>102529.97</v>
      </c>
      <c r="V196">
        <v>172.64</v>
      </c>
      <c r="W196" s="1">
        <v>253667.56</v>
      </c>
      <c r="X196">
        <v>0.77470000000000006</v>
      </c>
      <c r="Y196">
        <v>0.18360000000000001</v>
      </c>
      <c r="Z196">
        <v>4.1700000000000001E-2</v>
      </c>
      <c r="AA196">
        <v>0.2253</v>
      </c>
      <c r="AB196">
        <v>253.67</v>
      </c>
      <c r="AC196" s="1">
        <v>10607.582193801431</v>
      </c>
      <c r="AD196">
        <v>896.49</v>
      </c>
      <c r="AE196" s="1">
        <v>222526.19</v>
      </c>
      <c r="AF196">
        <v>477</v>
      </c>
      <c r="AG196" s="1">
        <v>50882</v>
      </c>
      <c r="AH196" s="1">
        <v>100054</v>
      </c>
      <c r="AI196">
        <v>78.64</v>
      </c>
      <c r="AJ196">
        <v>38.090000000000003</v>
      </c>
      <c r="AK196">
        <v>49.21</v>
      </c>
      <c r="AL196">
        <v>3.66</v>
      </c>
      <c r="AM196">
        <v>2.88</v>
      </c>
      <c r="AN196">
        <v>3.23</v>
      </c>
      <c r="AO196">
        <v>0</v>
      </c>
      <c r="AP196">
        <v>0.79</v>
      </c>
      <c r="AQ196" s="1">
        <v>1645.37</v>
      </c>
      <c r="AR196" s="1">
        <v>1663.33</v>
      </c>
      <c r="AS196" s="1">
        <v>8536.1299999999992</v>
      </c>
      <c r="AT196">
        <v>894.08</v>
      </c>
      <c r="AU196">
        <v>459.96</v>
      </c>
      <c r="AV196" s="1">
        <v>13198.88</v>
      </c>
      <c r="AW196" s="1">
        <v>2603.42</v>
      </c>
      <c r="AX196">
        <v>0.16980000000000001</v>
      </c>
      <c r="AY196" s="1">
        <v>9406.64</v>
      </c>
      <c r="AZ196">
        <v>0.61370000000000002</v>
      </c>
      <c r="BA196" s="1">
        <v>2046.63</v>
      </c>
      <c r="BB196">
        <v>0.13350000000000001</v>
      </c>
      <c r="BC196" s="1">
        <v>1271.6199999999999</v>
      </c>
      <c r="BD196">
        <v>8.3000000000000004E-2</v>
      </c>
      <c r="BE196" s="1">
        <v>15328.31</v>
      </c>
      <c r="BF196">
        <v>0.63580000000000003</v>
      </c>
      <c r="BG196">
        <v>0.21659999999999999</v>
      </c>
      <c r="BH196">
        <v>0.1103</v>
      </c>
      <c r="BI196">
        <v>2.24E-2</v>
      </c>
      <c r="BJ196">
        <v>1.49E-2</v>
      </c>
    </row>
    <row r="197" spans="1:62" x14ac:dyDescent="0.25">
      <c r="A197" t="s">
        <v>198</v>
      </c>
      <c r="B197" t="s">
        <v>952</v>
      </c>
      <c r="C197">
        <v>29</v>
      </c>
      <c r="D197">
        <v>54.147405965517237</v>
      </c>
      <c r="E197">
        <v>1570.2747730000001</v>
      </c>
      <c r="F197">
        <v>1.6999999999999999E-3</v>
      </c>
      <c r="G197">
        <v>5.9999999999999995E-4</v>
      </c>
      <c r="H197">
        <v>8.8999999999999999E-3</v>
      </c>
      <c r="I197">
        <v>5.9999999999999995E-4</v>
      </c>
      <c r="J197">
        <v>3.3399999999999999E-2</v>
      </c>
      <c r="K197">
        <v>0.9123</v>
      </c>
      <c r="L197">
        <v>4.2500000000000003E-2</v>
      </c>
      <c r="M197">
        <v>0.61119999999999997</v>
      </c>
      <c r="N197">
        <v>8.9999999999999998E-4</v>
      </c>
      <c r="O197">
        <v>0.18079999999999999</v>
      </c>
      <c r="P197" s="1">
        <v>62483.74</v>
      </c>
      <c r="Q197">
        <v>0.17860000000000001</v>
      </c>
      <c r="R197">
        <v>0.1696</v>
      </c>
      <c r="S197">
        <v>0.65180000000000005</v>
      </c>
      <c r="T197">
        <v>19.5</v>
      </c>
      <c r="U197" s="1">
        <v>73514.97</v>
      </c>
      <c r="V197">
        <v>80.53</v>
      </c>
      <c r="W197" s="1">
        <v>126673.19</v>
      </c>
      <c r="X197">
        <v>0.79979999999999996</v>
      </c>
      <c r="Y197">
        <v>0.16789999999999999</v>
      </c>
      <c r="Z197">
        <v>3.2399999999999998E-2</v>
      </c>
      <c r="AA197">
        <v>0.20019999999999999</v>
      </c>
      <c r="AB197">
        <v>126.67</v>
      </c>
      <c r="AC197" s="1">
        <v>3466.8486647081859</v>
      </c>
      <c r="AD197">
        <v>544.57000000000005</v>
      </c>
      <c r="AE197" s="1">
        <v>89539.68</v>
      </c>
      <c r="AF197">
        <v>52</v>
      </c>
      <c r="AG197" s="1">
        <v>29929</v>
      </c>
      <c r="AH197" s="1">
        <v>44644</v>
      </c>
      <c r="AI197">
        <v>52.23</v>
      </c>
      <c r="AJ197">
        <v>24.23</v>
      </c>
      <c r="AK197">
        <v>37.549999999999997</v>
      </c>
      <c r="AL197">
        <v>0.5</v>
      </c>
      <c r="AM197">
        <v>0.4</v>
      </c>
      <c r="AN197">
        <v>0.45</v>
      </c>
      <c r="AO197">
        <v>0</v>
      </c>
      <c r="AP197">
        <v>0.78769999999999996</v>
      </c>
      <c r="AQ197" s="1">
        <v>2012.87</v>
      </c>
      <c r="AR197" s="1">
        <v>2448.1799999999998</v>
      </c>
      <c r="AS197" s="1">
        <v>8214.27</v>
      </c>
      <c r="AT197">
        <v>809.23</v>
      </c>
      <c r="AU197">
        <v>429.66</v>
      </c>
      <c r="AV197" s="1">
        <v>13914.21</v>
      </c>
      <c r="AW197" s="1">
        <v>8769.43</v>
      </c>
      <c r="AX197">
        <v>0.55030000000000001</v>
      </c>
      <c r="AY197" s="1">
        <v>3107</v>
      </c>
      <c r="AZ197">
        <v>0.19500000000000001</v>
      </c>
      <c r="BA197">
        <v>842.3</v>
      </c>
      <c r="BB197">
        <v>5.2900000000000003E-2</v>
      </c>
      <c r="BC197" s="1">
        <v>3216.51</v>
      </c>
      <c r="BD197">
        <v>0.20180000000000001</v>
      </c>
      <c r="BE197" s="1">
        <v>15935.25</v>
      </c>
      <c r="BF197">
        <v>0.51349999999999996</v>
      </c>
      <c r="BG197">
        <v>0.24529999999999999</v>
      </c>
      <c r="BH197">
        <v>0.2102</v>
      </c>
      <c r="BI197">
        <v>2.0899999999999998E-2</v>
      </c>
      <c r="BJ197">
        <v>1.01E-2</v>
      </c>
    </row>
    <row r="198" spans="1:62" x14ac:dyDescent="0.25">
      <c r="A198" t="s">
        <v>199</v>
      </c>
      <c r="B198" t="s">
        <v>953</v>
      </c>
      <c r="C198">
        <v>382</v>
      </c>
      <c r="D198">
        <v>5.3605438089005233</v>
      </c>
      <c r="E198">
        <v>2047.7277349999999</v>
      </c>
      <c r="F198">
        <v>2.7000000000000001E-3</v>
      </c>
      <c r="G198">
        <v>0</v>
      </c>
      <c r="H198">
        <v>1.8100000000000002E-2</v>
      </c>
      <c r="I198">
        <v>4.0000000000000002E-4</v>
      </c>
      <c r="J198">
        <v>1.11E-2</v>
      </c>
      <c r="K198">
        <v>0.94169999999999998</v>
      </c>
      <c r="L198">
        <v>2.5999999999999999E-2</v>
      </c>
      <c r="M198">
        <v>0.99709999999999999</v>
      </c>
      <c r="N198">
        <v>0</v>
      </c>
      <c r="O198">
        <v>0.19700000000000001</v>
      </c>
      <c r="P198" s="1">
        <v>53584.33</v>
      </c>
      <c r="Q198">
        <v>0.1845</v>
      </c>
      <c r="R198">
        <v>0.26790000000000003</v>
      </c>
      <c r="S198">
        <v>0.54759999999999998</v>
      </c>
      <c r="T198">
        <v>18.5</v>
      </c>
      <c r="U198" s="1">
        <v>86108.59</v>
      </c>
      <c r="V198">
        <v>110.69</v>
      </c>
      <c r="W198" s="1">
        <v>272741.02</v>
      </c>
      <c r="X198">
        <v>0.41049999999999998</v>
      </c>
      <c r="Y198">
        <v>0.1273</v>
      </c>
      <c r="Z198">
        <v>0.4622</v>
      </c>
      <c r="AA198">
        <v>0.58950000000000002</v>
      </c>
      <c r="AB198">
        <v>272.74</v>
      </c>
      <c r="AC198" s="1">
        <v>5454.818923962077</v>
      </c>
      <c r="AD198">
        <v>474.57</v>
      </c>
      <c r="AE198" s="1">
        <v>241806.97</v>
      </c>
      <c r="AF198">
        <v>508</v>
      </c>
      <c r="AG198" s="1">
        <v>31723</v>
      </c>
      <c r="AH198" s="1">
        <v>52917</v>
      </c>
      <c r="AI198">
        <v>20</v>
      </c>
      <c r="AJ198">
        <v>20</v>
      </c>
      <c r="AK198">
        <v>20</v>
      </c>
      <c r="AL198">
        <v>1</v>
      </c>
      <c r="AM198">
        <v>1</v>
      </c>
      <c r="AN198">
        <v>1</v>
      </c>
      <c r="AO198">
        <v>0</v>
      </c>
      <c r="AP198">
        <v>0.76719999999999999</v>
      </c>
      <c r="AQ198" s="1">
        <v>2525.25</v>
      </c>
      <c r="AR198" s="1">
        <v>3118.16</v>
      </c>
      <c r="AS198" s="1">
        <v>7809.6</v>
      </c>
      <c r="AT198">
        <v>648.25</v>
      </c>
      <c r="AU198">
        <v>148.97</v>
      </c>
      <c r="AV198" s="1">
        <v>14250.23</v>
      </c>
      <c r="AW198" s="1">
        <v>6482.34</v>
      </c>
      <c r="AX198">
        <v>0.39679999999999999</v>
      </c>
      <c r="AY198" s="1">
        <v>4896.3500000000004</v>
      </c>
      <c r="AZ198">
        <v>0.29970000000000002</v>
      </c>
      <c r="BA198">
        <v>877.03</v>
      </c>
      <c r="BB198">
        <v>5.3699999999999998E-2</v>
      </c>
      <c r="BC198" s="1">
        <v>4081.68</v>
      </c>
      <c r="BD198">
        <v>0.24979999999999999</v>
      </c>
      <c r="BE198" s="1">
        <v>16337.4</v>
      </c>
      <c r="BF198">
        <v>0.58030000000000004</v>
      </c>
      <c r="BG198">
        <v>0.2442</v>
      </c>
      <c r="BH198">
        <v>0.10390000000000001</v>
      </c>
      <c r="BI198">
        <v>5.0900000000000001E-2</v>
      </c>
      <c r="BJ198">
        <v>2.07E-2</v>
      </c>
    </row>
    <row r="199" spans="1:62" x14ac:dyDescent="0.25">
      <c r="A199" t="s">
        <v>200</v>
      </c>
      <c r="B199" t="s">
        <v>954</v>
      </c>
      <c r="C199">
        <v>100</v>
      </c>
      <c r="D199">
        <v>18.468442540000002</v>
      </c>
      <c r="E199">
        <v>1846.8442540000001</v>
      </c>
      <c r="F199">
        <v>7.6E-3</v>
      </c>
      <c r="G199">
        <v>0</v>
      </c>
      <c r="H199">
        <v>2.41E-2</v>
      </c>
      <c r="I199">
        <v>0</v>
      </c>
      <c r="J199">
        <v>8.5000000000000006E-3</v>
      </c>
      <c r="K199">
        <v>0.90869999999999995</v>
      </c>
      <c r="L199">
        <v>5.1200000000000002E-2</v>
      </c>
      <c r="M199">
        <v>0.59719999999999995</v>
      </c>
      <c r="N199">
        <v>1.6000000000000001E-3</v>
      </c>
      <c r="O199">
        <v>0.188</v>
      </c>
      <c r="P199" s="1">
        <v>45637.41</v>
      </c>
      <c r="Q199">
        <v>0.26350000000000001</v>
      </c>
      <c r="R199">
        <v>0.16220000000000001</v>
      </c>
      <c r="S199">
        <v>0.57430000000000003</v>
      </c>
      <c r="T199">
        <v>15.66</v>
      </c>
      <c r="U199" s="1">
        <v>74441.25</v>
      </c>
      <c r="V199">
        <v>117.93</v>
      </c>
      <c r="W199" s="1">
        <v>162814.88</v>
      </c>
      <c r="X199">
        <v>0.72440000000000004</v>
      </c>
      <c r="Y199">
        <v>0.2172</v>
      </c>
      <c r="Z199">
        <v>5.8400000000000001E-2</v>
      </c>
      <c r="AA199">
        <v>0.27560000000000001</v>
      </c>
      <c r="AB199">
        <v>162.81</v>
      </c>
      <c r="AC199" s="1">
        <v>3376.6604771860743</v>
      </c>
      <c r="AD199">
        <v>515.96</v>
      </c>
      <c r="AE199" s="1">
        <v>135398.88</v>
      </c>
      <c r="AF199">
        <v>159</v>
      </c>
      <c r="AG199" s="1">
        <v>30328</v>
      </c>
      <c r="AH199" s="1">
        <v>52980</v>
      </c>
      <c r="AI199">
        <v>31</v>
      </c>
      <c r="AJ199">
        <v>20.010000000000002</v>
      </c>
      <c r="AK199">
        <v>20.399999999999999</v>
      </c>
      <c r="AL199">
        <v>1.5</v>
      </c>
      <c r="AM199">
        <v>1.05</v>
      </c>
      <c r="AN199">
        <v>1.26</v>
      </c>
      <c r="AO199">
        <v>0</v>
      </c>
      <c r="AP199">
        <v>0.77590000000000003</v>
      </c>
      <c r="AQ199" s="1">
        <v>1140</v>
      </c>
      <c r="AR199" s="1">
        <v>4176.4799999999996</v>
      </c>
      <c r="AS199" s="1">
        <v>6521.38</v>
      </c>
      <c r="AT199">
        <v>656.15</v>
      </c>
      <c r="AU199">
        <v>523.5</v>
      </c>
      <c r="AV199" s="1">
        <v>13017.51</v>
      </c>
      <c r="AW199" s="1">
        <v>6861.89</v>
      </c>
      <c r="AX199">
        <v>0.46450000000000002</v>
      </c>
      <c r="AY199" s="1">
        <v>3072.21</v>
      </c>
      <c r="AZ199">
        <v>0.20799999999999999</v>
      </c>
      <c r="BA199">
        <v>760.05</v>
      </c>
      <c r="BB199">
        <v>5.1400000000000001E-2</v>
      </c>
      <c r="BC199" s="1">
        <v>4078.71</v>
      </c>
      <c r="BD199">
        <v>0.27610000000000001</v>
      </c>
      <c r="BE199" s="1">
        <v>14772.86</v>
      </c>
      <c r="BF199">
        <v>0.5444</v>
      </c>
      <c r="BG199">
        <v>0.23530000000000001</v>
      </c>
      <c r="BH199">
        <v>0.15010000000000001</v>
      </c>
      <c r="BI199">
        <v>5.57E-2</v>
      </c>
      <c r="BJ199">
        <v>1.4500000000000001E-2</v>
      </c>
    </row>
    <row r="200" spans="1:62" x14ac:dyDescent="0.25">
      <c r="A200" t="s">
        <v>201</v>
      </c>
      <c r="B200" t="s">
        <v>955</v>
      </c>
      <c r="C200">
        <v>109</v>
      </c>
      <c r="D200">
        <v>9.8244868440366968</v>
      </c>
      <c r="E200">
        <v>1070.869066</v>
      </c>
      <c r="F200">
        <v>1.9E-3</v>
      </c>
      <c r="G200">
        <v>0</v>
      </c>
      <c r="H200">
        <v>4.1999999999999997E-3</v>
      </c>
      <c r="I200">
        <v>0</v>
      </c>
      <c r="J200">
        <v>5.8500000000000003E-2</v>
      </c>
      <c r="K200">
        <v>0.91830000000000001</v>
      </c>
      <c r="L200">
        <v>1.7100000000000001E-2</v>
      </c>
      <c r="M200">
        <v>0.31669999999999998</v>
      </c>
      <c r="N200">
        <v>1.8100000000000002E-2</v>
      </c>
      <c r="O200">
        <v>0.15279999999999999</v>
      </c>
      <c r="P200" s="1">
        <v>57333.79</v>
      </c>
      <c r="Q200">
        <v>0.32429999999999998</v>
      </c>
      <c r="R200">
        <v>0.22969999999999999</v>
      </c>
      <c r="S200">
        <v>0.44590000000000002</v>
      </c>
      <c r="T200">
        <v>10.25</v>
      </c>
      <c r="U200" s="1">
        <v>72020</v>
      </c>
      <c r="V200">
        <v>104.48</v>
      </c>
      <c r="W200" s="1">
        <v>282534.58</v>
      </c>
      <c r="X200">
        <v>0.78759999999999997</v>
      </c>
      <c r="Y200">
        <v>0.1575</v>
      </c>
      <c r="Z200">
        <v>5.5E-2</v>
      </c>
      <c r="AA200">
        <v>0.21240000000000001</v>
      </c>
      <c r="AB200">
        <v>282.52999999999997</v>
      </c>
      <c r="AC200" s="1">
        <v>8503.4083896116572</v>
      </c>
      <c r="AD200">
        <v>726.48</v>
      </c>
      <c r="AE200" s="1">
        <v>241152.6</v>
      </c>
      <c r="AF200">
        <v>506</v>
      </c>
      <c r="AG200" s="1">
        <v>35047</v>
      </c>
      <c r="AH200" s="1">
        <v>59673</v>
      </c>
      <c r="AI200">
        <v>50.17</v>
      </c>
      <c r="AJ200">
        <v>28.47</v>
      </c>
      <c r="AK200">
        <v>30.47</v>
      </c>
      <c r="AL200">
        <v>2</v>
      </c>
      <c r="AM200">
        <v>0.8</v>
      </c>
      <c r="AN200">
        <v>1.24</v>
      </c>
      <c r="AO200">
        <v>0</v>
      </c>
      <c r="AP200">
        <v>1.1311</v>
      </c>
      <c r="AQ200" s="1">
        <v>1684.02</v>
      </c>
      <c r="AR200" s="1">
        <v>2144.7800000000002</v>
      </c>
      <c r="AS200" s="1">
        <v>7224.69</v>
      </c>
      <c r="AT200">
        <v>722.68</v>
      </c>
      <c r="AU200">
        <v>153.56</v>
      </c>
      <c r="AV200" s="1">
        <v>11929.73</v>
      </c>
      <c r="AW200" s="1">
        <v>5545.34</v>
      </c>
      <c r="AX200">
        <v>0.34810000000000002</v>
      </c>
      <c r="AY200" s="1">
        <v>7765.62</v>
      </c>
      <c r="AZ200">
        <v>0.48749999999999999</v>
      </c>
      <c r="BA200">
        <v>767.81</v>
      </c>
      <c r="BB200">
        <v>4.82E-2</v>
      </c>
      <c r="BC200" s="1">
        <v>1851.55</v>
      </c>
      <c r="BD200">
        <v>0.1162</v>
      </c>
      <c r="BE200" s="1">
        <v>15930.32</v>
      </c>
      <c r="BF200">
        <v>0.54330000000000001</v>
      </c>
      <c r="BG200">
        <v>0.24249999999999999</v>
      </c>
      <c r="BH200">
        <v>0.16170000000000001</v>
      </c>
      <c r="BI200">
        <v>3.6200000000000003E-2</v>
      </c>
      <c r="BJ200">
        <v>1.6400000000000001E-2</v>
      </c>
    </row>
    <row r="201" spans="1:62" x14ac:dyDescent="0.25">
      <c r="A201" t="s">
        <v>202</v>
      </c>
      <c r="B201" t="s">
        <v>956</v>
      </c>
      <c r="C201">
        <v>7</v>
      </c>
      <c r="D201">
        <v>443.95714657142861</v>
      </c>
      <c r="E201">
        <v>3107.700026</v>
      </c>
      <c r="F201">
        <v>3.5000000000000001E-3</v>
      </c>
      <c r="G201">
        <v>2.9999999999999997E-4</v>
      </c>
      <c r="H201">
        <v>0.81440000000000001</v>
      </c>
      <c r="I201">
        <v>1.6000000000000001E-3</v>
      </c>
      <c r="J201">
        <v>2.5600000000000001E-2</v>
      </c>
      <c r="K201">
        <v>8.8200000000000001E-2</v>
      </c>
      <c r="L201">
        <v>6.6500000000000004E-2</v>
      </c>
      <c r="M201">
        <v>1</v>
      </c>
      <c r="N201">
        <v>9.5999999999999992E-3</v>
      </c>
      <c r="O201">
        <v>0.2069</v>
      </c>
      <c r="P201" s="1">
        <v>63935.87</v>
      </c>
      <c r="Q201">
        <v>0.18429999999999999</v>
      </c>
      <c r="R201">
        <v>0.1608</v>
      </c>
      <c r="S201">
        <v>0.65490000000000004</v>
      </c>
      <c r="T201">
        <v>36.4</v>
      </c>
      <c r="U201" s="1">
        <v>84958.71</v>
      </c>
      <c r="V201">
        <v>85.38</v>
      </c>
      <c r="W201" s="1">
        <v>122918.18</v>
      </c>
      <c r="X201">
        <v>0.72860000000000003</v>
      </c>
      <c r="Y201">
        <v>0.2278</v>
      </c>
      <c r="Z201">
        <v>4.36E-2</v>
      </c>
      <c r="AA201">
        <v>0.27139999999999997</v>
      </c>
      <c r="AB201">
        <v>122.92</v>
      </c>
      <c r="AC201" s="1">
        <v>7119.1472197773828</v>
      </c>
      <c r="AD201">
        <v>957.49</v>
      </c>
      <c r="AE201" s="1">
        <v>68095.399999999994</v>
      </c>
      <c r="AF201">
        <v>23</v>
      </c>
      <c r="AG201" s="1">
        <v>30113</v>
      </c>
      <c r="AH201" s="1">
        <v>38752</v>
      </c>
      <c r="AI201">
        <v>67.510000000000005</v>
      </c>
      <c r="AJ201">
        <v>57.97</v>
      </c>
      <c r="AK201">
        <v>55.91</v>
      </c>
      <c r="AL201">
        <v>1.5</v>
      </c>
      <c r="AM201">
        <v>0.98</v>
      </c>
      <c r="AN201">
        <v>1.23</v>
      </c>
      <c r="AO201">
        <v>0</v>
      </c>
      <c r="AP201">
        <v>1.7703</v>
      </c>
      <c r="AQ201" s="1">
        <v>2797.99</v>
      </c>
      <c r="AR201" s="1">
        <v>2231.75</v>
      </c>
      <c r="AS201" s="1">
        <v>7965.19</v>
      </c>
      <c r="AT201" s="1">
        <v>1138.3900000000001</v>
      </c>
      <c r="AU201">
        <v>683.58</v>
      </c>
      <c r="AV201" s="1">
        <v>14816.9</v>
      </c>
      <c r="AW201" s="1">
        <v>7512.11</v>
      </c>
      <c r="AX201">
        <v>0.4289</v>
      </c>
      <c r="AY201" s="1">
        <v>6042.92</v>
      </c>
      <c r="AZ201">
        <v>0.34499999999999997</v>
      </c>
      <c r="BA201" s="1">
        <v>1001.73</v>
      </c>
      <c r="BB201">
        <v>5.7200000000000001E-2</v>
      </c>
      <c r="BC201" s="1">
        <v>2959.09</v>
      </c>
      <c r="BD201">
        <v>0.16889999999999999</v>
      </c>
      <c r="BE201" s="1">
        <v>17515.849999999999</v>
      </c>
      <c r="BF201">
        <v>0.59619999999999995</v>
      </c>
      <c r="BG201">
        <v>0.2195</v>
      </c>
      <c r="BH201">
        <v>0.14319999999999999</v>
      </c>
      <c r="BI201">
        <v>2.5499999999999998E-2</v>
      </c>
      <c r="BJ201">
        <v>1.55E-2</v>
      </c>
    </row>
    <row r="202" spans="1:62" x14ac:dyDescent="0.25">
      <c r="A202" t="s">
        <v>203</v>
      </c>
      <c r="B202" t="s">
        <v>957</v>
      </c>
      <c r="C202">
        <v>93</v>
      </c>
      <c r="D202">
        <v>22.281726623655921</v>
      </c>
      <c r="E202">
        <v>2072.2005760000002</v>
      </c>
      <c r="F202">
        <v>1.4E-3</v>
      </c>
      <c r="G202">
        <v>5.0000000000000001E-4</v>
      </c>
      <c r="H202">
        <v>7.1000000000000004E-3</v>
      </c>
      <c r="I202">
        <v>1.4E-3</v>
      </c>
      <c r="J202">
        <v>5.33E-2</v>
      </c>
      <c r="K202">
        <v>0.89490000000000003</v>
      </c>
      <c r="L202">
        <v>4.1300000000000003E-2</v>
      </c>
      <c r="M202">
        <v>0.48720000000000002</v>
      </c>
      <c r="N202">
        <v>1.7399999999999999E-2</v>
      </c>
      <c r="O202">
        <v>0.1757</v>
      </c>
      <c r="P202" s="1">
        <v>67386.8</v>
      </c>
      <c r="Q202">
        <v>8.6599999999999996E-2</v>
      </c>
      <c r="R202">
        <v>0.18110000000000001</v>
      </c>
      <c r="S202">
        <v>0.73229999999999995</v>
      </c>
      <c r="T202">
        <v>18.75</v>
      </c>
      <c r="U202" s="1">
        <v>90687.31</v>
      </c>
      <c r="V202">
        <v>110.52</v>
      </c>
      <c r="W202" s="1">
        <v>188032.25</v>
      </c>
      <c r="X202">
        <v>0.77470000000000006</v>
      </c>
      <c r="Y202">
        <v>0.18609999999999999</v>
      </c>
      <c r="Z202">
        <v>3.9199999999999999E-2</v>
      </c>
      <c r="AA202">
        <v>0.2253</v>
      </c>
      <c r="AB202">
        <v>188.03</v>
      </c>
      <c r="AC202" s="1">
        <v>4025.3762577855782</v>
      </c>
      <c r="AD202">
        <v>484.06</v>
      </c>
      <c r="AE202" s="1">
        <v>172701.43</v>
      </c>
      <c r="AF202">
        <v>325</v>
      </c>
      <c r="AG202" s="1">
        <v>33090</v>
      </c>
      <c r="AH202" s="1">
        <v>56666</v>
      </c>
      <c r="AI202">
        <v>45.39</v>
      </c>
      <c r="AJ202">
        <v>20</v>
      </c>
      <c r="AK202">
        <v>22.22</v>
      </c>
      <c r="AL202">
        <v>1.35</v>
      </c>
      <c r="AM202">
        <v>0.95</v>
      </c>
      <c r="AN202">
        <v>1.06</v>
      </c>
      <c r="AO202" s="1">
        <v>1908.2</v>
      </c>
      <c r="AP202">
        <v>1.2799</v>
      </c>
      <c r="AQ202" s="1">
        <v>1484.2</v>
      </c>
      <c r="AR202" s="1">
        <v>2343.4899999999998</v>
      </c>
      <c r="AS202" s="1">
        <v>7513.83</v>
      </c>
      <c r="AT202">
        <v>723.31</v>
      </c>
      <c r="AU202">
        <v>109.27</v>
      </c>
      <c r="AV202" s="1">
        <v>12174.09</v>
      </c>
      <c r="AW202" s="1">
        <v>6467.18</v>
      </c>
      <c r="AX202">
        <v>0.42930000000000001</v>
      </c>
      <c r="AY202" s="1">
        <v>5706.43</v>
      </c>
      <c r="AZ202">
        <v>0.37880000000000003</v>
      </c>
      <c r="BA202">
        <v>700.06</v>
      </c>
      <c r="BB202">
        <v>4.65E-2</v>
      </c>
      <c r="BC202" s="1">
        <v>2190.34</v>
      </c>
      <c r="BD202">
        <v>0.1454</v>
      </c>
      <c r="BE202" s="1">
        <v>15064</v>
      </c>
      <c r="BF202">
        <v>0.55030000000000001</v>
      </c>
      <c r="BG202">
        <v>0.2661</v>
      </c>
      <c r="BH202">
        <v>0.1462</v>
      </c>
      <c r="BI202">
        <v>2.41E-2</v>
      </c>
      <c r="BJ202">
        <v>1.3299999999999999E-2</v>
      </c>
    </row>
    <row r="203" spans="1:62" x14ac:dyDescent="0.25">
      <c r="A203" t="s">
        <v>204</v>
      </c>
      <c r="B203" t="s">
        <v>958</v>
      </c>
      <c r="C203">
        <v>48</v>
      </c>
      <c r="D203">
        <v>25.607493895833329</v>
      </c>
      <c r="E203">
        <v>1229.159707</v>
      </c>
      <c r="F203">
        <v>5.3E-3</v>
      </c>
      <c r="G203">
        <v>0</v>
      </c>
      <c r="H203">
        <v>4.5999999999999999E-3</v>
      </c>
      <c r="I203">
        <v>0</v>
      </c>
      <c r="J203">
        <v>8.1299999999999997E-2</v>
      </c>
      <c r="K203">
        <v>0.88900000000000001</v>
      </c>
      <c r="L203">
        <v>1.9699999999999999E-2</v>
      </c>
      <c r="M203">
        <v>0.20280000000000001</v>
      </c>
      <c r="N203">
        <v>1E-4</v>
      </c>
      <c r="O203">
        <v>0.10920000000000001</v>
      </c>
      <c r="P203" s="1">
        <v>62478.69</v>
      </c>
      <c r="Q203">
        <v>0.25580000000000003</v>
      </c>
      <c r="R203">
        <v>0.22090000000000001</v>
      </c>
      <c r="S203">
        <v>0.52329999999999999</v>
      </c>
      <c r="T203">
        <v>12</v>
      </c>
      <c r="U203" s="1">
        <v>67718.92</v>
      </c>
      <c r="V203">
        <v>102.43</v>
      </c>
      <c r="W203" s="1">
        <v>176612.29</v>
      </c>
      <c r="X203">
        <v>0.8821</v>
      </c>
      <c r="Y203">
        <v>7.2400000000000006E-2</v>
      </c>
      <c r="Z203">
        <v>4.5600000000000002E-2</v>
      </c>
      <c r="AA203">
        <v>0.1179</v>
      </c>
      <c r="AB203">
        <v>176.61</v>
      </c>
      <c r="AC203" s="1">
        <v>4912.8009693210679</v>
      </c>
      <c r="AD203">
        <v>565.73</v>
      </c>
      <c r="AE203" s="1">
        <v>157943.39000000001</v>
      </c>
      <c r="AF203">
        <v>263</v>
      </c>
      <c r="AG203" s="1">
        <v>42062</v>
      </c>
      <c r="AH203" s="1">
        <v>64506</v>
      </c>
      <c r="AI203">
        <v>63.05</v>
      </c>
      <c r="AJ203">
        <v>25.4</v>
      </c>
      <c r="AK203">
        <v>35.090000000000003</v>
      </c>
      <c r="AL203">
        <v>2.6</v>
      </c>
      <c r="AM203">
        <v>2</v>
      </c>
      <c r="AN203">
        <v>2.42</v>
      </c>
      <c r="AO203">
        <v>0</v>
      </c>
      <c r="AP203">
        <v>0.7681</v>
      </c>
      <c r="AQ203" s="1">
        <v>1484.46</v>
      </c>
      <c r="AR203" s="1">
        <v>1783.45</v>
      </c>
      <c r="AS203" s="1">
        <v>7053.38</v>
      </c>
      <c r="AT203">
        <v>337.93</v>
      </c>
      <c r="AU203">
        <v>165.53</v>
      </c>
      <c r="AV203" s="1">
        <v>10824.76</v>
      </c>
      <c r="AW203" s="1">
        <v>5882.25</v>
      </c>
      <c r="AX203">
        <v>0.48039999999999999</v>
      </c>
      <c r="AY203" s="1">
        <v>4383.8599999999997</v>
      </c>
      <c r="AZ203">
        <v>0.35809999999999997</v>
      </c>
      <c r="BA203">
        <v>633.19000000000005</v>
      </c>
      <c r="BB203">
        <v>5.1700000000000003E-2</v>
      </c>
      <c r="BC203" s="1">
        <v>1344</v>
      </c>
      <c r="BD203">
        <v>0.10979999999999999</v>
      </c>
      <c r="BE203" s="1">
        <v>12243.29</v>
      </c>
      <c r="BF203">
        <v>0.57920000000000005</v>
      </c>
      <c r="BG203">
        <v>0.23669999999999999</v>
      </c>
      <c r="BH203">
        <v>0.1371</v>
      </c>
      <c r="BI203">
        <v>2.8500000000000001E-2</v>
      </c>
      <c r="BJ203">
        <v>1.8499999999999999E-2</v>
      </c>
    </row>
    <row r="204" spans="1:62" x14ac:dyDescent="0.25">
      <c r="A204" t="s">
        <v>205</v>
      </c>
      <c r="B204" t="s">
        <v>959</v>
      </c>
      <c r="C204">
        <v>55</v>
      </c>
      <c r="D204">
        <v>17.83752876363636</v>
      </c>
      <c r="E204">
        <v>981.06408199999998</v>
      </c>
      <c r="F204">
        <v>1E-3</v>
      </c>
      <c r="G204">
        <v>1E-3</v>
      </c>
      <c r="H204">
        <v>1.06E-2</v>
      </c>
      <c r="I204">
        <v>0</v>
      </c>
      <c r="J204">
        <v>1.7299999999999999E-2</v>
      </c>
      <c r="K204">
        <v>0.93940000000000001</v>
      </c>
      <c r="L204">
        <v>3.0599999999999999E-2</v>
      </c>
      <c r="M204">
        <v>0.48209999999999997</v>
      </c>
      <c r="N204">
        <v>0</v>
      </c>
      <c r="O204">
        <v>0.14929999999999999</v>
      </c>
      <c r="P204" s="1">
        <v>54488.73</v>
      </c>
      <c r="Q204">
        <v>0.16220000000000001</v>
      </c>
      <c r="R204">
        <v>0.31080000000000002</v>
      </c>
      <c r="S204">
        <v>0.52700000000000002</v>
      </c>
      <c r="T204">
        <v>8.25</v>
      </c>
      <c r="U204" s="1">
        <v>82371.88</v>
      </c>
      <c r="V204">
        <v>118.92</v>
      </c>
      <c r="W204" s="1">
        <v>141673.31</v>
      </c>
      <c r="X204">
        <v>0.78690000000000004</v>
      </c>
      <c r="Y204">
        <v>0.14480000000000001</v>
      </c>
      <c r="Z204">
        <v>6.8400000000000002E-2</v>
      </c>
      <c r="AA204">
        <v>0.21310000000000001</v>
      </c>
      <c r="AB204">
        <v>141.66999999999999</v>
      </c>
      <c r="AC204" s="1">
        <v>2924.6896840322811</v>
      </c>
      <c r="AD204">
        <v>379.48</v>
      </c>
      <c r="AE204" s="1">
        <v>125445.53</v>
      </c>
      <c r="AF204">
        <v>130</v>
      </c>
      <c r="AG204" s="1">
        <v>32662</v>
      </c>
      <c r="AH204" s="1">
        <v>49749</v>
      </c>
      <c r="AI204">
        <v>25</v>
      </c>
      <c r="AJ204">
        <v>20</v>
      </c>
      <c r="AK204">
        <v>22.09</v>
      </c>
      <c r="AL204">
        <v>2</v>
      </c>
      <c r="AM204">
        <v>1.41</v>
      </c>
      <c r="AN204">
        <v>1.91</v>
      </c>
      <c r="AO204">
        <v>0</v>
      </c>
      <c r="AP204">
        <v>0.83040000000000003</v>
      </c>
      <c r="AQ204" s="1">
        <v>1518.62</v>
      </c>
      <c r="AR204" s="1">
        <v>2202.2600000000002</v>
      </c>
      <c r="AS204" s="1">
        <v>7982.87</v>
      </c>
      <c r="AT204">
        <v>864.75</v>
      </c>
      <c r="AU204">
        <v>144.19999999999999</v>
      </c>
      <c r="AV204" s="1">
        <v>12712.7</v>
      </c>
      <c r="AW204" s="1">
        <v>8329.15</v>
      </c>
      <c r="AX204">
        <v>0.5907</v>
      </c>
      <c r="AY204" s="1">
        <v>2642.06</v>
      </c>
      <c r="AZ204">
        <v>0.18740000000000001</v>
      </c>
      <c r="BA204">
        <v>508.6</v>
      </c>
      <c r="BB204">
        <v>3.61E-2</v>
      </c>
      <c r="BC204" s="1">
        <v>2620.96</v>
      </c>
      <c r="BD204">
        <v>0.18590000000000001</v>
      </c>
      <c r="BE204" s="1">
        <v>14100.77</v>
      </c>
      <c r="BF204">
        <v>0.51859999999999995</v>
      </c>
      <c r="BG204">
        <v>0.24829999999999999</v>
      </c>
      <c r="BH204">
        <v>0.18729999999999999</v>
      </c>
      <c r="BI204">
        <v>2.4199999999999999E-2</v>
      </c>
      <c r="BJ204">
        <v>2.1600000000000001E-2</v>
      </c>
    </row>
    <row r="205" spans="1:62" x14ac:dyDescent="0.25">
      <c r="A205" t="s">
        <v>206</v>
      </c>
      <c r="B205" t="s">
        <v>960</v>
      </c>
      <c r="C205">
        <v>59</v>
      </c>
      <c r="D205">
        <v>13.38087201694915</v>
      </c>
      <c r="E205">
        <v>789.47144900000001</v>
      </c>
      <c r="F205">
        <v>1.1999999999999999E-3</v>
      </c>
      <c r="G205">
        <v>0</v>
      </c>
      <c r="H205">
        <v>0</v>
      </c>
      <c r="I205">
        <v>0</v>
      </c>
      <c r="J205">
        <v>9.4799999999999995E-2</v>
      </c>
      <c r="K205">
        <v>0.88009999999999999</v>
      </c>
      <c r="L205">
        <v>2.3800000000000002E-2</v>
      </c>
      <c r="M205">
        <v>0.3392</v>
      </c>
      <c r="N205">
        <v>0</v>
      </c>
      <c r="O205">
        <v>0.1273</v>
      </c>
      <c r="P205" s="1">
        <v>64796.76</v>
      </c>
      <c r="Q205">
        <v>0.28570000000000001</v>
      </c>
      <c r="R205">
        <v>0.1429</v>
      </c>
      <c r="S205">
        <v>0.57140000000000002</v>
      </c>
      <c r="T205">
        <v>9</v>
      </c>
      <c r="U205" s="1">
        <v>61032.89</v>
      </c>
      <c r="V205">
        <v>87.72</v>
      </c>
      <c r="W205" s="1">
        <v>181856.08</v>
      </c>
      <c r="X205">
        <v>0.74939999999999996</v>
      </c>
      <c r="Y205">
        <v>5.2900000000000003E-2</v>
      </c>
      <c r="Z205">
        <v>0.19769999999999999</v>
      </c>
      <c r="AA205">
        <v>0.25059999999999999</v>
      </c>
      <c r="AB205">
        <v>181.86</v>
      </c>
      <c r="AC205" s="1">
        <v>4627.0577671010869</v>
      </c>
      <c r="AD205">
        <v>435.05</v>
      </c>
      <c r="AE205" s="1">
        <v>160043.82999999999</v>
      </c>
      <c r="AF205">
        <v>268</v>
      </c>
      <c r="AG205" s="1">
        <v>38199</v>
      </c>
      <c r="AH205" s="1">
        <v>58674</v>
      </c>
      <c r="AI205">
        <v>45.2</v>
      </c>
      <c r="AJ205">
        <v>20</v>
      </c>
      <c r="AK205">
        <v>28.72</v>
      </c>
      <c r="AL205">
        <v>1.5</v>
      </c>
      <c r="AM205">
        <v>0.67</v>
      </c>
      <c r="AN205">
        <v>1.06</v>
      </c>
      <c r="AO205" s="1">
        <v>1573</v>
      </c>
      <c r="AP205">
        <v>1.0589</v>
      </c>
      <c r="AQ205" s="1">
        <v>1977.29</v>
      </c>
      <c r="AR205" s="1">
        <v>2363.29</v>
      </c>
      <c r="AS205" s="1">
        <v>7050.3</v>
      </c>
      <c r="AT205">
        <v>521.14</v>
      </c>
      <c r="AU205">
        <v>91.24</v>
      </c>
      <c r="AV205" s="1">
        <v>12003.26</v>
      </c>
      <c r="AW205" s="1">
        <v>7442.34</v>
      </c>
      <c r="AX205">
        <v>0.49619999999999997</v>
      </c>
      <c r="AY205" s="1">
        <v>5218.5200000000004</v>
      </c>
      <c r="AZ205">
        <v>0.34799999999999998</v>
      </c>
      <c r="BA205">
        <v>795.19</v>
      </c>
      <c r="BB205">
        <v>5.2999999999999999E-2</v>
      </c>
      <c r="BC205" s="1">
        <v>1541.42</v>
      </c>
      <c r="BD205">
        <v>0.1028</v>
      </c>
      <c r="BE205" s="1">
        <v>14997.47</v>
      </c>
      <c r="BF205">
        <v>0.62429999999999997</v>
      </c>
      <c r="BG205">
        <v>0.1928</v>
      </c>
      <c r="BH205">
        <v>0.1384</v>
      </c>
      <c r="BI205">
        <v>2.6200000000000001E-2</v>
      </c>
      <c r="BJ205">
        <v>1.83E-2</v>
      </c>
    </row>
    <row r="206" spans="1:62" x14ac:dyDescent="0.25">
      <c r="A206" t="s">
        <v>207</v>
      </c>
      <c r="B206" t="s">
        <v>961</v>
      </c>
      <c r="C206">
        <v>7</v>
      </c>
      <c r="D206">
        <v>225.8245504285714</v>
      </c>
      <c r="E206">
        <v>1580.771853</v>
      </c>
      <c r="F206">
        <v>9.9000000000000008E-3</v>
      </c>
      <c r="G206">
        <v>1.1000000000000001E-3</v>
      </c>
      <c r="H206">
        <v>7.5399999999999995E-2</v>
      </c>
      <c r="I206">
        <v>4.1000000000000003E-3</v>
      </c>
      <c r="J206">
        <v>4.24E-2</v>
      </c>
      <c r="K206">
        <v>0.81950000000000001</v>
      </c>
      <c r="L206">
        <v>4.7600000000000003E-2</v>
      </c>
      <c r="M206">
        <v>0.58650000000000002</v>
      </c>
      <c r="N206">
        <v>6.4000000000000003E-3</v>
      </c>
      <c r="O206">
        <v>0.16550000000000001</v>
      </c>
      <c r="P206" s="1">
        <v>66240.89</v>
      </c>
      <c r="Q206">
        <v>0.1318</v>
      </c>
      <c r="R206">
        <v>0.2326</v>
      </c>
      <c r="S206">
        <v>0.63570000000000004</v>
      </c>
      <c r="T206">
        <v>9.4</v>
      </c>
      <c r="U206" s="1">
        <v>87644.84</v>
      </c>
      <c r="V206">
        <v>168.17</v>
      </c>
      <c r="W206" s="1">
        <v>94442.19</v>
      </c>
      <c r="X206">
        <v>0.69299999999999995</v>
      </c>
      <c r="Y206">
        <v>0.18110000000000001</v>
      </c>
      <c r="Z206">
        <v>0.12590000000000001</v>
      </c>
      <c r="AA206">
        <v>0.307</v>
      </c>
      <c r="AB206">
        <v>94.44</v>
      </c>
      <c r="AC206" s="1">
        <v>3000.1584295668758</v>
      </c>
      <c r="AD206">
        <v>415.51</v>
      </c>
      <c r="AE206" s="1">
        <v>77202.070000000007</v>
      </c>
      <c r="AF206">
        <v>35</v>
      </c>
      <c r="AG206" s="1">
        <v>29004</v>
      </c>
      <c r="AH206" s="1">
        <v>43195</v>
      </c>
      <c r="AI206">
        <v>45.65</v>
      </c>
      <c r="AJ206">
        <v>29.61</v>
      </c>
      <c r="AK206">
        <v>30.38</v>
      </c>
      <c r="AL206">
        <v>1.5</v>
      </c>
      <c r="AM206">
        <v>1.45</v>
      </c>
      <c r="AN206">
        <v>1.49</v>
      </c>
      <c r="AO206">
        <v>0</v>
      </c>
      <c r="AP206">
        <v>0.7671</v>
      </c>
      <c r="AQ206" s="1">
        <v>1717.17</v>
      </c>
      <c r="AR206" s="1">
        <v>2082.42</v>
      </c>
      <c r="AS206" s="1">
        <v>8190.79</v>
      </c>
      <c r="AT206">
        <v>949.27</v>
      </c>
      <c r="AU206">
        <v>132.88999999999999</v>
      </c>
      <c r="AV206" s="1">
        <v>13072.54</v>
      </c>
      <c r="AW206" s="1">
        <v>9344.64</v>
      </c>
      <c r="AX206">
        <v>0.59109999999999996</v>
      </c>
      <c r="AY206" s="1">
        <v>2655.61</v>
      </c>
      <c r="AZ206">
        <v>0.16800000000000001</v>
      </c>
      <c r="BA206" s="1">
        <v>1276.9100000000001</v>
      </c>
      <c r="BB206">
        <v>8.0799999999999997E-2</v>
      </c>
      <c r="BC206" s="1">
        <v>2532.1799999999998</v>
      </c>
      <c r="BD206">
        <v>0.16020000000000001</v>
      </c>
      <c r="BE206" s="1">
        <v>15809.33</v>
      </c>
      <c r="BF206">
        <v>0.60229999999999995</v>
      </c>
      <c r="BG206">
        <v>0.2203</v>
      </c>
      <c r="BH206">
        <v>0.13020000000000001</v>
      </c>
      <c r="BI206">
        <v>3.9800000000000002E-2</v>
      </c>
      <c r="BJ206">
        <v>7.4000000000000003E-3</v>
      </c>
    </row>
    <row r="207" spans="1:62" x14ac:dyDescent="0.25">
      <c r="A207" t="s">
        <v>208</v>
      </c>
      <c r="B207" t="s">
        <v>962</v>
      </c>
      <c r="C207">
        <v>41</v>
      </c>
      <c r="D207">
        <v>65.871253121951227</v>
      </c>
      <c r="E207">
        <v>2700.7213780000002</v>
      </c>
      <c r="F207">
        <v>3.3E-3</v>
      </c>
      <c r="G207">
        <v>2.9999999999999997E-4</v>
      </c>
      <c r="H207">
        <v>2.5999999999999999E-2</v>
      </c>
      <c r="I207">
        <v>1.6999999999999999E-3</v>
      </c>
      <c r="J207">
        <v>4.1599999999999998E-2</v>
      </c>
      <c r="K207">
        <v>0.88370000000000004</v>
      </c>
      <c r="L207">
        <v>4.3400000000000001E-2</v>
      </c>
      <c r="M207">
        <v>0.40889999999999999</v>
      </c>
      <c r="N207">
        <v>6.7000000000000002E-3</v>
      </c>
      <c r="O207">
        <v>0.19620000000000001</v>
      </c>
      <c r="P207" s="1">
        <v>71092.899999999994</v>
      </c>
      <c r="Q207">
        <v>0.14199999999999999</v>
      </c>
      <c r="R207">
        <v>0.19889999999999999</v>
      </c>
      <c r="S207">
        <v>0.65910000000000002</v>
      </c>
      <c r="T207">
        <v>16</v>
      </c>
      <c r="U207" s="1">
        <v>101489.13</v>
      </c>
      <c r="V207">
        <v>168.8</v>
      </c>
      <c r="W207" s="1">
        <v>127192.28</v>
      </c>
      <c r="X207">
        <v>0.85970000000000002</v>
      </c>
      <c r="Y207">
        <v>8.0100000000000005E-2</v>
      </c>
      <c r="Z207">
        <v>6.0199999999999997E-2</v>
      </c>
      <c r="AA207">
        <v>0.14030000000000001</v>
      </c>
      <c r="AB207">
        <v>127.19</v>
      </c>
      <c r="AC207" s="1">
        <v>2570.0781489500246</v>
      </c>
      <c r="AD207">
        <v>386.76</v>
      </c>
      <c r="AE207" s="1">
        <v>116306.33</v>
      </c>
      <c r="AF207">
        <v>105</v>
      </c>
      <c r="AG207" s="1">
        <v>37113</v>
      </c>
      <c r="AH207" s="1">
        <v>55474</v>
      </c>
      <c r="AI207">
        <v>21.8</v>
      </c>
      <c r="AJ207">
        <v>20</v>
      </c>
      <c r="AK207">
        <v>21.22</v>
      </c>
      <c r="AL207">
        <v>5.0999999999999996</v>
      </c>
      <c r="AM207">
        <v>4.9000000000000004</v>
      </c>
      <c r="AN207">
        <v>5.07</v>
      </c>
      <c r="AO207" s="1">
        <v>1584.72</v>
      </c>
      <c r="AP207">
        <v>1.2030000000000001</v>
      </c>
      <c r="AQ207" s="1">
        <v>1379.15</v>
      </c>
      <c r="AR207" s="1">
        <v>2450.0700000000002</v>
      </c>
      <c r="AS207" s="1">
        <v>7873.9</v>
      </c>
      <c r="AT207">
        <v>850.35</v>
      </c>
      <c r="AU207">
        <v>481.93</v>
      </c>
      <c r="AV207" s="1">
        <v>13035.4</v>
      </c>
      <c r="AW207" s="1">
        <v>7403.54</v>
      </c>
      <c r="AX207">
        <v>0.51619999999999999</v>
      </c>
      <c r="AY207" s="1">
        <v>3795.09</v>
      </c>
      <c r="AZ207">
        <v>0.2646</v>
      </c>
      <c r="BA207" s="1">
        <v>1101.29</v>
      </c>
      <c r="BB207">
        <v>7.6799999999999993E-2</v>
      </c>
      <c r="BC207" s="1">
        <v>2043.55</v>
      </c>
      <c r="BD207">
        <v>0.14249999999999999</v>
      </c>
      <c r="BE207" s="1">
        <v>14343.48</v>
      </c>
      <c r="BF207">
        <v>0.52759999999999996</v>
      </c>
      <c r="BG207">
        <v>0.18160000000000001</v>
      </c>
      <c r="BH207">
        <v>0.24729999999999999</v>
      </c>
      <c r="BI207">
        <v>3.6700000000000003E-2</v>
      </c>
      <c r="BJ207">
        <v>6.8999999999999999E-3</v>
      </c>
    </row>
    <row r="208" spans="1:62" x14ac:dyDescent="0.25">
      <c r="A208" t="s">
        <v>209</v>
      </c>
      <c r="B208" t="s">
        <v>963</v>
      </c>
      <c r="C208">
        <v>182</v>
      </c>
      <c r="D208">
        <v>8.188811725274725</v>
      </c>
      <c r="E208">
        <v>1490.363734</v>
      </c>
      <c r="F208">
        <v>2.3999999999999998E-3</v>
      </c>
      <c r="G208">
        <v>5.9999999999999995E-4</v>
      </c>
      <c r="H208">
        <v>6.3E-3</v>
      </c>
      <c r="I208">
        <v>1.1999999999999999E-3</v>
      </c>
      <c r="J208">
        <v>2.5000000000000001E-2</v>
      </c>
      <c r="K208">
        <v>0.92730000000000001</v>
      </c>
      <c r="L208">
        <v>3.7100000000000001E-2</v>
      </c>
      <c r="M208">
        <v>0.25609999999999999</v>
      </c>
      <c r="N208">
        <v>2.0999999999999999E-3</v>
      </c>
      <c r="O208">
        <v>0.18010000000000001</v>
      </c>
      <c r="P208" s="1">
        <v>58652.18</v>
      </c>
      <c r="Q208">
        <v>0.1837</v>
      </c>
      <c r="R208">
        <v>0.17349999999999999</v>
      </c>
      <c r="S208">
        <v>0.64290000000000003</v>
      </c>
      <c r="T208">
        <v>10</v>
      </c>
      <c r="U208" s="1">
        <v>91901.5</v>
      </c>
      <c r="V208">
        <v>149.04</v>
      </c>
      <c r="W208" s="1">
        <v>211561.81</v>
      </c>
      <c r="X208">
        <v>0.9123</v>
      </c>
      <c r="Y208">
        <v>5.9499999999999997E-2</v>
      </c>
      <c r="Z208">
        <v>2.8199999999999999E-2</v>
      </c>
      <c r="AA208">
        <v>8.77E-2</v>
      </c>
      <c r="AB208">
        <v>211.56</v>
      </c>
      <c r="AC208" s="1">
        <v>4298.9820899654287</v>
      </c>
      <c r="AD208">
        <v>638.29</v>
      </c>
      <c r="AE208" s="1">
        <v>189886.05</v>
      </c>
      <c r="AF208">
        <v>393</v>
      </c>
      <c r="AG208" s="1">
        <v>39520</v>
      </c>
      <c r="AH208" s="1">
        <v>57048</v>
      </c>
      <c r="AI208">
        <v>26.1</v>
      </c>
      <c r="AJ208">
        <v>20.05</v>
      </c>
      <c r="AK208">
        <v>21.78</v>
      </c>
      <c r="AL208">
        <v>2.5</v>
      </c>
      <c r="AM208">
        <v>0.79</v>
      </c>
      <c r="AN208">
        <v>1.22</v>
      </c>
      <c r="AO208">
        <v>0</v>
      </c>
      <c r="AP208">
        <v>0.83960000000000001</v>
      </c>
      <c r="AQ208" s="1">
        <v>1991.43</v>
      </c>
      <c r="AR208" s="1">
        <v>2807.61</v>
      </c>
      <c r="AS208" s="1">
        <v>7042.16</v>
      </c>
      <c r="AT208" s="1">
        <v>1121.74</v>
      </c>
      <c r="AU208">
        <v>796.22</v>
      </c>
      <c r="AV208" s="1">
        <v>13759.16</v>
      </c>
      <c r="AW208" s="1">
        <v>7428.58</v>
      </c>
      <c r="AX208">
        <v>0.50849999999999995</v>
      </c>
      <c r="AY208" s="1">
        <v>3574.9</v>
      </c>
      <c r="AZ208">
        <v>0.2447</v>
      </c>
      <c r="BA208">
        <v>972.03</v>
      </c>
      <c r="BB208">
        <v>6.6500000000000004E-2</v>
      </c>
      <c r="BC208" s="1">
        <v>2633.85</v>
      </c>
      <c r="BD208">
        <v>0.18029999999999999</v>
      </c>
      <c r="BE208" s="1">
        <v>14609.36</v>
      </c>
      <c r="BF208">
        <v>0.55689999999999995</v>
      </c>
      <c r="BG208">
        <v>0.24310000000000001</v>
      </c>
      <c r="BH208">
        <v>0.156</v>
      </c>
      <c r="BI208">
        <v>2.87E-2</v>
      </c>
      <c r="BJ208">
        <v>1.52E-2</v>
      </c>
    </row>
    <row r="209" spans="1:62" x14ac:dyDescent="0.25">
      <c r="A209" t="s">
        <v>210</v>
      </c>
      <c r="B209" t="s">
        <v>964</v>
      </c>
      <c r="C209">
        <v>122</v>
      </c>
      <c r="D209">
        <v>7.6230444508196724</v>
      </c>
      <c r="E209">
        <v>930.01142300000004</v>
      </c>
      <c r="F209">
        <v>0</v>
      </c>
      <c r="G209">
        <v>0</v>
      </c>
      <c r="H209">
        <v>1.1000000000000001E-3</v>
      </c>
      <c r="I209">
        <v>0</v>
      </c>
      <c r="J209">
        <v>1.78E-2</v>
      </c>
      <c r="K209">
        <v>0.9466</v>
      </c>
      <c r="L209">
        <v>3.4500000000000003E-2</v>
      </c>
      <c r="M209">
        <v>0.44629999999999997</v>
      </c>
      <c r="N209">
        <v>6.1000000000000004E-3</v>
      </c>
      <c r="O209">
        <v>0.16209999999999999</v>
      </c>
      <c r="P209" s="1">
        <v>61682.73</v>
      </c>
      <c r="Q209">
        <v>0.30840000000000001</v>
      </c>
      <c r="R209">
        <v>0.1308</v>
      </c>
      <c r="S209">
        <v>0.56069999999999998</v>
      </c>
      <c r="T209">
        <v>10</v>
      </c>
      <c r="U209" s="1">
        <v>72596.899999999994</v>
      </c>
      <c r="V209">
        <v>93</v>
      </c>
      <c r="W209" s="1">
        <v>230256.1</v>
      </c>
      <c r="X209">
        <v>0.88800000000000001</v>
      </c>
      <c r="Y209">
        <v>6.93E-2</v>
      </c>
      <c r="Z209">
        <v>4.2700000000000002E-2</v>
      </c>
      <c r="AA209">
        <v>0.112</v>
      </c>
      <c r="AB209">
        <v>230.26</v>
      </c>
      <c r="AC209" s="1">
        <v>4801.8367189453329</v>
      </c>
      <c r="AD209">
        <v>628.92999999999995</v>
      </c>
      <c r="AE209" s="1">
        <v>195984.97</v>
      </c>
      <c r="AF209">
        <v>411</v>
      </c>
      <c r="AG209" s="1">
        <v>27807</v>
      </c>
      <c r="AH209" s="1">
        <v>50286</v>
      </c>
      <c r="AI209">
        <v>39.659999999999997</v>
      </c>
      <c r="AJ209">
        <v>20</v>
      </c>
      <c r="AK209">
        <v>20.21</v>
      </c>
      <c r="AL209">
        <v>3.05</v>
      </c>
      <c r="AM209">
        <v>1.87</v>
      </c>
      <c r="AN209">
        <v>2.5</v>
      </c>
      <c r="AO209">
        <v>0</v>
      </c>
      <c r="AP209">
        <v>1.1364000000000001</v>
      </c>
      <c r="AQ209" s="1">
        <v>2337.42</v>
      </c>
      <c r="AR209" s="1">
        <v>3471.34</v>
      </c>
      <c r="AS209" s="1">
        <v>7712.71</v>
      </c>
      <c r="AT209">
        <v>911.92</v>
      </c>
      <c r="AU209">
        <v>225.66</v>
      </c>
      <c r="AV209" s="1">
        <v>14659.06</v>
      </c>
      <c r="AW209" s="1">
        <v>8121.67</v>
      </c>
      <c r="AX209">
        <v>0.49980000000000002</v>
      </c>
      <c r="AY209" s="1">
        <v>4643.84</v>
      </c>
      <c r="AZ209">
        <v>0.2858</v>
      </c>
      <c r="BA209">
        <v>617.82000000000005</v>
      </c>
      <c r="BB209">
        <v>3.7999999999999999E-2</v>
      </c>
      <c r="BC209" s="1">
        <v>2867.67</v>
      </c>
      <c r="BD209">
        <v>0.17649999999999999</v>
      </c>
      <c r="BE209" s="1">
        <v>16251</v>
      </c>
      <c r="BF209">
        <v>0.55110000000000003</v>
      </c>
      <c r="BG209">
        <v>0.27889999999999998</v>
      </c>
      <c r="BH209">
        <v>0.12609999999999999</v>
      </c>
      <c r="BI209">
        <v>2.86E-2</v>
      </c>
      <c r="BJ209">
        <v>1.5299999999999999E-2</v>
      </c>
    </row>
    <row r="210" spans="1:62" x14ac:dyDescent="0.25">
      <c r="A210" t="s">
        <v>211</v>
      </c>
      <c r="B210" t="s">
        <v>965</v>
      </c>
      <c r="C210">
        <v>2</v>
      </c>
      <c r="D210">
        <v>553.94192199999998</v>
      </c>
      <c r="E210">
        <v>1107.883844</v>
      </c>
      <c r="F210">
        <v>1.4E-2</v>
      </c>
      <c r="G210">
        <v>0</v>
      </c>
      <c r="H210">
        <v>1.17E-2</v>
      </c>
      <c r="I210">
        <v>8.9999999999999998E-4</v>
      </c>
      <c r="J210">
        <v>2.4500000000000001E-2</v>
      </c>
      <c r="K210">
        <v>0.90390000000000004</v>
      </c>
      <c r="L210">
        <v>4.4999999999999998E-2</v>
      </c>
      <c r="M210">
        <v>2.9000000000000001E-2</v>
      </c>
      <c r="N210">
        <v>9.2999999999999992E-3</v>
      </c>
      <c r="O210">
        <v>0.13250000000000001</v>
      </c>
      <c r="P210" s="1">
        <v>82648.639999999999</v>
      </c>
      <c r="Q210">
        <v>0.1111</v>
      </c>
      <c r="R210">
        <v>0.16669999999999999</v>
      </c>
      <c r="S210">
        <v>0.72219999999999995</v>
      </c>
      <c r="T210">
        <v>22.5</v>
      </c>
      <c r="U210" s="1">
        <v>77458</v>
      </c>
      <c r="V210">
        <v>49.24</v>
      </c>
      <c r="W210" s="1">
        <v>413065.91</v>
      </c>
      <c r="X210">
        <v>0.82650000000000001</v>
      </c>
      <c r="Y210">
        <v>0.1346</v>
      </c>
      <c r="Z210">
        <v>3.8899999999999997E-2</v>
      </c>
      <c r="AA210">
        <v>0.17349999999999999</v>
      </c>
      <c r="AB210">
        <v>413.07</v>
      </c>
      <c r="AC210" s="1">
        <v>15129.15283562886</v>
      </c>
      <c r="AD210" s="1">
        <v>1199.6600000000001</v>
      </c>
      <c r="AE210" s="1">
        <v>378106.14</v>
      </c>
      <c r="AF210">
        <v>593</v>
      </c>
      <c r="AG210" s="1">
        <v>62469</v>
      </c>
      <c r="AH210" s="1">
        <v>131549</v>
      </c>
      <c r="AI210">
        <v>106.15</v>
      </c>
      <c r="AJ210">
        <v>30.5</v>
      </c>
      <c r="AK210">
        <v>54.16</v>
      </c>
      <c r="AL210">
        <v>2</v>
      </c>
      <c r="AM210">
        <v>1.19</v>
      </c>
      <c r="AN210">
        <v>1.51</v>
      </c>
      <c r="AO210">
        <v>0</v>
      </c>
      <c r="AP210">
        <v>0.46229999999999999</v>
      </c>
      <c r="AQ210" s="1">
        <v>2816.52</v>
      </c>
      <c r="AR210" s="1">
        <v>2065.39</v>
      </c>
      <c r="AS210" s="1">
        <v>11099.42</v>
      </c>
      <c r="AT210" s="1">
        <v>1299.0999999999999</v>
      </c>
      <c r="AU210" s="1">
        <v>1926.22</v>
      </c>
      <c r="AV210" s="1">
        <v>19206.66</v>
      </c>
      <c r="AW210" s="1">
        <v>2583.04</v>
      </c>
      <c r="AX210">
        <v>0.11260000000000001</v>
      </c>
      <c r="AY210" s="1">
        <v>14065.69</v>
      </c>
      <c r="AZ210">
        <v>0.61309999999999998</v>
      </c>
      <c r="BA210" s="1">
        <v>4518.1099999999997</v>
      </c>
      <c r="BB210">
        <v>0.19689999999999999</v>
      </c>
      <c r="BC210" s="1">
        <v>1775.65</v>
      </c>
      <c r="BD210">
        <v>7.7399999999999997E-2</v>
      </c>
      <c r="BE210" s="1">
        <v>22942.49</v>
      </c>
      <c r="BF210">
        <v>0.60940000000000005</v>
      </c>
      <c r="BG210">
        <v>0.22539999999999999</v>
      </c>
      <c r="BH210">
        <v>0.12889999999999999</v>
      </c>
      <c r="BI210">
        <v>1.9300000000000001E-2</v>
      </c>
      <c r="BJ210">
        <v>1.7000000000000001E-2</v>
      </c>
    </row>
    <row r="211" spans="1:62" x14ac:dyDescent="0.25">
      <c r="A211" t="s">
        <v>212</v>
      </c>
      <c r="B211" t="s">
        <v>966</v>
      </c>
      <c r="C211">
        <v>40</v>
      </c>
      <c r="D211">
        <v>60.998997875000001</v>
      </c>
      <c r="E211">
        <v>2439.9599149999999</v>
      </c>
      <c r="F211">
        <v>1.95E-2</v>
      </c>
      <c r="G211">
        <v>8.0000000000000004E-4</v>
      </c>
      <c r="H211">
        <v>4.4000000000000003E-3</v>
      </c>
      <c r="I211">
        <v>2.2000000000000001E-3</v>
      </c>
      <c r="J211">
        <v>2.7400000000000001E-2</v>
      </c>
      <c r="K211">
        <v>0.90469999999999995</v>
      </c>
      <c r="L211">
        <v>4.1099999999999998E-2</v>
      </c>
      <c r="M211">
        <v>4.5499999999999999E-2</v>
      </c>
      <c r="N211">
        <v>9.1000000000000004E-3</v>
      </c>
      <c r="O211">
        <v>9.7600000000000006E-2</v>
      </c>
      <c r="P211" s="1">
        <v>78074.429999999993</v>
      </c>
      <c r="Q211">
        <v>5.5899999999999998E-2</v>
      </c>
      <c r="R211">
        <v>0.16769999999999999</v>
      </c>
      <c r="S211">
        <v>0.77639999999999998</v>
      </c>
      <c r="T211">
        <v>13.5</v>
      </c>
      <c r="U211" s="1">
        <v>107542.11</v>
      </c>
      <c r="V211">
        <v>180.74</v>
      </c>
      <c r="W211" s="1">
        <v>241643.87</v>
      </c>
      <c r="X211">
        <v>0.879</v>
      </c>
      <c r="Y211">
        <v>8.2299999999999998E-2</v>
      </c>
      <c r="Z211">
        <v>3.8699999999999998E-2</v>
      </c>
      <c r="AA211">
        <v>0.121</v>
      </c>
      <c r="AB211">
        <v>241.64</v>
      </c>
      <c r="AC211" s="1">
        <v>9005.443025894956</v>
      </c>
      <c r="AD211" s="1">
        <v>1009.26</v>
      </c>
      <c r="AE211" s="1">
        <v>234846.07</v>
      </c>
      <c r="AF211">
        <v>494</v>
      </c>
      <c r="AG211" s="1">
        <v>69116</v>
      </c>
      <c r="AH211" s="1">
        <v>147456</v>
      </c>
      <c r="AI211">
        <v>81.650000000000006</v>
      </c>
      <c r="AJ211">
        <v>33.54</v>
      </c>
      <c r="AK211">
        <v>56.27</v>
      </c>
      <c r="AL211">
        <v>2.75</v>
      </c>
      <c r="AM211">
        <v>2.75</v>
      </c>
      <c r="AN211">
        <v>2.75</v>
      </c>
      <c r="AO211" s="1">
        <v>2907.67</v>
      </c>
      <c r="AP211">
        <v>0.7389</v>
      </c>
      <c r="AQ211" s="1">
        <v>1769.5</v>
      </c>
      <c r="AR211" s="1">
        <v>2579.14</v>
      </c>
      <c r="AS211" s="1">
        <v>8084.13</v>
      </c>
      <c r="AT211">
        <v>935.21</v>
      </c>
      <c r="AU211">
        <v>429.03</v>
      </c>
      <c r="AV211" s="1">
        <v>13797</v>
      </c>
      <c r="AW211" s="1">
        <v>3322.4</v>
      </c>
      <c r="AX211">
        <v>0.20810000000000001</v>
      </c>
      <c r="AY211" s="1">
        <v>10816.29</v>
      </c>
      <c r="AZ211">
        <v>0.67749999999999999</v>
      </c>
      <c r="BA211">
        <v>711.99</v>
      </c>
      <c r="BB211">
        <v>4.4600000000000001E-2</v>
      </c>
      <c r="BC211" s="1">
        <v>1115.3900000000001</v>
      </c>
      <c r="BD211">
        <v>6.9900000000000004E-2</v>
      </c>
      <c r="BE211" s="1">
        <v>15966.08</v>
      </c>
      <c r="BF211">
        <v>0.55910000000000004</v>
      </c>
      <c r="BG211">
        <v>0.24460000000000001</v>
      </c>
      <c r="BH211">
        <v>0.1363</v>
      </c>
      <c r="BI211">
        <v>3.9699999999999999E-2</v>
      </c>
      <c r="BJ211">
        <v>2.0400000000000001E-2</v>
      </c>
    </row>
    <row r="212" spans="1:62" x14ac:dyDescent="0.25">
      <c r="A212" t="s">
        <v>213</v>
      </c>
      <c r="B212" t="s">
        <v>967</v>
      </c>
      <c r="C212">
        <v>39</v>
      </c>
      <c r="D212">
        <v>13.1077618974359</v>
      </c>
      <c r="E212">
        <v>511.20271400000001</v>
      </c>
      <c r="F212">
        <v>1.9E-3</v>
      </c>
      <c r="G212">
        <v>0</v>
      </c>
      <c r="H212">
        <v>0</v>
      </c>
      <c r="I212">
        <v>0</v>
      </c>
      <c r="J212">
        <v>9.4000000000000004E-3</v>
      </c>
      <c r="K212">
        <v>0.97460000000000002</v>
      </c>
      <c r="L212">
        <v>1.41E-2</v>
      </c>
      <c r="M212">
        <v>0.50139999999999996</v>
      </c>
      <c r="N212">
        <v>0</v>
      </c>
      <c r="O212">
        <v>0.1368</v>
      </c>
      <c r="P212" s="1">
        <v>44421.26</v>
      </c>
      <c r="Q212">
        <v>0.48980000000000001</v>
      </c>
      <c r="R212">
        <v>0.1837</v>
      </c>
      <c r="S212">
        <v>0.32650000000000001</v>
      </c>
      <c r="T212">
        <v>5.2</v>
      </c>
      <c r="U212" s="1">
        <v>69584.539999999994</v>
      </c>
      <c r="V212">
        <v>98.31</v>
      </c>
      <c r="W212" s="1">
        <v>181124.88</v>
      </c>
      <c r="X212">
        <v>0.66200000000000003</v>
      </c>
      <c r="Y212">
        <v>0.1114</v>
      </c>
      <c r="Z212">
        <v>0.2266</v>
      </c>
      <c r="AA212">
        <v>0.33800000000000002</v>
      </c>
      <c r="AB212">
        <v>181.12</v>
      </c>
      <c r="AC212" s="1">
        <v>3878.8487339681847</v>
      </c>
      <c r="AD212">
        <v>446.94</v>
      </c>
      <c r="AE212" s="1">
        <v>138369.09</v>
      </c>
      <c r="AF212">
        <v>178</v>
      </c>
      <c r="AG212" s="1">
        <v>34114</v>
      </c>
      <c r="AH212" s="1">
        <v>63007</v>
      </c>
      <c r="AI212">
        <v>25.07</v>
      </c>
      <c r="AJ212">
        <v>20</v>
      </c>
      <c r="AK212">
        <v>22.39</v>
      </c>
      <c r="AL212">
        <v>1</v>
      </c>
      <c r="AM212">
        <v>0.93</v>
      </c>
      <c r="AN212">
        <v>0.87</v>
      </c>
      <c r="AO212">
        <v>0</v>
      </c>
      <c r="AP212">
        <v>0.59609999999999996</v>
      </c>
      <c r="AQ212" s="1">
        <v>2305</v>
      </c>
      <c r="AR212" s="1">
        <v>3362.92</v>
      </c>
      <c r="AS212" s="1">
        <v>8986</v>
      </c>
      <c r="AT212">
        <v>215.94</v>
      </c>
      <c r="AU212">
        <v>318.37</v>
      </c>
      <c r="AV212" s="1">
        <v>15188.23</v>
      </c>
      <c r="AW212" s="1">
        <v>9762.49</v>
      </c>
      <c r="AX212">
        <v>0.47710000000000002</v>
      </c>
      <c r="AY212" s="1">
        <v>3596.8</v>
      </c>
      <c r="AZ212">
        <v>0.17580000000000001</v>
      </c>
      <c r="BA212" s="1">
        <v>1036.17</v>
      </c>
      <c r="BB212">
        <v>5.0599999999999999E-2</v>
      </c>
      <c r="BC212" s="1">
        <v>6064.7</v>
      </c>
      <c r="BD212">
        <v>0.2964</v>
      </c>
      <c r="BE212" s="1">
        <v>20460.16</v>
      </c>
      <c r="BF212">
        <v>0.45900000000000002</v>
      </c>
      <c r="BG212">
        <v>0.2112</v>
      </c>
      <c r="BH212">
        <v>0.27789999999999998</v>
      </c>
      <c r="BI212">
        <v>4.4299999999999999E-2</v>
      </c>
      <c r="BJ212">
        <v>7.6E-3</v>
      </c>
    </row>
    <row r="213" spans="1:62" x14ac:dyDescent="0.25">
      <c r="A213" t="s">
        <v>214</v>
      </c>
      <c r="B213" t="s">
        <v>968</v>
      </c>
      <c r="C213">
        <v>33</v>
      </c>
      <c r="D213">
        <v>116.0007668484848</v>
      </c>
      <c r="E213">
        <v>3828.025306</v>
      </c>
      <c r="F213">
        <v>2.3699999999999999E-2</v>
      </c>
      <c r="G213">
        <v>8.0000000000000004E-4</v>
      </c>
      <c r="H213">
        <v>3.4099999999999998E-2</v>
      </c>
      <c r="I213">
        <v>1.2999999999999999E-3</v>
      </c>
      <c r="J213">
        <v>9.4000000000000004E-3</v>
      </c>
      <c r="K213">
        <v>0.89949999999999997</v>
      </c>
      <c r="L213">
        <v>3.1300000000000001E-2</v>
      </c>
      <c r="M213">
        <v>0.19989999999999999</v>
      </c>
      <c r="N213">
        <v>4.4999999999999997E-3</v>
      </c>
      <c r="O213">
        <v>0.15459999999999999</v>
      </c>
      <c r="P213" s="1">
        <v>72757.77</v>
      </c>
      <c r="Q213">
        <v>0.16159999999999999</v>
      </c>
      <c r="R213">
        <v>0.14410000000000001</v>
      </c>
      <c r="S213">
        <v>0.69430000000000003</v>
      </c>
      <c r="T213">
        <v>26.05</v>
      </c>
      <c r="U213" s="1">
        <v>89488.88</v>
      </c>
      <c r="V213">
        <v>146.94999999999999</v>
      </c>
      <c r="W213" s="1">
        <v>250616.25</v>
      </c>
      <c r="X213">
        <v>0.74509999999999998</v>
      </c>
      <c r="Y213">
        <v>0.1825</v>
      </c>
      <c r="Z213">
        <v>7.2499999999999995E-2</v>
      </c>
      <c r="AA213">
        <v>0.25490000000000002</v>
      </c>
      <c r="AB213">
        <v>250.62</v>
      </c>
      <c r="AC213" s="1">
        <v>7539.1596692856347</v>
      </c>
      <c r="AD213">
        <v>900.02</v>
      </c>
      <c r="AE213" s="1">
        <v>207442.09</v>
      </c>
      <c r="AF213">
        <v>439</v>
      </c>
      <c r="AG213" s="1">
        <v>43895</v>
      </c>
      <c r="AH213" s="1">
        <v>80457</v>
      </c>
      <c r="AI213">
        <v>35.229999999999997</v>
      </c>
      <c r="AJ213">
        <v>29.64</v>
      </c>
      <c r="AK213">
        <v>29.84</v>
      </c>
      <c r="AL213">
        <v>4.8</v>
      </c>
      <c r="AM213">
        <v>4.8</v>
      </c>
      <c r="AN213">
        <v>4.8</v>
      </c>
      <c r="AO213">
        <v>0</v>
      </c>
      <c r="AP213">
        <v>0.75990000000000002</v>
      </c>
      <c r="AQ213" s="1">
        <v>1523.49</v>
      </c>
      <c r="AR213" s="1">
        <v>2106.66</v>
      </c>
      <c r="AS213" s="1">
        <v>7160.58</v>
      </c>
      <c r="AT213">
        <v>727.22</v>
      </c>
      <c r="AU213">
        <v>384.35</v>
      </c>
      <c r="AV213" s="1">
        <v>11902.3</v>
      </c>
      <c r="AW213" s="1">
        <v>4292.63</v>
      </c>
      <c r="AX213">
        <v>0.33639999999999998</v>
      </c>
      <c r="AY213" s="1">
        <v>6642.54</v>
      </c>
      <c r="AZ213">
        <v>0.52049999999999996</v>
      </c>
      <c r="BA213">
        <v>458.09</v>
      </c>
      <c r="BB213">
        <v>3.5900000000000001E-2</v>
      </c>
      <c r="BC213" s="1">
        <v>1369.09</v>
      </c>
      <c r="BD213">
        <v>0.10730000000000001</v>
      </c>
      <c r="BE213" s="1">
        <v>12762.35</v>
      </c>
      <c r="BF213">
        <v>0.60940000000000005</v>
      </c>
      <c r="BG213">
        <v>0.24909999999999999</v>
      </c>
      <c r="BH213">
        <v>9.2799999999999994E-2</v>
      </c>
      <c r="BI213">
        <v>3.3599999999999998E-2</v>
      </c>
      <c r="BJ213">
        <v>1.5100000000000001E-2</v>
      </c>
    </row>
    <row r="214" spans="1:62" x14ac:dyDescent="0.25">
      <c r="A214" t="s">
        <v>215</v>
      </c>
      <c r="B214" t="s">
        <v>969</v>
      </c>
      <c r="C214">
        <v>53</v>
      </c>
      <c r="D214">
        <v>19.995679603773581</v>
      </c>
      <c r="E214">
        <v>1059.771019</v>
      </c>
      <c r="F214">
        <v>5.7000000000000002E-3</v>
      </c>
      <c r="G214">
        <v>1E-3</v>
      </c>
      <c r="H214">
        <v>1.2200000000000001E-2</v>
      </c>
      <c r="I214">
        <v>0</v>
      </c>
      <c r="J214">
        <v>5.5500000000000001E-2</v>
      </c>
      <c r="K214">
        <v>0.89290000000000003</v>
      </c>
      <c r="L214">
        <v>3.27E-2</v>
      </c>
      <c r="M214">
        <v>0.24129999999999999</v>
      </c>
      <c r="N214">
        <v>1.24E-2</v>
      </c>
      <c r="O214">
        <v>0.1032</v>
      </c>
      <c r="P214" s="1">
        <v>61580.39</v>
      </c>
      <c r="Q214">
        <v>7.8700000000000006E-2</v>
      </c>
      <c r="R214">
        <v>0.22470000000000001</v>
      </c>
      <c r="S214">
        <v>0.6966</v>
      </c>
      <c r="T214">
        <v>6.6</v>
      </c>
      <c r="U214" s="1">
        <v>74968.759999999995</v>
      </c>
      <c r="V214">
        <v>160.57</v>
      </c>
      <c r="W214" s="1">
        <v>173027.06</v>
      </c>
      <c r="X214">
        <v>0.84930000000000005</v>
      </c>
      <c r="Y214">
        <v>9.8900000000000002E-2</v>
      </c>
      <c r="Z214">
        <v>5.1799999999999999E-2</v>
      </c>
      <c r="AA214">
        <v>0.1507</v>
      </c>
      <c r="AB214">
        <v>173.03</v>
      </c>
      <c r="AC214" s="1">
        <v>5020.9308469493071</v>
      </c>
      <c r="AD214">
        <v>705.03</v>
      </c>
      <c r="AE214" s="1">
        <v>146748.9</v>
      </c>
      <c r="AF214">
        <v>224</v>
      </c>
      <c r="AG214" s="1">
        <v>37512</v>
      </c>
      <c r="AH214" s="1">
        <v>63654</v>
      </c>
      <c r="AI214">
        <v>50.4</v>
      </c>
      <c r="AJ214">
        <v>27.85</v>
      </c>
      <c r="AK214">
        <v>27.85</v>
      </c>
      <c r="AL214">
        <v>1.9</v>
      </c>
      <c r="AM214">
        <v>1.33</v>
      </c>
      <c r="AN214">
        <v>1.41</v>
      </c>
      <c r="AO214">
        <v>788.56</v>
      </c>
      <c r="AP214">
        <v>1.1324000000000001</v>
      </c>
      <c r="AQ214" s="1">
        <v>1422.22</v>
      </c>
      <c r="AR214" s="1">
        <v>2206.73</v>
      </c>
      <c r="AS214" s="1">
        <v>7411.68</v>
      </c>
      <c r="AT214">
        <v>376.76</v>
      </c>
      <c r="AU214">
        <v>305.74</v>
      </c>
      <c r="AV214" s="1">
        <v>11723.14</v>
      </c>
      <c r="AW214" s="1">
        <v>6732.48</v>
      </c>
      <c r="AX214">
        <v>0.46820000000000001</v>
      </c>
      <c r="AY214" s="1">
        <v>5418.48</v>
      </c>
      <c r="AZ214">
        <v>0.37680000000000002</v>
      </c>
      <c r="BA214">
        <v>698.73</v>
      </c>
      <c r="BB214">
        <v>4.8599999999999997E-2</v>
      </c>
      <c r="BC214" s="1">
        <v>1529.88</v>
      </c>
      <c r="BD214">
        <v>0.10639999999999999</v>
      </c>
      <c r="BE214" s="1">
        <v>14379.57</v>
      </c>
      <c r="BF214">
        <v>0.5645</v>
      </c>
      <c r="BG214">
        <v>0.21540000000000001</v>
      </c>
      <c r="BH214">
        <v>0.16139999999999999</v>
      </c>
      <c r="BI214">
        <v>4.7E-2</v>
      </c>
      <c r="BJ214">
        <v>1.18E-2</v>
      </c>
    </row>
    <row r="215" spans="1:62" x14ac:dyDescent="0.25">
      <c r="A215" t="s">
        <v>216</v>
      </c>
      <c r="B215" t="s">
        <v>970</v>
      </c>
      <c r="C215">
        <v>112</v>
      </c>
      <c r="D215">
        <v>11.323206214285721</v>
      </c>
      <c r="E215">
        <v>1268.1990960000001</v>
      </c>
      <c r="F215">
        <v>5.0000000000000001E-4</v>
      </c>
      <c r="G215">
        <v>0</v>
      </c>
      <c r="H215">
        <v>7.1000000000000004E-3</v>
      </c>
      <c r="I215">
        <v>2.3999999999999998E-3</v>
      </c>
      <c r="J215">
        <v>2.5499999999999998E-2</v>
      </c>
      <c r="K215">
        <v>0.93500000000000005</v>
      </c>
      <c r="L215">
        <v>2.9600000000000001E-2</v>
      </c>
      <c r="M215">
        <v>0.22739999999999999</v>
      </c>
      <c r="N215">
        <v>0</v>
      </c>
      <c r="O215">
        <v>0.14349999999999999</v>
      </c>
      <c r="P215" s="1">
        <v>56070.06</v>
      </c>
      <c r="Q215">
        <v>0.2366</v>
      </c>
      <c r="R215">
        <v>0.17199999999999999</v>
      </c>
      <c r="S215">
        <v>0.59140000000000004</v>
      </c>
      <c r="T215">
        <v>12</v>
      </c>
      <c r="U215" s="1">
        <v>94797.5</v>
      </c>
      <c r="V215">
        <v>105.68</v>
      </c>
      <c r="W215" s="1">
        <v>189262.64</v>
      </c>
      <c r="X215">
        <v>0.88270000000000004</v>
      </c>
      <c r="Y215">
        <v>4.82E-2</v>
      </c>
      <c r="Z215">
        <v>6.9099999999999995E-2</v>
      </c>
      <c r="AA215">
        <v>0.1173</v>
      </c>
      <c r="AB215">
        <v>189.26</v>
      </c>
      <c r="AC215" s="1">
        <v>4034.4130634832118</v>
      </c>
      <c r="AD215">
        <v>578.53</v>
      </c>
      <c r="AE215" s="1">
        <v>195787.04</v>
      </c>
      <c r="AF215">
        <v>410</v>
      </c>
      <c r="AG215" s="1">
        <v>40291</v>
      </c>
      <c r="AH215" s="1">
        <v>62812</v>
      </c>
      <c r="AI215">
        <v>27.75</v>
      </c>
      <c r="AJ215">
        <v>20.88</v>
      </c>
      <c r="AK215">
        <v>20</v>
      </c>
      <c r="AL215">
        <v>2.5</v>
      </c>
      <c r="AM215">
        <v>2.5</v>
      </c>
      <c r="AN215">
        <v>2.5</v>
      </c>
      <c r="AO215" s="1">
        <v>1884.18</v>
      </c>
      <c r="AP215">
        <v>1.2439</v>
      </c>
      <c r="AQ215" s="1">
        <v>1739.38</v>
      </c>
      <c r="AR215" s="1">
        <v>3086.9</v>
      </c>
      <c r="AS215" s="1">
        <v>6706.23</v>
      </c>
      <c r="AT215">
        <v>553.13</v>
      </c>
      <c r="AU215">
        <v>419.63</v>
      </c>
      <c r="AV215" s="1">
        <v>12505.28</v>
      </c>
      <c r="AW215" s="1">
        <v>5830.79</v>
      </c>
      <c r="AX215">
        <v>0.43020000000000003</v>
      </c>
      <c r="AY215" s="1">
        <v>5623.02</v>
      </c>
      <c r="AZ215">
        <v>0.41489999999999999</v>
      </c>
      <c r="BA215">
        <v>716.86</v>
      </c>
      <c r="BB215">
        <v>5.2900000000000003E-2</v>
      </c>
      <c r="BC215" s="1">
        <v>1382.6</v>
      </c>
      <c r="BD215">
        <v>0.10199999999999999</v>
      </c>
      <c r="BE215" s="1">
        <v>13553.27</v>
      </c>
      <c r="BF215">
        <v>0.52810000000000001</v>
      </c>
      <c r="BG215">
        <v>0.2291</v>
      </c>
      <c r="BH215">
        <v>0.18340000000000001</v>
      </c>
      <c r="BI215">
        <v>4.9799999999999997E-2</v>
      </c>
      <c r="BJ215">
        <v>9.4999999999999998E-3</v>
      </c>
    </row>
    <row r="216" spans="1:62" x14ac:dyDescent="0.25">
      <c r="A216" t="s">
        <v>217</v>
      </c>
      <c r="B216" t="s">
        <v>971</v>
      </c>
      <c r="C216">
        <v>164</v>
      </c>
      <c r="D216">
        <v>10.78218679878049</v>
      </c>
      <c r="E216">
        <v>1768.2786349999999</v>
      </c>
      <c r="F216">
        <v>1.6000000000000001E-3</v>
      </c>
      <c r="G216">
        <v>0</v>
      </c>
      <c r="H216">
        <v>3.8999999999999998E-3</v>
      </c>
      <c r="I216">
        <v>0</v>
      </c>
      <c r="J216">
        <v>1.66E-2</v>
      </c>
      <c r="K216">
        <v>0.94040000000000001</v>
      </c>
      <c r="L216">
        <v>3.7499999999999999E-2</v>
      </c>
      <c r="M216">
        <v>0.49120000000000003</v>
      </c>
      <c r="N216">
        <v>0</v>
      </c>
      <c r="O216">
        <v>0.1396</v>
      </c>
      <c r="P216" s="1">
        <v>61259.51</v>
      </c>
      <c r="Q216">
        <v>0.1825</v>
      </c>
      <c r="R216">
        <v>0.27779999999999999</v>
      </c>
      <c r="S216">
        <v>0.53969999999999996</v>
      </c>
      <c r="T216">
        <v>17</v>
      </c>
      <c r="U216" s="1">
        <v>78599.47</v>
      </c>
      <c r="V216">
        <v>104.02</v>
      </c>
      <c r="W216" s="1">
        <v>134974.12</v>
      </c>
      <c r="X216">
        <v>0.80769999999999997</v>
      </c>
      <c r="Y216">
        <v>7.17E-2</v>
      </c>
      <c r="Z216">
        <v>0.1206</v>
      </c>
      <c r="AA216">
        <v>0.1923</v>
      </c>
      <c r="AB216">
        <v>134.97</v>
      </c>
      <c r="AC216" s="1">
        <v>2762.6483198446836</v>
      </c>
      <c r="AD216">
        <v>306.55</v>
      </c>
      <c r="AE216" s="1">
        <v>102809.99</v>
      </c>
      <c r="AF216">
        <v>76</v>
      </c>
      <c r="AG216" s="1">
        <v>30444</v>
      </c>
      <c r="AH216" s="1">
        <v>45240</v>
      </c>
      <c r="AI216">
        <v>22.7</v>
      </c>
      <c r="AJ216">
        <v>20</v>
      </c>
      <c r="AK216">
        <v>21.99</v>
      </c>
      <c r="AL216">
        <v>0</v>
      </c>
      <c r="AM216">
        <v>0</v>
      </c>
      <c r="AN216">
        <v>0</v>
      </c>
      <c r="AO216" s="1">
        <v>1439.05</v>
      </c>
      <c r="AP216">
        <v>1.7270000000000001</v>
      </c>
      <c r="AQ216" s="1">
        <v>1917.14</v>
      </c>
      <c r="AR216" s="1">
        <v>2842.31</v>
      </c>
      <c r="AS216" s="1">
        <v>9152.99</v>
      </c>
      <c r="AT216">
        <v>485.75</v>
      </c>
      <c r="AU216">
        <v>348.05</v>
      </c>
      <c r="AV216" s="1">
        <v>14746.24</v>
      </c>
      <c r="AW216" s="1">
        <v>9072.8799999999992</v>
      </c>
      <c r="AX216">
        <v>0.57069999999999999</v>
      </c>
      <c r="AY216" s="1">
        <v>3587.39</v>
      </c>
      <c r="AZ216">
        <v>0.22559999999999999</v>
      </c>
      <c r="BA216">
        <v>841.88</v>
      </c>
      <c r="BB216">
        <v>5.2999999999999999E-2</v>
      </c>
      <c r="BC216" s="1">
        <v>2397</v>
      </c>
      <c r="BD216">
        <v>0.15079999999999999</v>
      </c>
      <c r="BE216" s="1">
        <v>15899.15</v>
      </c>
      <c r="BF216">
        <v>0.51070000000000004</v>
      </c>
      <c r="BG216">
        <v>0.26029999999999998</v>
      </c>
      <c r="BH216">
        <v>9.4100000000000003E-2</v>
      </c>
      <c r="BI216">
        <v>0.12790000000000001</v>
      </c>
      <c r="BJ216">
        <v>7.0000000000000001E-3</v>
      </c>
    </row>
    <row r="217" spans="1:62" x14ac:dyDescent="0.25">
      <c r="A217" t="s">
        <v>218</v>
      </c>
      <c r="B217" t="s">
        <v>972</v>
      </c>
      <c r="C217">
        <v>45</v>
      </c>
      <c r="D217">
        <v>34.923528733333328</v>
      </c>
      <c r="E217">
        <v>1571.5587929999999</v>
      </c>
      <c r="F217">
        <v>2.5999999999999999E-3</v>
      </c>
      <c r="G217">
        <v>1.6999999999999999E-3</v>
      </c>
      <c r="H217">
        <v>1.32E-2</v>
      </c>
      <c r="I217">
        <v>5.9999999999999995E-4</v>
      </c>
      <c r="J217">
        <v>3.7100000000000001E-2</v>
      </c>
      <c r="K217">
        <v>0.90410000000000001</v>
      </c>
      <c r="L217">
        <v>4.07E-2</v>
      </c>
      <c r="M217">
        <v>0.38979999999999998</v>
      </c>
      <c r="N217">
        <v>1.9E-3</v>
      </c>
      <c r="O217">
        <v>0.16769999999999999</v>
      </c>
      <c r="P217" s="1">
        <v>63785.36</v>
      </c>
      <c r="Q217">
        <v>0.33979999999999999</v>
      </c>
      <c r="R217">
        <v>0.16500000000000001</v>
      </c>
      <c r="S217">
        <v>0.49509999999999998</v>
      </c>
      <c r="T217">
        <v>9.08</v>
      </c>
      <c r="U217" s="1">
        <v>86099.62</v>
      </c>
      <c r="V217">
        <v>173.08</v>
      </c>
      <c r="W217" s="1">
        <v>191761.66</v>
      </c>
      <c r="X217">
        <v>0.82640000000000002</v>
      </c>
      <c r="Y217">
        <v>0.12479999999999999</v>
      </c>
      <c r="Z217">
        <v>4.87E-2</v>
      </c>
      <c r="AA217">
        <v>0.1736</v>
      </c>
      <c r="AB217">
        <v>191.76</v>
      </c>
      <c r="AC217" s="1">
        <v>6216.9478122731616</v>
      </c>
      <c r="AD217">
        <v>830.45</v>
      </c>
      <c r="AE217" s="1">
        <v>164744.74</v>
      </c>
      <c r="AF217">
        <v>291</v>
      </c>
      <c r="AG217" s="1">
        <v>41539</v>
      </c>
      <c r="AH217" s="1">
        <v>63650</v>
      </c>
      <c r="AI217">
        <v>38.24</v>
      </c>
      <c r="AJ217">
        <v>32.049999999999997</v>
      </c>
      <c r="AK217">
        <v>32.58</v>
      </c>
      <c r="AL217">
        <v>3</v>
      </c>
      <c r="AM217">
        <v>3</v>
      </c>
      <c r="AN217">
        <v>3</v>
      </c>
      <c r="AO217">
        <v>0</v>
      </c>
      <c r="AP217">
        <v>0.85729999999999995</v>
      </c>
      <c r="AQ217" s="1">
        <v>1285.99</v>
      </c>
      <c r="AR217" s="1">
        <v>2385.29</v>
      </c>
      <c r="AS217" s="1">
        <v>6482.91</v>
      </c>
      <c r="AT217">
        <v>404.87</v>
      </c>
      <c r="AU217">
        <v>199.69</v>
      </c>
      <c r="AV217" s="1">
        <v>10758.75</v>
      </c>
      <c r="AW217" s="1">
        <v>4138.84</v>
      </c>
      <c r="AX217">
        <v>0.32040000000000002</v>
      </c>
      <c r="AY217" s="1">
        <v>6072.13</v>
      </c>
      <c r="AZ217">
        <v>0.47</v>
      </c>
      <c r="BA217">
        <v>477.04</v>
      </c>
      <c r="BB217">
        <v>3.6900000000000002E-2</v>
      </c>
      <c r="BC217" s="1">
        <v>2230.81</v>
      </c>
      <c r="BD217">
        <v>0.17269999999999999</v>
      </c>
      <c r="BE217" s="1">
        <v>12918.82</v>
      </c>
      <c r="BF217">
        <v>0.55869999999999997</v>
      </c>
      <c r="BG217">
        <v>0.22969999999999999</v>
      </c>
      <c r="BH217">
        <v>0.159</v>
      </c>
      <c r="BI217">
        <v>3.4599999999999999E-2</v>
      </c>
      <c r="BJ217">
        <v>1.8100000000000002E-2</v>
      </c>
    </row>
    <row r="218" spans="1:62" x14ac:dyDescent="0.25">
      <c r="A218" t="s">
        <v>219</v>
      </c>
      <c r="B218" t="s">
        <v>973</v>
      </c>
      <c r="C218">
        <v>127</v>
      </c>
      <c r="D218">
        <v>18.526022401574799</v>
      </c>
      <c r="E218">
        <v>2352.8048450000001</v>
      </c>
      <c r="F218">
        <v>6.4000000000000003E-3</v>
      </c>
      <c r="G218">
        <v>1.2999999999999999E-3</v>
      </c>
      <c r="H218">
        <v>9.7999999999999997E-3</v>
      </c>
      <c r="I218">
        <v>1.6000000000000001E-3</v>
      </c>
      <c r="J218">
        <v>1.8100000000000002E-2</v>
      </c>
      <c r="K218">
        <v>0.93379999999999996</v>
      </c>
      <c r="L218">
        <v>2.8899999999999999E-2</v>
      </c>
      <c r="M218">
        <v>0.44400000000000001</v>
      </c>
      <c r="N218">
        <v>6.3E-3</v>
      </c>
      <c r="O218">
        <v>0.13650000000000001</v>
      </c>
      <c r="P218" s="1">
        <v>62510.93</v>
      </c>
      <c r="Q218">
        <v>0.15759999999999999</v>
      </c>
      <c r="R218">
        <v>0.18179999999999999</v>
      </c>
      <c r="S218">
        <v>0.66059999999999997</v>
      </c>
      <c r="T218">
        <v>15</v>
      </c>
      <c r="U218" s="1">
        <v>87325.07</v>
      </c>
      <c r="V218">
        <v>156.85</v>
      </c>
      <c r="W218" s="1">
        <v>227890.82</v>
      </c>
      <c r="X218">
        <v>0.72440000000000004</v>
      </c>
      <c r="Y218">
        <v>0.21560000000000001</v>
      </c>
      <c r="Z218">
        <v>0.06</v>
      </c>
      <c r="AA218">
        <v>0.27560000000000001</v>
      </c>
      <c r="AB218">
        <v>227.89</v>
      </c>
      <c r="AC218" s="1">
        <v>5616.247360286271</v>
      </c>
      <c r="AD218">
        <v>720.87</v>
      </c>
      <c r="AE218" s="1">
        <v>171053.06</v>
      </c>
      <c r="AF218">
        <v>321</v>
      </c>
      <c r="AG218" s="1">
        <v>32139</v>
      </c>
      <c r="AH218" s="1">
        <v>50355</v>
      </c>
      <c r="AI218">
        <v>34.520000000000003</v>
      </c>
      <c r="AJ218">
        <v>23.12</v>
      </c>
      <c r="AK218">
        <v>27.02</v>
      </c>
      <c r="AL218">
        <v>2.5</v>
      </c>
      <c r="AM218">
        <v>1.21</v>
      </c>
      <c r="AN218">
        <v>2.0499999999999998</v>
      </c>
      <c r="AO218" s="1">
        <v>1079.47</v>
      </c>
      <c r="AP218">
        <v>1.0982000000000001</v>
      </c>
      <c r="AQ218" s="1">
        <v>1895.45</v>
      </c>
      <c r="AR218" s="1">
        <v>2064.67</v>
      </c>
      <c r="AS218" s="1">
        <v>8596.67</v>
      </c>
      <c r="AT218">
        <v>572.38</v>
      </c>
      <c r="AU218">
        <v>421.86</v>
      </c>
      <c r="AV218" s="1">
        <v>13551.03</v>
      </c>
      <c r="AW218" s="1">
        <v>5678.32</v>
      </c>
      <c r="AX218">
        <v>0.39600000000000002</v>
      </c>
      <c r="AY218" s="1">
        <v>6094.7</v>
      </c>
      <c r="AZ218">
        <v>0.42499999999999999</v>
      </c>
      <c r="BA218">
        <v>606.99</v>
      </c>
      <c r="BB218">
        <v>4.2299999999999997E-2</v>
      </c>
      <c r="BC218" s="1">
        <v>1960.92</v>
      </c>
      <c r="BD218">
        <v>0.13669999999999999</v>
      </c>
      <c r="BE218" s="1">
        <v>14340.94</v>
      </c>
      <c r="BF218">
        <v>0.55410000000000004</v>
      </c>
      <c r="BG218">
        <v>0.27379999999999999</v>
      </c>
      <c r="BH218">
        <v>0.1176</v>
      </c>
      <c r="BI218">
        <v>4.1099999999999998E-2</v>
      </c>
      <c r="BJ218">
        <v>1.35E-2</v>
      </c>
    </row>
    <row r="219" spans="1:62" x14ac:dyDescent="0.25">
      <c r="A219" t="s">
        <v>220</v>
      </c>
      <c r="B219" t="s">
        <v>974</v>
      </c>
      <c r="C219">
        <v>40</v>
      </c>
      <c r="D219">
        <v>146.93505445</v>
      </c>
      <c r="E219">
        <v>5877.4021780000003</v>
      </c>
      <c r="F219">
        <v>2.4799999999999999E-2</v>
      </c>
      <c r="G219">
        <v>8.9999999999999998E-4</v>
      </c>
      <c r="H219">
        <v>0.46760000000000002</v>
      </c>
      <c r="I219">
        <v>1.6000000000000001E-3</v>
      </c>
      <c r="J219">
        <v>0.1007</v>
      </c>
      <c r="K219">
        <v>0.31309999999999999</v>
      </c>
      <c r="L219">
        <v>9.1300000000000006E-2</v>
      </c>
      <c r="M219">
        <v>0.21240000000000001</v>
      </c>
      <c r="N219">
        <v>6.6500000000000004E-2</v>
      </c>
      <c r="O219">
        <v>0.1792</v>
      </c>
      <c r="P219" s="1">
        <v>66259.33</v>
      </c>
      <c r="Q219">
        <v>0.21310000000000001</v>
      </c>
      <c r="R219">
        <v>0.2273</v>
      </c>
      <c r="S219">
        <v>0.55969999999999998</v>
      </c>
      <c r="T219">
        <v>34.01</v>
      </c>
      <c r="U219" s="1">
        <v>110878.37</v>
      </c>
      <c r="V219">
        <v>172.81</v>
      </c>
      <c r="W219" s="1">
        <v>197067.28</v>
      </c>
      <c r="X219">
        <v>0.55900000000000005</v>
      </c>
      <c r="Y219">
        <v>0.36609999999999998</v>
      </c>
      <c r="Z219">
        <v>7.4899999999999994E-2</v>
      </c>
      <c r="AA219">
        <v>0.441</v>
      </c>
      <c r="AB219">
        <v>197.07</v>
      </c>
      <c r="AC219" s="1">
        <v>7036.745954668273</v>
      </c>
      <c r="AD219">
        <v>451.66</v>
      </c>
      <c r="AE219" s="1">
        <v>126440.39</v>
      </c>
      <c r="AF219">
        <v>132</v>
      </c>
      <c r="AG219" s="1">
        <v>34980</v>
      </c>
      <c r="AH219" s="1">
        <v>45985</v>
      </c>
      <c r="AI219">
        <v>59.79</v>
      </c>
      <c r="AJ219">
        <v>30.77</v>
      </c>
      <c r="AK219">
        <v>38.33</v>
      </c>
      <c r="AL219">
        <v>1.47</v>
      </c>
      <c r="AM219">
        <v>1.47</v>
      </c>
      <c r="AN219">
        <v>1.47</v>
      </c>
      <c r="AO219">
        <v>0</v>
      </c>
      <c r="AP219">
        <v>0.96960000000000002</v>
      </c>
      <c r="AQ219" s="1">
        <v>1897.59</v>
      </c>
      <c r="AR219" s="1">
        <v>3306.72</v>
      </c>
      <c r="AS219" s="1">
        <v>7917.58</v>
      </c>
      <c r="AT219" s="1">
        <v>1136.6300000000001</v>
      </c>
      <c r="AU219">
        <v>508.55</v>
      </c>
      <c r="AV219" s="1">
        <v>14767.06</v>
      </c>
      <c r="AW219" s="1">
        <v>6078.57</v>
      </c>
      <c r="AX219">
        <v>0.36399999999999999</v>
      </c>
      <c r="AY219" s="1">
        <v>6443.27</v>
      </c>
      <c r="AZ219">
        <v>0.38590000000000002</v>
      </c>
      <c r="BA219" s="1">
        <v>1211.75</v>
      </c>
      <c r="BB219">
        <v>7.2599999999999998E-2</v>
      </c>
      <c r="BC219" s="1">
        <v>2964.01</v>
      </c>
      <c r="BD219">
        <v>0.17749999999999999</v>
      </c>
      <c r="BE219" s="1">
        <v>16697.599999999999</v>
      </c>
      <c r="BF219">
        <v>0.53710000000000002</v>
      </c>
      <c r="BG219">
        <v>0.23599999999999999</v>
      </c>
      <c r="BH219">
        <v>0.1769</v>
      </c>
      <c r="BI219">
        <v>3.61E-2</v>
      </c>
      <c r="BJ219">
        <v>1.3899999999999999E-2</v>
      </c>
    </row>
    <row r="220" spans="1:62" x14ac:dyDescent="0.25">
      <c r="A220" t="s">
        <v>221</v>
      </c>
      <c r="B220" t="s">
        <v>975</v>
      </c>
      <c r="C220">
        <v>22</v>
      </c>
      <c r="D220">
        <v>394.23725163636368</v>
      </c>
      <c r="E220">
        <v>8673.2195360000005</v>
      </c>
      <c r="F220">
        <v>6.3E-3</v>
      </c>
      <c r="G220">
        <v>8.8000000000000005E-3</v>
      </c>
      <c r="H220">
        <v>0.1258</v>
      </c>
      <c r="I220">
        <v>1.9E-3</v>
      </c>
      <c r="J220">
        <v>0.20630000000000001</v>
      </c>
      <c r="K220">
        <v>0.58599999999999997</v>
      </c>
      <c r="L220">
        <v>6.4899999999999999E-2</v>
      </c>
      <c r="M220">
        <v>0.99980000000000002</v>
      </c>
      <c r="N220">
        <v>7.4300000000000005E-2</v>
      </c>
      <c r="O220">
        <v>0.19159999999999999</v>
      </c>
      <c r="P220" s="1">
        <v>61382.94</v>
      </c>
      <c r="Q220">
        <v>0.3674</v>
      </c>
      <c r="R220">
        <v>0.3034</v>
      </c>
      <c r="S220">
        <v>0.32929999999999998</v>
      </c>
      <c r="T220">
        <v>67</v>
      </c>
      <c r="U220" s="1">
        <v>86284.24</v>
      </c>
      <c r="V220">
        <v>129.44999999999999</v>
      </c>
      <c r="W220" s="1">
        <v>108711.13</v>
      </c>
      <c r="X220">
        <v>0.74660000000000004</v>
      </c>
      <c r="Y220">
        <v>0.24299999999999999</v>
      </c>
      <c r="Z220">
        <v>1.03E-2</v>
      </c>
      <c r="AA220">
        <v>0.25340000000000001</v>
      </c>
      <c r="AB220">
        <v>108.71</v>
      </c>
      <c r="AC220" s="1">
        <v>2354.2266992375598</v>
      </c>
      <c r="AD220">
        <v>424.13</v>
      </c>
      <c r="AE220" s="1">
        <v>78353.91</v>
      </c>
      <c r="AF220">
        <v>36</v>
      </c>
      <c r="AG220" s="1">
        <v>31070</v>
      </c>
      <c r="AH220" s="1">
        <v>44711</v>
      </c>
      <c r="AI220">
        <v>39.54</v>
      </c>
      <c r="AJ220">
        <v>20.02</v>
      </c>
      <c r="AK220">
        <v>25.93</v>
      </c>
      <c r="AL220">
        <v>4.7699999999999996</v>
      </c>
      <c r="AM220">
        <v>4.68</v>
      </c>
      <c r="AN220">
        <v>4.6900000000000004</v>
      </c>
      <c r="AO220">
        <v>0</v>
      </c>
      <c r="AP220">
        <v>0.57230000000000003</v>
      </c>
      <c r="AQ220" s="1">
        <v>1526.29</v>
      </c>
      <c r="AR220" s="1">
        <v>2376.6999999999998</v>
      </c>
      <c r="AS220" s="1">
        <v>8146.71</v>
      </c>
      <c r="AT220">
        <v>968.76</v>
      </c>
      <c r="AU220">
        <v>343.55</v>
      </c>
      <c r="AV220" s="1">
        <v>13362.01</v>
      </c>
      <c r="AW220" s="1">
        <v>8675.86</v>
      </c>
      <c r="AX220">
        <v>0.59819999999999995</v>
      </c>
      <c r="AY220" s="1">
        <v>2000.37</v>
      </c>
      <c r="AZ220">
        <v>0.13789999999999999</v>
      </c>
      <c r="BA220">
        <v>269.85000000000002</v>
      </c>
      <c r="BB220">
        <v>1.8599999999999998E-2</v>
      </c>
      <c r="BC220" s="1">
        <v>3557.03</v>
      </c>
      <c r="BD220">
        <v>0.24529999999999999</v>
      </c>
      <c r="BE220" s="1">
        <v>14503.1</v>
      </c>
      <c r="BF220">
        <v>0.60450000000000004</v>
      </c>
      <c r="BG220">
        <v>0.21729999999999999</v>
      </c>
      <c r="BH220">
        <v>0.14779999999999999</v>
      </c>
      <c r="BI220">
        <v>2.1600000000000001E-2</v>
      </c>
      <c r="BJ220">
        <v>8.8000000000000005E-3</v>
      </c>
    </row>
    <row r="221" spans="1:62" x14ac:dyDescent="0.25">
      <c r="A221" t="s">
        <v>222</v>
      </c>
      <c r="B221" t="s">
        <v>976</v>
      </c>
      <c r="C221">
        <v>19</v>
      </c>
      <c r="D221">
        <v>146.87862526315789</v>
      </c>
      <c r="E221">
        <v>2790.6938799999998</v>
      </c>
      <c r="F221">
        <v>1.6E-2</v>
      </c>
      <c r="G221">
        <v>5.9999999999999995E-4</v>
      </c>
      <c r="H221">
        <v>0.12839999999999999</v>
      </c>
      <c r="I221">
        <v>1.4E-3</v>
      </c>
      <c r="J221">
        <v>6.3E-2</v>
      </c>
      <c r="K221">
        <v>0.71260000000000001</v>
      </c>
      <c r="L221">
        <v>7.8100000000000003E-2</v>
      </c>
      <c r="M221">
        <v>0.42930000000000001</v>
      </c>
      <c r="N221">
        <v>2.8199999999999999E-2</v>
      </c>
      <c r="O221">
        <v>0.1221</v>
      </c>
      <c r="P221" s="1">
        <v>77178.399999999994</v>
      </c>
      <c r="Q221">
        <v>0.16669999999999999</v>
      </c>
      <c r="R221">
        <v>0.15970000000000001</v>
      </c>
      <c r="S221">
        <v>0.67359999999999998</v>
      </c>
      <c r="T221">
        <v>16</v>
      </c>
      <c r="U221" s="1">
        <v>100393.13</v>
      </c>
      <c r="V221">
        <v>174.42</v>
      </c>
      <c r="W221" s="1">
        <v>121363.04</v>
      </c>
      <c r="X221">
        <v>0.52669999999999995</v>
      </c>
      <c r="Y221">
        <v>0.42880000000000001</v>
      </c>
      <c r="Z221">
        <v>4.4600000000000001E-2</v>
      </c>
      <c r="AA221">
        <v>0.4733</v>
      </c>
      <c r="AB221">
        <v>121.36</v>
      </c>
      <c r="AC221" s="1">
        <v>2582.0986857935131</v>
      </c>
      <c r="AD221">
        <v>252.38</v>
      </c>
      <c r="AE221" s="1">
        <v>87156.6</v>
      </c>
      <c r="AF221">
        <v>49</v>
      </c>
      <c r="AG221" s="1">
        <v>35692</v>
      </c>
      <c r="AH221" s="1">
        <v>46645</v>
      </c>
      <c r="AI221">
        <v>46.4</v>
      </c>
      <c r="AJ221">
        <v>20</v>
      </c>
      <c r="AK221">
        <v>20.23</v>
      </c>
      <c r="AL221">
        <v>2</v>
      </c>
      <c r="AM221">
        <v>1.37</v>
      </c>
      <c r="AN221">
        <v>1.33</v>
      </c>
      <c r="AO221">
        <v>0</v>
      </c>
      <c r="AP221">
        <v>0.53869999999999996</v>
      </c>
      <c r="AQ221" s="1">
        <v>1420.98</v>
      </c>
      <c r="AR221" s="1">
        <v>2150.1999999999998</v>
      </c>
      <c r="AS221" s="1">
        <v>6695.56</v>
      </c>
      <c r="AT221">
        <v>683.66</v>
      </c>
      <c r="AU221">
        <v>377.08</v>
      </c>
      <c r="AV221" s="1">
        <v>11327.49</v>
      </c>
      <c r="AW221" s="1">
        <v>8287.5300000000007</v>
      </c>
      <c r="AX221">
        <v>0.58389999999999997</v>
      </c>
      <c r="AY221" s="1">
        <v>2868.29</v>
      </c>
      <c r="AZ221">
        <v>0.2021</v>
      </c>
      <c r="BA221">
        <v>386.21</v>
      </c>
      <c r="BB221">
        <v>2.7199999999999998E-2</v>
      </c>
      <c r="BC221" s="1">
        <v>2652.13</v>
      </c>
      <c r="BD221">
        <v>0.18679999999999999</v>
      </c>
      <c r="BE221" s="1">
        <v>14194.17</v>
      </c>
      <c r="BF221">
        <v>0.59819999999999995</v>
      </c>
      <c r="BG221">
        <v>0.23630000000000001</v>
      </c>
      <c r="BH221">
        <v>0.12640000000000001</v>
      </c>
      <c r="BI221">
        <v>3.2399999999999998E-2</v>
      </c>
      <c r="BJ221">
        <v>6.7000000000000002E-3</v>
      </c>
    </row>
    <row r="222" spans="1:62" x14ac:dyDescent="0.25">
      <c r="A222" t="s">
        <v>223</v>
      </c>
      <c r="B222" t="s">
        <v>977</v>
      </c>
      <c r="C222">
        <v>89</v>
      </c>
      <c r="D222">
        <v>4.2541552696629212</v>
      </c>
      <c r="E222">
        <v>378.61981900000001</v>
      </c>
      <c r="F222">
        <v>0</v>
      </c>
      <c r="G222">
        <v>0</v>
      </c>
      <c r="H222">
        <v>0</v>
      </c>
      <c r="I222">
        <v>0</v>
      </c>
      <c r="J222">
        <v>1.3299999999999999E-2</v>
      </c>
      <c r="K222">
        <v>0.97599999999999998</v>
      </c>
      <c r="L222">
        <v>1.0800000000000001E-2</v>
      </c>
      <c r="M222">
        <v>0.29339999999999999</v>
      </c>
      <c r="N222">
        <v>0</v>
      </c>
      <c r="O222">
        <v>9.3200000000000005E-2</v>
      </c>
      <c r="P222" s="1">
        <v>52389.68</v>
      </c>
      <c r="Q222">
        <v>0.15790000000000001</v>
      </c>
      <c r="R222">
        <v>0.28949999999999998</v>
      </c>
      <c r="S222">
        <v>0.55259999999999998</v>
      </c>
      <c r="T222">
        <v>5.2</v>
      </c>
      <c r="U222" s="1">
        <v>64858.85</v>
      </c>
      <c r="V222">
        <v>72.81</v>
      </c>
      <c r="W222" s="1">
        <v>216380.62</v>
      </c>
      <c r="X222">
        <v>0.84899999999999998</v>
      </c>
      <c r="Y222">
        <v>2.1899999999999999E-2</v>
      </c>
      <c r="Z222">
        <v>0.12909999999999999</v>
      </c>
      <c r="AA222">
        <v>0.151</v>
      </c>
      <c r="AB222">
        <v>216.38</v>
      </c>
      <c r="AC222" s="1">
        <v>5780.592800927835</v>
      </c>
      <c r="AD222">
        <v>753.04</v>
      </c>
      <c r="AE222" s="1">
        <v>208934.77</v>
      </c>
      <c r="AF222">
        <v>442</v>
      </c>
      <c r="AG222" s="1">
        <v>37279</v>
      </c>
      <c r="AH222" s="1">
        <v>54643</v>
      </c>
      <c r="AI222">
        <v>35</v>
      </c>
      <c r="AJ222">
        <v>25.58</v>
      </c>
      <c r="AK222">
        <v>22.03</v>
      </c>
      <c r="AL222">
        <v>2.85</v>
      </c>
      <c r="AM222">
        <v>1.34</v>
      </c>
      <c r="AN222">
        <v>2.74</v>
      </c>
      <c r="AO222" s="1">
        <v>3162.46</v>
      </c>
      <c r="AP222">
        <v>2.0308999999999999</v>
      </c>
      <c r="AQ222" s="1">
        <v>2317.4299999999998</v>
      </c>
      <c r="AR222" s="1">
        <v>3473.78</v>
      </c>
      <c r="AS222" s="1">
        <v>9302.94</v>
      </c>
      <c r="AT222">
        <v>891.25</v>
      </c>
      <c r="AU222">
        <v>717.94</v>
      </c>
      <c r="AV222" s="1">
        <v>16703.34</v>
      </c>
      <c r="AW222" s="1">
        <v>8437.15</v>
      </c>
      <c r="AX222">
        <v>0.4153</v>
      </c>
      <c r="AY222" s="1">
        <v>8533.5400000000009</v>
      </c>
      <c r="AZ222">
        <v>0.42</v>
      </c>
      <c r="BA222" s="1">
        <v>1476.81</v>
      </c>
      <c r="BB222">
        <v>7.2700000000000001E-2</v>
      </c>
      <c r="BC222" s="1">
        <v>1868.76</v>
      </c>
      <c r="BD222">
        <v>9.1999999999999998E-2</v>
      </c>
      <c r="BE222" s="1">
        <v>20316.259999999998</v>
      </c>
      <c r="BF222">
        <v>0.55359999999999998</v>
      </c>
      <c r="BG222">
        <v>0.25640000000000002</v>
      </c>
      <c r="BH222">
        <v>0.12640000000000001</v>
      </c>
      <c r="BI222">
        <v>4.19E-2</v>
      </c>
      <c r="BJ222">
        <v>2.18E-2</v>
      </c>
    </row>
    <row r="223" spans="1:62" x14ac:dyDescent="0.25">
      <c r="A223" t="s">
        <v>224</v>
      </c>
      <c r="B223" t="s">
        <v>978</v>
      </c>
      <c r="C223">
        <v>76</v>
      </c>
      <c r="D223">
        <v>9.6448715657894724</v>
      </c>
      <c r="E223">
        <v>733.01023899999996</v>
      </c>
      <c r="F223">
        <v>5.3E-3</v>
      </c>
      <c r="G223">
        <v>0</v>
      </c>
      <c r="H223">
        <v>9.7000000000000003E-3</v>
      </c>
      <c r="I223">
        <v>1.4E-3</v>
      </c>
      <c r="J223">
        <v>6.6E-3</v>
      </c>
      <c r="K223">
        <v>0.9335</v>
      </c>
      <c r="L223">
        <v>4.36E-2</v>
      </c>
      <c r="M223">
        <v>0.22450000000000001</v>
      </c>
      <c r="N223">
        <v>0</v>
      </c>
      <c r="O223">
        <v>0.1573</v>
      </c>
      <c r="P223" s="1">
        <v>60779.65</v>
      </c>
      <c r="Q223">
        <v>0.16669999999999999</v>
      </c>
      <c r="R223">
        <v>0.22220000000000001</v>
      </c>
      <c r="S223">
        <v>0.61109999999999998</v>
      </c>
      <c r="T223">
        <v>9</v>
      </c>
      <c r="U223" s="1">
        <v>60072.44</v>
      </c>
      <c r="V223">
        <v>81.45</v>
      </c>
      <c r="W223" s="1">
        <v>171671.2</v>
      </c>
      <c r="X223">
        <v>0.87880000000000003</v>
      </c>
      <c r="Y223">
        <v>7.6600000000000001E-2</v>
      </c>
      <c r="Z223">
        <v>4.4499999999999998E-2</v>
      </c>
      <c r="AA223">
        <v>0.1212</v>
      </c>
      <c r="AB223">
        <v>171.67</v>
      </c>
      <c r="AC223" s="1">
        <v>3544.5848662967996</v>
      </c>
      <c r="AD223">
        <v>552.47</v>
      </c>
      <c r="AE223" s="1">
        <v>165528.03</v>
      </c>
      <c r="AF223">
        <v>295</v>
      </c>
      <c r="AG223" s="1">
        <v>39383</v>
      </c>
      <c r="AH223" s="1">
        <v>57856</v>
      </c>
      <c r="AI223">
        <v>27.5</v>
      </c>
      <c r="AJ223">
        <v>20.34</v>
      </c>
      <c r="AK223">
        <v>20.16</v>
      </c>
      <c r="AL223">
        <v>0.5</v>
      </c>
      <c r="AM223">
        <v>0.37</v>
      </c>
      <c r="AN223">
        <v>0.46</v>
      </c>
      <c r="AO223">
        <v>936.81</v>
      </c>
      <c r="AP223">
        <v>1.0436000000000001</v>
      </c>
      <c r="AQ223" s="1">
        <v>1857.58</v>
      </c>
      <c r="AR223" s="1">
        <v>3101.22</v>
      </c>
      <c r="AS223" s="1">
        <v>8129.14</v>
      </c>
      <c r="AT223" s="1">
        <v>1329.82</v>
      </c>
      <c r="AU223">
        <v>131.44</v>
      </c>
      <c r="AV223" s="1">
        <v>14549.19</v>
      </c>
      <c r="AW223" s="1">
        <v>8632.14</v>
      </c>
      <c r="AX223">
        <v>0.55500000000000005</v>
      </c>
      <c r="AY223" s="1">
        <v>4256.5200000000004</v>
      </c>
      <c r="AZ223">
        <v>0.2737</v>
      </c>
      <c r="BA223">
        <v>689.75</v>
      </c>
      <c r="BB223">
        <v>4.4299999999999999E-2</v>
      </c>
      <c r="BC223" s="1">
        <v>1975.42</v>
      </c>
      <c r="BD223">
        <v>0.127</v>
      </c>
      <c r="BE223" s="1">
        <v>15553.83</v>
      </c>
      <c r="BF223">
        <v>0.51119999999999999</v>
      </c>
      <c r="BG223">
        <v>0.28129999999999999</v>
      </c>
      <c r="BH223">
        <v>0.17169999999999999</v>
      </c>
      <c r="BI223">
        <v>2.35E-2</v>
      </c>
      <c r="BJ223">
        <v>1.2200000000000001E-2</v>
      </c>
    </row>
    <row r="224" spans="1:62" x14ac:dyDescent="0.25">
      <c r="A224" t="s">
        <v>225</v>
      </c>
      <c r="B224" t="s">
        <v>979</v>
      </c>
      <c r="C224">
        <v>383</v>
      </c>
      <c r="D224">
        <v>3.5151499817232379</v>
      </c>
      <c r="E224">
        <v>1346.302443</v>
      </c>
      <c r="F224">
        <v>5.4999999999999997E-3</v>
      </c>
      <c r="G224">
        <v>0</v>
      </c>
      <c r="H224">
        <v>1.8499999999999999E-2</v>
      </c>
      <c r="I224">
        <v>1.8E-3</v>
      </c>
      <c r="J224">
        <v>8.3000000000000001E-3</v>
      </c>
      <c r="K224">
        <v>0.92010000000000003</v>
      </c>
      <c r="L224">
        <v>4.58E-2</v>
      </c>
      <c r="M224">
        <v>0.3574</v>
      </c>
      <c r="N224">
        <v>6.9999999999999999E-4</v>
      </c>
      <c r="O224">
        <v>0.15260000000000001</v>
      </c>
      <c r="P224" s="1">
        <v>56553.88</v>
      </c>
      <c r="Q224">
        <v>0.1633</v>
      </c>
      <c r="R224">
        <v>0.24490000000000001</v>
      </c>
      <c r="S224">
        <v>0.59179999999999999</v>
      </c>
      <c r="T224">
        <v>10</v>
      </c>
      <c r="U224" s="1">
        <v>109363.8</v>
      </c>
      <c r="V224">
        <v>134.63</v>
      </c>
      <c r="W224" s="1">
        <v>524329.57999999996</v>
      </c>
      <c r="X224">
        <v>0.33389999999999997</v>
      </c>
      <c r="Y224">
        <v>0.2999</v>
      </c>
      <c r="Z224">
        <v>0.36620000000000003</v>
      </c>
      <c r="AA224">
        <v>0.66610000000000003</v>
      </c>
      <c r="AB224">
        <v>524.33000000000004</v>
      </c>
      <c r="AC224" s="1">
        <v>14981.558642243361</v>
      </c>
      <c r="AD224">
        <v>564.25</v>
      </c>
      <c r="AE224" s="1">
        <v>410284.39</v>
      </c>
      <c r="AF224">
        <v>596</v>
      </c>
      <c r="AG224" s="1">
        <v>32346</v>
      </c>
      <c r="AH224" s="1">
        <v>50783</v>
      </c>
      <c r="AI224">
        <v>34.75</v>
      </c>
      <c r="AJ224">
        <v>20.11</v>
      </c>
      <c r="AK224">
        <v>30.45</v>
      </c>
      <c r="AL224">
        <v>0.5</v>
      </c>
      <c r="AM224">
        <v>0.43</v>
      </c>
      <c r="AN224">
        <v>0.5</v>
      </c>
      <c r="AO224">
        <v>0</v>
      </c>
      <c r="AP224">
        <v>0.88970000000000005</v>
      </c>
      <c r="AQ224" s="1">
        <v>2534.4499999999998</v>
      </c>
      <c r="AR224" s="1">
        <v>2666.45</v>
      </c>
      <c r="AS224" s="1">
        <v>8151.2</v>
      </c>
      <c r="AT224">
        <v>738.35</v>
      </c>
      <c r="AU224">
        <v>376.88</v>
      </c>
      <c r="AV224" s="1">
        <v>14467.34</v>
      </c>
      <c r="AW224" s="1">
        <v>7384.77</v>
      </c>
      <c r="AX224">
        <v>0.31840000000000002</v>
      </c>
      <c r="AY224" s="1">
        <v>13389.66</v>
      </c>
      <c r="AZ224">
        <v>0.57730000000000004</v>
      </c>
      <c r="BA224">
        <v>589.84</v>
      </c>
      <c r="BB224">
        <v>2.5399999999999999E-2</v>
      </c>
      <c r="BC224" s="1">
        <v>1829.4</v>
      </c>
      <c r="BD224">
        <v>7.8899999999999998E-2</v>
      </c>
      <c r="BE224" s="1">
        <v>23193.67</v>
      </c>
      <c r="BF224">
        <v>0.50380000000000003</v>
      </c>
      <c r="BG224">
        <v>0.31790000000000002</v>
      </c>
      <c r="BH224">
        <v>0.1075</v>
      </c>
      <c r="BI224">
        <v>3.5499999999999997E-2</v>
      </c>
      <c r="BJ224">
        <v>3.5400000000000001E-2</v>
      </c>
    </row>
    <row r="225" spans="1:62" x14ac:dyDescent="0.25">
      <c r="A225" t="s">
        <v>226</v>
      </c>
      <c r="B225" t="s">
        <v>980</v>
      </c>
      <c r="C225">
        <v>10</v>
      </c>
      <c r="D225">
        <v>168.36212860000001</v>
      </c>
      <c r="E225">
        <v>1683.6212860000001</v>
      </c>
      <c r="F225">
        <v>3.5999999999999999E-3</v>
      </c>
      <c r="G225">
        <v>1.1999999999999999E-3</v>
      </c>
      <c r="H225">
        <v>2.7799999999999998E-2</v>
      </c>
      <c r="I225">
        <v>0</v>
      </c>
      <c r="J225">
        <v>2.5499999999999998E-2</v>
      </c>
      <c r="K225">
        <v>0.84670000000000001</v>
      </c>
      <c r="L225">
        <v>9.5299999999999996E-2</v>
      </c>
      <c r="M225">
        <v>0.34200000000000003</v>
      </c>
      <c r="N225">
        <v>2.8999999999999998E-3</v>
      </c>
      <c r="O225">
        <v>0.18060000000000001</v>
      </c>
      <c r="P225" s="1">
        <v>56895.19</v>
      </c>
      <c r="Q225">
        <v>0.26669999999999999</v>
      </c>
      <c r="R225">
        <v>0.19170000000000001</v>
      </c>
      <c r="S225">
        <v>0.54169999999999996</v>
      </c>
      <c r="T225">
        <v>13.33</v>
      </c>
      <c r="U225" s="1">
        <v>93975.87</v>
      </c>
      <c r="V225">
        <v>126.3</v>
      </c>
      <c r="W225" s="1">
        <v>183419.55</v>
      </c>
      <c r="X225">
        <v>0.55349999999999999</v>
      </c>
      <c r="Y225">
        <v>0.36759999999999998</v>
      </c>
      <c r="Z225">
        <v>7.8899999999999998E-2</v>
      </c>
      <c r="AA225">
        <v>0.44650000000000001</v>
      </c>
      <c r="AB225">
        <v>183.42</v>
      </c>
      <c r="AC225" s="1">
        <v>6747.6635597727882</v>
      </c>
      <c r="AD225">
        <v>589.76</v>
      </c>
      <c r="AE225" s="1">
        <v>156634.70000000001</v>
      </c>
      <c r="AF225">
        <v>255</v>
      </c>
      <c r="AG225" s="1">
        <v>36906</v>
      </c>
      <c r="AH225" s="1">
        <v>53830</v>
      </c>
      <c r="AI225">
        <v>53.9</v>
      </c>
      <c r="AJ225">
        <v>35.020000000000003</v>
      </c>
      <c r="AK225">
        <v>35.78</v>
      </c>
      <c r="AL225">
        <v>5.2</v>
      </c>
      <c r="AM225">
        <v>4.08</v>
      </c>
      <c r="AN225">
        <v>4.8099999999999996</v>
      </c>
      <c r="AO225">
        <v>0</v>
      </c>
      <c r="AP225">
        <v>1.0095000000000001</v>
      </c>
      <c r="AQ225" s="1">
        <v>2132.31</v>
      </c>
      <c r="AR225" s="1">
        <v>2069.7199999999998</v>
      </c>
      <c r="AS225" s="1">
        <v>7024.12</v>
      </c>
      <c r="AT225">
        <v>512.12</v>
      </c>
      <c r="AU225">
        <v>479.38</v>
      </c>
      <c r="AV225" s="1">
        <v>12217.66</v>
      </c>
      <c r="AW225" s="1">
        <v>5303.44</v>
      </c>
      <c r="AX225">
        <v>0.37690000000000001</v>
      </c>
      <c r="AY225" s="1">
        <v>6339.8</v>
      </c>
      <c r="AZ225">
        <v>0.45050000000000001</v>
      </c>
      <c r="BA225">
        <v>570.23</v>
      </c>
      <c r="BB225">
        <v>4.0500000000000001E-2</v>
      </c>
      <c r="BC225" s="1">
        <v>1859.04</v>
      </c>
      <c r="BD225">
        <v>0.1321</v>
      </c>
      <c r="BE225" s="1">
        <v>14072.5</v>
      </c>
      <c r="BF225">
        <v>0.5746</v>
      </c>
      <c r="BG225">
        <v>0.2331</v>
      </c>
      <c r="BH225">
        <v>0.15329999999999999</v>
      </c>
      <c r="BI225">
        <v>2.5399999999999999E-2</v>
      </c>
      <c r="BJ225">
        <v>1.3599999999999999E-2</v>
      </c>
    </row>
    <row r="226" spans="1:62" x14ac:dyDescent="0.25">
      <c r="A226" t="s">
        <v>227</v>
      </c>
      <c r="B226" t="s">
        <v>981</v>
      </c>
      <c r="C226">
        <v>44</v>
      </c>
      <c r="D226">
        <v>19.719898204545451</v>
      </c>
      <c r="E226">
        <v>867.675521</v>
      </c>
      <c r="F226">
        <v>5.7999999999999996E-3</v>
      </c>
      <c r="G226">
        <v>1.1999999999999999E-3</v>
      </c>
      <c r="H226">
        <v>0</v>
      </c>
      <c r="I226">
        <v>0</v>
      </c>
      <c r="J226">
        <v>0.10639999999999999</v>
      </c>
      <c r="K226">
        <v>0.86739999999999995</v>
      </c>
      <c r="L226">
        <v>1.9300000000000001E-2</v>
      </c>
      <c r="M226">
        <v>0.30609999999999998</v>
      </c>
      <c r="N226">
        <v>3.2899999999999999E-2</v>
      </c>
      <c r="O226">
        <v>0.20599999999999999</v>
      </c>
      <c r="P226" s="1">
        <v>68893.78</v>
      </c>
      <c r="Q226">
        <v>0.1918</v>
      </c>
      <c r="R226">
        <v>0.31509999999999999</v>
      </c>
      <c r="S226">
        <v>0.49320000000000003</v>
      </c>
      <c r="T226">
        <v>9.67</v>
      </c>
      <c r="U226" s="1">
        <v>88513.55</v>
      </c>
      <c r="V226">
        <v>89.73</v>
      </c>
      <c r="W226" s="1">
        <v>134318.70000000001</v>
      </c>
      <c r="X226">
        <v>0.80589999999999995</v>
      </c>
      <c r="Y226">
        <v>0.1036</v>
      </c>
      <c r="Z226">
        <v>9.0499999999999997E-2</v>
      </c>
      <c r="AA226">
        <v>0.19409999999999999</v>
      </c>
      <c r="AB226">
        <v>134.32</v>
      </c>
      <c r="AC226" s="1">
        <v>2854.9808540697554</v>
      </c>
      <c r="AD226">
        <v>428.18</v>
      </c>
      <c r="AE226" s="1">
        <v>128676.31</v>
      </c>
      <c r="AF226">
        <v>137</v>
      </c>
      <c r="AG226" s="1">
        <v>34734</v>
      </c>
      <c r="AH226" s="1">
        <v>55589</v>
      </c>
      <c r="AI226">
        <v>30.7</v>
      </c>
      <c r="AJ226">
        <v>20.05</v>
      </c>
      <c r="AK226">
        <v>22.36</v>
      </c>
      <c r="AL226">
        <v>2.5</v>
      </c>
      <c r="AM226">
        <v>1.94</v>
      </c>
      <c r="AN226">
        <v>2.4500000000000002</v>
      </c>
      <c r="AO226" s="1">
        <v>2508.19</v>
      </c>
      <c r="AP226">
        <v>1.5529999999999999</v>
      </c>
      <c r="AQ226" s="1">
        <v>1590.71</v>
      </c>
      <c r="AR226" s="1">
        <v>2114.09</v>
      </c>
      <c r="AS226" s="1">
        <v>9902.48</v>
      </c>
      <c r="AT226" s="1">
        <v>1072.17</v>
      </c>
      <c r="AU226">
        <v>757.45</v>
      </c>
      <c r="AV226" s="1">
        <v>15436.91</v>
      </c>
      <c r="AW226" s="1">
        <v>8620.6299999999992</v>
      </c>
      <c r="AX226">
        <v>0.50949999999999995</v>
      </c>
      <c r="AY226" s="1">
        <v>5141.2700000000004</v>
      </c>
      <c r="AZ226">
        <v>0.3039</v>
      </c>
      <c r="BA226">
        <v>579.84</v>
      </c>
      <c r="BB226">
        <v>3.4299999999999997E-2</v>
      </c>
      <c r="BC226" s="1">
        <v>2578.62</v>
      </c>
      <c r="BD226">
        <v>0.15240000000000001</v>
      </c>
      <c r="BE226" s="1">
        <v>16920.36</v>
      </c>
      <c r="BF226">
        <v>0.59399999999999997</v>
      </c>
      <c r="BG226">
        <v>0.2445</v>
      </c>
      <c r="BH226">
        <v>0.115</v>
      </c>
      <c r="BI226">
        <v>3.44E-2</v>
      </c>
      <c r="BJ226">
        <v>1.21E-2</v>
      </c>
    </row>
    <row r="227" spans="1:62" x14ac:dyDescent="0.25">
      <c r="A227" t="s">
        <v>228</v>
      </c>
      <c r="B227" t="s">
        <v>982</v>
      </c>
      <c r="C227">
        <v>78</v>
      </c>
      <c r="D227">
        <v>41.541664230769229</v>
      </c>
      <c r="E227">
        <v>3240.2498099999998</v>
      </c>
      <c r="F227">
        <v>2.2100000000000002E-2</v>
      </c>
      <c r="G227">
        <v>1.1999999999999999E-3</v>
      </c>
      <c r="H227">
        <v>4.1999999999999997E-3</v>
      </c>
      <c r="I227">
        <v>2.9999999999999997E-4</v>
      </c>
      <c r="J227">
        <v>2.1499999999999998E-2</v>
      </c>
      <c r="K227">
        <v>0.91690000000000005</v>
      </c>
      <c r="L227">
        <v>3.3799999999999997E-2</v>
      </c>
      <c r="M227">
        <v>3.5499999999999997E-2</v>
      </c>
      <c r="N227">
        <v>8.6E-3</v>
      </c>
      <c r="O227">
        <v>0.10920000000000001</v>
      </c>
      <c r="P227" s="1">
        <v>75657.81</v>
      </c>
      <c r="Q227">
        <v>0.2172</v>
      </c>
      <c r="R227">
        <v>0.1212</v>
      </c>
      <c r="S227">
        <v>0.66159999999999997</v>
      </c>
      <c r="T227">
        <v>14</v>
      </c>
      <c r="U227" s="1">
        <v>94569.14</v>
      </c>
      <c r="V227">
        <v>231.45</v>
      </c>
      <c r="W227" s="1">
        <v>316832.13</v>
      </c>
      <c r="X227">
        <v>0.9032</v>
      </c>
      <c r="Y227">
        <v>7.7100000000000002E-2</v>
      </c>
      <c r="Z227">
        <v>1.9699999999999999E-2</v>
      </c>
      <c r="AA227">
        <v>9.6799999999999997E-2</v>
      </c>
      <c r="AB227">
        <v>316.83</v>
      </c>
      <c r="AC227" s="1">
        <v>8691.0002781544808</v>
      </c>
      <c r="AD227" s="1">
        <v>1020.78</v>
      </c>
      <c r="AE227" s="1">
        <v>286114.87</v>
      </c>
      <c r="AF227">
        <v>557</v>
      </c>
      <c r="AG227" s="1">
        <v>56168</v>
      </c>
      <c r="AH227" s="1">
        <v>144617</v>
      </c>
      <c r="AI227">
        <v>70.2</v>
      </c>
      <c r="AJ227">
        <v>26.68</v>
      </c>
      <c r="AK227">
        <v>25.32</v>
      </c>
      <c r="AL227">
        <v>0</v>
      </c>
      <c r="AM227">
        <v>0</v>
      </c>
      <c r="AN227">
        <v>0</v>
      </c>
      <c r="AO227">
        <v>0</v>
      </c>
      <c r="AP227">
        <v>0.52559999999999996</v>
      </c>
      <c r="AQ227" s="1">
        <v>1128.7</v>
      </c>
      <c r="AR227" s="1">
        <v>2200.79</v>
      </c>
      <c r="AS227" s="1">
        <v>6757.01</v>
      </c>
      <c r="AT227">
        <v>864.5</v>
      </c>
      <c r="AU227">
        <v>312.02</v>
      </c>
      <c r="AV227" s="1">
        <v>11263.03</v>
      </c>
      <c r="AW227" s="1">
        <v>2525.36</v>
      </c>
      <c r="AX227">
        <v>0.2157</v>
      </c>
      <c r="AY227" s="1">
        <v>7685.21</v>
      </c>
      <c r="AZ227">
        <v>0.65649999999999997</v>
      </c>
      <c r="BA227">
        <v>480.66</v>
      </c>
      <c r="BB227">
        <v>4.1099999999999998E-2</v>
      </c>
      <c r="BC227" s="1">
        <v>1015.12</v>
      </c>
      <c r="BD227">
        <v>8.6699999999999999E-2</v>
      </c>
      <c r="BE227" s="1">
        <v>11706.36</v>
      </c>
      <c r="BF227">
        <v>0.60640000000000005</v>
      </c>
      <c r="BG227">
        <v>0.20519999999999999</v>
      </c>
      <c r="BH227">
        <v>0.1474</v>
      </c>
      <c r="BI227">
        <v>2.6599999999999999E-2</v>
      </c>
      <c r="BJ227">
        <v>1.44E-2</v>
      </c>
    </row>
    <row r="228" spans="1:62" x14ac:dyDescent="0.25">
      <c r="A228" t="s">
        <v>229</v>
      </c>
      <c r="B228" t="s">
        <v>983</v>
      </c>
      <c r="C228">
        <v>120</v>
      </c>
      <c r="D228">
        <v>13.7220431</v>
      </c>
      <c r="E228">
        <v>1646.645172</v>
      </c>
      <c r="F228">
        <v>2.3999999999999998E-3</v>
      </c>
      <c r="G228">
        <v>0</v>
      </c>
      <c r="H228">
        <v>9.2999999999999992E-3</v>
      </c>
      <c r="I228">
        <v>5.9999999999999995E-4</v>
      </c>
      <c r="J228">
        <v>2.7E-2</v>
      </c>
      <c r="K228">
        <v>0.93910000000000005</v>
      </c>
      <c r="L228">
        <v>2.1600000000000001E-2</v>
      </c>
      <c r="M228">
        <v>0.30349999999999999</v>
      </c>
      <c r="N228">
        <v>3.8999999999999998E-3</v>
      </c>
      <c r="O228">
        <v>0.15409999999999999</v>
      </c>
      <c r="P228" s="1">
        <v>54757.69</v>
      </c>
      <c r="Q228">
        <v>0.1933</v>
      </c>
      <c r="R228">
        <v>0.2437</v>
      </c>
      <c r="S228">
        <v>0.56299999999999994</v>
      </c>
      <c r="T228">
        <v>17</v>
      </c>
      <c r="U228" s="1">
        <v>62465.71</v>
      </c>
      <c r="V228">
        <v>96.86</v>
      </c>
      <c r="W228" s="1">
        <v>180075.58</v>
      </c>
      <c r="X228">
        <v>0.87339999999999995</v>
      </c>
      <c r="Y228">
        <v>8.6300000000000002E-2</v>
      </c>
      <c r="Z228">
        <v>4.02E-2</v>
      </c>
      <c r="AA228">
        <v>0.12659999999999999</v>
      </c>
      <c r="AB228">
        <v>180.08</v>
      </c>
      <c r="AC228" s="1">
        <v>3421.4347424692173</v>
      </c>
      <c r="AD228">
        <v>478.41</v>
      </c>
      <c r="AE228" s="1">
        <v>159434.32</v>
      </c>
      <c r="AF228">
        <v>267</v>
      </c>
      <c r="AG228" s="1">
        <v>38916</v>
      </c>
      <c r="AH228" s="1">
        <v>59103</v>
      </c>
      <c r="AI228">
        <v>19</v>
      </c>
      <c r="AJ228">
        <v>19</v>
      </c>
      <c r="AK228">
        <v>19</v>
      </c>
      <c r="AL228">
        <v>1.1000000000000001</v>
      </c>
      <c r="AM228">
        <v>1.05</v>
      </c>
      <c r="AN228">
        <v>1.08</v>
      </c>
      <c r="AO228">
        <v>962.81</v>
      </c>
      <c r="AP228">
        <v>1.0763</v>
      </c>
      <c r="AQ228" s="1">
        <v>1371.11</v>
      </c>
      <c r="AR228" s="1">
        <v>2334.13</v>
      </c>
      <c r="AS228" s="1">
        <v>7439.1</v>
      </c>
      <c r="AT228">
        <v>906.39</v>
      </c>
      <c r="AU228">
        <v>99.19</v>
      </c>
      <c r="AV228" s="1">
        <v>12149.92</v>
      </c>
      <c r="AW228" s="1">
        <v>6846.15</v>
      </c>
      <c r="AX228">
        <v>0.50509999999999999</v>
      </c>
      <c r="AY228" s="1">
        <v>4092.3</v>
      </c>
      <c r="AZ228">
        <v>0.3019</v>
      </c>
      <c r="BA228">
        <v>437.04</v>
      </c>
      <c r="BB228">
        <v>3.2199999999999999E-2</v>
      </c>
      <c r="BC228" s="1">
        <v>2177.96</v>
      </c>
      <c r="BD228">
        <v>0.16070000000000001</v>
      </c>
      <c r="BE228" s="1">
        <v>13553.45</v>
      </c>
      <c r="BF228">
        <v>0.59730000000000005</v>
      </c>
      <c r="BG228">
        <v>0.2261</v>
      </c>
      <c r="BH228">
        <v>7.9899999999999999E-2</v>
      </c>
      <c r="BI228">
        <v>4.3900000000000002E-2</v>
      </c>
      <c r="BJ228">
        <v>5.28E-2</v>
      </c>
    </row>
    <row r="229" spans="1:62" x14ac:dyDescent="0.25">
      <c r="A229" t="s">
        <v>230</v>
      </c>
      <c r="B229" t="s">
        <v>984</v>
      </c>
      <c r="C229">
        <v>59</v>
      </c>
      <c r="D229">
        <v>263.4540461186441</v>
      </c>
      <c r="E229">
        <v>15543.788721000001</v>
      </c>
      <c r="F229">
        <v>6.3600000000000004E-2</v>
      </c>
      <c r="G229">
        <v>1.8E-3</v>
      </c>
      <c r="H229">
        <v>8.6499999999999994E-2</v>
      </c>
      <c r="I229">
        <v>1E-3</v>
      </c>
      <c r="J229">
        <v>0.1037</v>
      </c>
      <c r="K229">
        <v>0.69369999999999998</v>
      </c>
      <c r="L229">
        <v>4.9700000000000001E-2</v>
      </c>
      <c r="M229">
        <v>0.17879999999999999</v>
      </c>
      <c r="N229">
        <v>9.3899999999999997E-2</v>
      </c>
      <c r="O229">
        <v>0.1593</v>
      </c>
      <c r="P229" s="1">
        <v>84021.45</v>
      </c>
      <c r="Q229">
        <v>0.22389999999999999</v>
      </c>
      <c r="R229">
        <v>0.1641</v>
      </c>
      <c r="S229">
        <v>0.61199999999999999</v>
      </c>
      <c r="T229">
        <v>87</v>
      </c>
      <c r="U229" s="1">
        <v>106519.67999999999</v>
      </c>
      <c r="V229">
        <v>178.66</v>
      </c>
      <c r="W229" s="1">
        <v>223735.52</v>
      </c>
      <c r="X229">
        <v>0.73509999999999998</v>
      </c>
      <c r="Y229">
        <v>0.2243</v>
      </c>
      <c r="Z229">
        <v>4.07E-2</v>
      </c>
      <c r="AA229">
        <v>0.26490000000000002</v>
      </c>
      <c r="AB229">
        <v>223.74</v>
      </c>
      <c r="AC229" s="1">
        <v>9917.302838254398</v>
      </c>
      <c r="AD229">
        <v>923.39</v>
      </c>
      <c r="AE229" s="1">
        <v>190525.55</v>
      </c>
      <c r="AF229">
        <v>396</v>
      </c>
      <c r="AG229" s="1">
        <v>52778</v>
      </c>
      <c r="AH229" s="1">
        <v>87982</v>
      </c>
      <c r="AI229">
        <v>84.95</v>
      </c>
      <c r="AJ229">
        <v>40.35</v>
      </c>
      <c r="AK229">
        <v>49.98</v>
      </c>
      <c r="AL229">
        <v>2</v>
      </c>
      <c r="AM229">
        <v>1.47</v>
      </c>
      <c r="AN229">
        <v>1.6</v>
      </c>
      <c r="AO229">
        <v>0</v>
      </c>
      <c r="AP229">
        <v>0.81089999999999995</v>
      </c>
      <c r="AQ229" s="1">
        <v>1225.53</v>
      </c>
      <c r="AR229" s="1">
        <v>2181.59</v>
      </c>
      <c r="AS229" s="1">
        <v>8777.4699999999993</v>
      </c>
      <c r="AT229" s="1">
        <v>1176.49</v>
      </c>
      <c r="AU229">
        <v>569.04999999999995</v>
      </c>
      <c r="AV229" s="1">
        <v>13930.13</v>
      </c>
      <c r="AW229" s="1">
        <v>4028.71</v>
      </c>
      <c r="AX229">
        <v>0.25929999999999997</v>
      </c>
      <c r="AY229" s="1">
        <v>8921.52</v>
      </c>
      <c r="AZ229">
        <v>0.57430000000000003</v>
      </c>
      <c r="BA229">
        <v>953.63</v>
      </c>
      <c r="BB229">
        <v>6.1400000000000003E-2</v>
      </c>
      <c r="BC229" s="1">
        <v>1630.71</v>
      </c>
      <c r="BD229">
        <v>0.105</v>
      </c>
      <c r="BE229" s="1">
        <v>15534.56</v>
      </c>
      <c r="BF229">
        <v>0.63380000000000003</v>
      </c>
      <c r="BG229">
        <v>0.24310000000000001</v>
      </c>
      <c r="BH229">
        <v>8.6800000000000002E-2</v>
      </c>
      <c r="BI229">
        <v>2.2499999999999999E-2</v>
      </c>
      <c r="BJ229">
        <v>1.38E-2</v>
      </c>
    </row>
    <row r="230" spans="1:62" x14ac:dyDescent="0.25">
      <c r="A230" t="s">
        <v>231</v>
      </c>
      <c r="B230" t="s">
        <v>985</v>
      </c>
      <c r="C230">
        <v>152</v>
      </c>
      <c r="D230">
        <v>13.90987158552632</v>
      </c>
      <c r="E230">
        <v>2114.3004810000002</v>
      </c>
      <c r="F230">
        <v>4.7000000000000002E-3</v>
      </c>
      <c r="G230">
        <v>5.0000000000000001E-4</v>
      </c>
      <c r="H230">
        <v>1.5800000000000002E-2</v>
      </c>
      <c r="I230">
        <v>1.5E-3</v>
      </c>
      <c r="J230">
        <v>2.2800000000000001E-2</v>
      </c>
      <c r="K230">
        <v>0.89080000000000004</v>
      </c>
      <c r="L230">
        <v>6.3899999999999998E-2</v>
      </c>
      <c r="M230">
        <v>0.54549999999999998</v>
      </c>
      <c r="N230">
        <v>2.8E-3</v>
      </c>
      <c r="O230">
        <v>0.13489999999999999</v>
      </c>
      <c r="P230" s="1">
        <v>59149.93</v>
      </c>
      <c r="Q230">
        <v>0.1772</v>
      </c>
      <c r="R230">
        <v>0.23419999999999999</v>
      </c>
      <c r="S230">
        <v>0.58860000000000001</v>
      </c>
      <c r="T230">
        <v>17</v>
      </c>
      <c r="U230" s="1">
        <v>87728.53</v>
      </c>
      <c r="V230">
        <v>124.37</v>
      </c>
      <c r="W230" s="1">
        <v>189461.08</v>
      </c>
      <c r="X230">
        <v>0.75080000000000002</v>
      </c>
      <c r="Y230">
        <v>0.1507</v>
      </c>
      <c r="Z230">
        <v>9.8500000000000004E-2</v>
      </c>
      <c r="AA230">
        <v>0.2492</v>
      </c>
      <c r="AB230">
        <v>189.46</v>
      </c>
      <c r="AC230" s="1">
        <v>3892.3251798664273</v>
      </c>
      <c r="AD230">
        <v>461.14</v>
      </c>
      <c r="AE230" s="1">
        <v>144038.91</v>
      </c>
      <c r="AF230">
        <v>211</v>
      </c>
      <c r="AG230" s="1">
        <v>30764</v>
      </c>
      <c r="AH230" s="1">
        <v>46192</v>
      </c>
      <c r="AI230">
        <v>25.5</v>
      </c>
      <c r="AJ230">
        <v>20</v>
      </c>
      <c r="AK230">
        <v>20.02</v>
      </c>
      <c r="AL230">
        <v>1.5</v>
      </c>
      <c r="AM230">
        <v>1.33</v>
      </c>
      <c r="AN230">
        <v>1.45</v>
      </c>
      <c r="AO230" s="1">
        <v>1643.04</v>
      </c>
      <c r="AP230">
        <v>1.6735</v>
      </c>
      <c r="AQ230" s="1">
        <v>1433.36</v>
      </c>
      <c r="AR230" s="1">
        <v>2726.39</v>
      </c>
      <c r="AS230" s="1">
        <v>8561.75</v>
      </c>
      <c r="AT230">
        <v>837.68</v>
      </c>
      <c r="AU230">
        <v>539.95000000000005</v>
      </c>
      <c r="AV230" s="1">
        <v>14099.13</v>
      </c>
      <c r="AW230" s="1">
        <v>7896.33</v>
      </c>
      <c r="AX230">
        <v>0.46579999999999999</v>
      </c>
      <c r="AY230" s="1">
        <v>4945.3999999999996</v>
      </c>
      <c r="AZ230">
        <v>0.2918</v>
      </c>
      <c r="BA230">
        <v>711.56</v>
      </c>
      <c r="BB230">
        <v>4.2000000000000003E-2</v>
      </c>
      <c r="BC230" s="1">
        <v>3397.2</v>
      </c>
      <c r="BD230">
        <v>0.20039999999999999</v>
      </c>
      <c r="BE230" s="1">
        <v>16950.490000000002</v>
      </c>
      <c r="BF230">
        <v>0.54449999999999998</v>
      </c>
      <c r="BG230">
        <v>0.26429999999999998</v>
      </c>
      <c r="BH230">
        <v>0.14380000000000001</v>
      </c>
      <c r="BI230">
        <v>3.3000000000000002E-2</v>
      </c>
      <c r="BJ230">
        <v>1.44E-2</v>
      </c>
    </row>
    <row r="231" spans="1:62" x14ac:dyDescent="0.25">
      <c r="A231" t="s">
        <v>232</v>
      </c>
      <c r="B231" t="s">
        <v>986</v>
      </c>
      <c r="C231">
        <v>96</v>
      </c>
      <c r="D231">
        <v>7.7833598124999996</v>
      </c>
      <c r="E231">
        <v>747.20254199999999</v>
      </c>
      <c r="F231">
        <v>0</v>
      </c>
      <c r="G231">
        <v>0</v>
      </c>
      <c r="H231">
        <v>1.4E-3</v>
      </c>
      <c r="I231">
        <v>1.4E-3</v>
      </c>
      <c r="J231">
        <v>2.2200000000000001E-2</v>
      </c>
      <c r="K231">
        <v>0.95599999999999996</v>
      </c>
      <c r="L231">
        <v>1.9099999999999999E-2</v>
      </c>
      <c r="M231">
        <v>0.37230000000000002</v>
      </c>
      <c r="N231">
        <v>0</v>
      </c>
      <c r="O231">
        <v>0.1512</v>
      </c>
      <c r="P231" s="1">
        <v>60575.07</v>
      </c>
      <c r="Q231">
        <v>0.1724</v>
      </c>
      <c r="R231">
        <v>0.10340000000000001</v>
      </c>
      <c r="S231">
        <v>0.72409999999999997</v>
      </c>
      <c r="T231">
        <v>5</v>
      </c>
      <c r="U231" s="1">
        <v>86030</v>
      </c>
      <c r="V231">
        <v>149.44</v>
      </c>
      <c r="W231" s="1">
        <v>608554.68999999994</v>
      </c>
      <c r="X231">
        <v>0.33510000000000001</v>
      </c>
      <c r="Y231">
        <v>1.9599999999999999E-2</v>
      </c>
      <c r="Z231">
        <v>0.6452</v>
      </c>
      <c r="AA231">
        <v>0.66490000000000005</v>
      </c>
      <c r="AB231">
        <v>608.54999999999995</v>
      </c>
      <c r="AC231" s="1">
        <v>24072.933360015257</v>
      </c>
      <c r="AD231">
        <v>777.85</v>
      </c>
      <c r="AE231" s="1">
        <v>344088.81</v>
      </c>
      <c r="AF231">
        <v>583</v>
      </c>
      <c r="AG231" s="1">
        <v>37355</v>
      </c>
      <c r="AH231" s="1">
        <v>58028</v>
      </c>
      <c r="AI231">
        <v>47</v>
      </c>
      <c r="AJ231">
        <v>25.71</v>
      </c>
      <c r="AK231">
        <v>31.32</v>
      </c>
      <c r="AL231">
        <v>2.4</v>
      </c>
      <c r="AM231">
        <v>1.56</v>
      </c>
      <c r="AN231">
        <v>1.8</v>
      </c>
      <c r="AO231" s="1">
        <v>2695.24</v>
      </c>
      <c r="AP231">
        <v>1.4834000000000001</v>
      </c>
      <c r="AQ231" s="1">
        <v>2369.67</v>
      </c>
      <c r="AR231" s="1">
        <v>2857.85</v>
      </c>
      <c r="AS231" s="1">
        <v>8198.4</v>
      </c>
      <c r="AT231" s="1">
        <v>1566.78</v>
      </c>
      <c r="AU231">
        <v>633.26</v>
      </c>
      <c r="AV231" s="1">
        <v>15625.96</v>
      </c>
      <c r="AW231" s="1">
        <v>6040.26</v>
      </c>
      <c r="AX231">
        <v>0.22919999999999999</v>
      </c>
      <c r="AY231" s="1">
        <v>17320.919999999998</v>
      </c>
      <c r="AZ231">
        <v>0.6573</v>
      </c>
      <c r="BA231">
        <v>584.92999999999995</v>
      </c>
      <c r="BB231">
        <v>2.2200000000000001E-2</v>
      </c>
      <c r="BC231" s="1">
        <v>2406.12</v>
      </c>
      <c r="BD231">
        <v>9.1300000000000006E-2</v>
      </c>
      <c r="BE231" s="1">
        <v>26352.23</v>
      </c>
      <c r="BF231">
        <v>0.53090000000000004</v>
      </c>
      <c r="BG231">
        <v>0.2235</v>
      </c>
      <c r="BH231">
        <v>0.1012</v>
      </c>
      <c r="BI231">
        <v>4.0300000000000002E-2</v>
      </c>
      <c r="BJ231">
        <v>0.1041</v>
      </c>
    </row>
    <row r="232" spans="1:62" x14ac:dyDescent="0.25">
      <c r="A232" t="s">
        <v>233</v>
      </c>
      <c r="B232" t="s">
        <v>987</v>
      </c>
      <c r="C232">
        <v>54</v>
      </c>
      <c r="D232">
        <v>7.7617374814814806</v>
      </c>
      <c r="E232">
        <v>419.133824</v>
      </c>
      <c r="F232">
        <v>0</v>
      </c>
      <c r="G232">
        <v>0</v>
      </c>
      <c r="H232">
        <v>5.1000000000000004E-3</v>
      </c>
      <c r="I232">
        <v>0</v>
      </c>
      <c r="J232">
        <v>0.19700000000000001</v>
      </c>
      <c r="K232">
        <v>0.78500000000000003</v>
      </c>
      <c r="L232">
        <v>1.29E-2</v>
      </c>
      <c r="M232">
        <v>0.21429999999999999</v>
      </c>
      <c r="N232">
        <v>5.1999999999999998E-3</v>
      </c>
      <c r="O232">
        <v>0.1515</v>
      </c>
      <c r="P232" s="1">
        <v>64553</v>
      </c>
      <c r="Q232">
        <v>0.1143</v>
      </c>
      <c r="R232">
        <v>0.2</v>
      </c>
      <c r="S232">
        <v>0.68569999999999998</v>
      </c>
      <c r="T232">
        <v>8</v>
      </c>
      <c r="U232" s="1">
        <v>60559.13</v>
      </c>
      <c r="V232">
        <v>52.39</v>
      </c>
      <c r="W232" s="1">
        <v>188536.61</v>
      </c>
      <c r="X232">
        <v>0.70199999999999996</v>
      </c>
      <c r="Y232">
        <v>4.0500000000000001E-2</v>
      </c>
      <c r="Z232">
        <v>0.25750000000000001</v>
      </c>
      <c r="AA232">
        <v>0.29799999999999999</v>
      </c>
      <c r="AB232">
        <v>188.54</v>
      </c>
      <c r="AC232" s="1">
        <v>5129.571694982078</v>
      </c>
      <c r="AD232">
        <v>587.59</v>
      </c>
      <c r="AE232" s="1">
        <v>182689.8</v>
      </c>
      <c r="AF232">
        <v>363</v>
      </c>
      <c r="AG232" s="1">
        <v>36221</v>
      </c>
      <c r="AH232" s="1">
        <v>56203</v>
      </c>
      <c r="AI232">
        <v>30.26</v>
      </c>
      <c r="AJ232">
        <v>26.13</v>
      </c>
      <c r="AK232">
        <v>26.42</v>
      </c>
      <c r="AL232">
        <v>2.5</v>
      </c>
      <c r="AM232">
        <v>1.26</v>
      </c>
      <c r="AN232">
        <v>2.5</v>
      </c>
      <c r="AO232" s="1">
        <v>2258.09</v>
      </c>
      <c r="AP232">
        <v>1.819</v>
      </c>
      <c r="AQ232" s="1">
        <v>2855.76</v>
      </c>
      <c r="AR232" s="1">
        <v>2749.12</v>
      </c>
      <c r="AS232" s="1">
        <v>10260.870000000001</v>
      </c>
      <c r="AT232">
        <v>871.85</v>
      </c>
      <c r="AU232">
        <v>302.13</v>
      </c>
      <c r="AV232" s="1">
        <v>17039.73</v>
      </c>
      <c r="AW232" s="1">
        <v>8647.7000000000007</v>
      </c>
      <c r="AX232">
        <v>0.47149999999999997</v>
      </c>
      <c r="AY232" s="1">
        <v>6371.37</v>
      </c>
      <c r="AZ232">
        <v>0.34739999999999999</v>
      </c>
      <c r="BA232">
        <v>726.87</v>
      </c>
      <c r="BB232">
        <v>3.9600000000000003E-2</v>
      </c>
      <c r="BC232" s="1">
        <v>2594.75</v>
      </c>
      <c r="BD232">
        <v>0.14149999999999999</v>
      </c>
      <c r="BE232" s="1">
        <v>18340.68</v>
      </c>
      <c r="BF232">
        <v>0.54249999999999998</v>
      </c>
      <c r="BG232">
        <v>0.22989999999999999</v>
      </c>
      <c r="BH232">
        <v>0.1837</v>
      </c>
      <c r="BI232">
        <v>3.0200000000000001E-2</v>
      </c>
      <c r="BJ232">
        <v>1.37E-2</v>
      </c>
    </row>
    <row r="233" spans="1:62" x14ac:dyDescent="0.25">
      <c r="A233" t="s">
        <v>234</v>
      </c>
      <c r="B233" t="s">
        <v>988</v>
      </c>
      <c r="C233">
        <v>66</v>
      </c>
      <c r="D233">
        <v>11.32578522727273</v>
      </c>
      <c r="E233">
        <v>747.50182500000005</v>
      </c>
      <c r="F233">
        <v>4.1000000000000003E-3</v>
      </c>
      <c r="G233">
        <v>0</v>
      </c>
      <c r="H233">
        <v>6.7999999999999996E-3</v>
      </c>
      <c r="I233">
        <v>0</v>
      </c>
      <c r="J233">
        <v>6.7799999999999999E-2</v>
      </c>
      <c r="K233">
        <v>0.89659999999999995</v>
      </c>
      <c r="L233">
        <v>2.4799999999999999E-2</v>
      </c>
      <c r="M233">
        <v>0.18970000000000001</v>
      </c>
      <c r="N233">
        <v>5.0000000000000001E-4</v>
      </c>
      <c r="O233">
        <v>0.13089999999999999</v>
      </c>
      <c r="P233" s="1">
        <v>70185.919999999998</v>
      </c>
      <c r="Q233">
        <v>2.1700000000000001E-2</v>
      </c>
      <c r="R233">
        <v>0.13039999999999999</v>
      </c>
      <c r="S233">
        <v>0.8478</v>
      </c>
      <c r="T233">
        <v>7</v>
      </c>
      <c r="U233" s="1">
        <v>72117.289999999994</v>
      </c>
      <c r="V233">
        <v>106.79</v>
      </c>
      <c r="W233" s="1">
        <v>358776.02</v>
      </c>
      <c r="X233">
        <v>0.38279999999999997</v>
      </c>
      <c r="Y233">
        <v>9.7299999999999998E-2</v>
      </c>
      <c r="Z233">
        <v>0.51990000000000003</v>
      </c>
      <c r="AA233">
        <v>0.61719999999999997</v>
      </c>
      <c r="AB233">
        <v>358.78</v>
      </c>
      <c r="AC233" s="1">
        <v>10904.852305878985</v>
      </c>
      <c r="AD233">
        <v>536.5</v>
      </c>
      <c r="AE233" s="1">
        <v>236028.78</v>
      </c>
      <c r="AF233">
        <v>498</v>
      </c>
      <c r="AG233" s="1">
        <v>38818</v>
      </c>
      <c r="AH233" s="1">
        <v>61283</v>
      </c>
      <c r="AI233">
        <v>37.03</v>
      </c>
      <c r="AJ233">
        <v>23.48</v>
      </c>
      <c r="AK233">
        <v>22.13</v>
      </c>
      <c r="AL233">
        <v>0</v>
      </c>
      <c r="AM233">
        <v>0</v>
      </c>
      <c r="AN233">
        <v>0</v>
      </c>
      <c r="AO233">
        <v>708.13</v>
      </c>
      <c r="AP233">
        <v>1.0259</v>
      </c>
      <c r="AQ233" s="1">
        <v>1517.62</v>
      </c>
      <c r="AR233" s="1">
        <v>2016.49</v>
      </c>
      <c r="AS233" s="1">
        <v>7211.52</v>
      </c>
      <c r="AT233">
        <v>537.73</v>
      </c>
      <c r="AU233">
        <v>267.27</v>
      </c>
      <c r="AV233" s="1">
        <v>11550.64</v>
      </c>
      <c r="AW233" s="1">
        <v>5431.22</v>
      </c>
      <c r="AX233">
        <v>0.35089999999999999</v>
      </c>
      <c r="AY233" s="1">
        <v>7602.34</v>
      </c>
      <c r="AZ233">
        <v>0.49120000000000003</v>
      </c>
      <c r="BA233" s="1">
        <v>1779.93</v>
      </c>
      <c r="BB233">
        <v>0.115</v>
      </c>
      <c r="BC233">
        <v>664.31</v>
      </c>
      <c r="BD233">
        <v>4.2900000000000001E-2</v>
      </c>
      <c r="BE233" s="1">
        <v>15477.8</v>
      </c>
      <c r="BF233">
        <v>0.53239999999999998</v>
      </c>
      <c r="BG233">
        <v>0.22109999999999999</v>
      </c>
      <c r="BH233">
        <v>0.20780000000000001</v>
      </c>
      <c r="BI233">
        <v>2.06E-2</v>
      </c>
      <c r="BJ233">
        <v>1.8100000000000002E-2</v>
      </c>
    </row>
    <row r="234" spans="1:62" x14ac:dyDescent="0.25">
      <c r="A234" t="s">
        <v>235</v>
      </c>
      <c r="B234" t="s">
        <v>989</v>
      </c>
      <c r="C234">
        <v>19</v>
      </c>
      <c r="D234">
        <v>127.09654963157899</v>
      </c>
      <c r="E234">
        <v>2414.8344430000002</v>
      </c>
      <c r="F234">
        <v>1.61E-2</v>
      </c>
      <c r="G234">
        <v>8.0000000000000004E-4</v>
      </c>
      <c r="H234">
        <v>3.7400000000000003E-2</v>
      </c>
      <c r="I234">
        <v>4.0000000000000002E-4</v>
      </c>
      <c r="J234">
        <v>3.7900000000000003E-2</v>
      </c>
      <c r="K234">
        <v>0.84530000000000005</v>
      </c>
      <c r="L234">
        <v>6.2100000000000002E-2</v>
      </c>
      <c r="M234">
        <v>0.39079999999999998</v>
      </c>
      <c r="N234">
        <v>6.1999999999999998E-3</v>
      </c>
      <c r="O234">
        <v>0.1328</v>
      </c>
      <c r="P234" s="1">
        <v>70400.240000000005</v>
      </c>
      <c r="Q234">
        <v>7.0699999999999999E-2</v>
      </c>
      <c r="R234">
        <v>0.11409999999999999</v>
      </c>
      <c r="S234">
        <v>0.81520000000000004</v>
      </c>
      <c r="T234">
        <v>16.28</v>
      </c>
      <c r="U234" s="1">
        <v>91726.97</v>
      </c>
      <c r="V234">
        <v>148.33000000000001</v>
      </c>
      <c r="W234" s="1">
        <v>248694.06</v>
      </c>
      <c r="X234">
        <v>0.67559999999999998</v>
      </c>
      <c r="Y234">
        <v>0.30070000000000002</v>
      </c>
      <c r="Z234">
        <v>2.3800000000000002E-2</v>
      </c>
      <c r="AA234">
        <v>0.32440000000000002</v>
      </c>
      <c r="AB234">
        <v>248.69</v>
      </c>
      <c r="AC234" s="1">
        <v>9771.903853865977</v>
      </c>
      <c r="AD234">
        <v>968.86</v>
      </c>
      <c r="AE234" s="1">
        <v>213264.63</v>
      </c>
      <c r="AF234">
        <v>460</v>
      </c>
      <c r="AG234" s="1">
        <v>34805</v>
      </c>
      <c r="AH234" s="1">
        <v>67561</v>
      </c>
      <c r="AI234">
        <v>48.15</v>
      </c>
      <c r="AJ234">
        <v>38.270000000000003</v>
      </c>
      <c r="AK234">
        <v>40.9</v>
      </c>
      <c r="AL234">
        <v>1</v>
      </c>
      <c r="AM234">
        <v>0.86</v>
      </c>
      <c r="AN234">
        <v>0.98</v>
      </c>
      <c r="AO234">
        <v>0</v>
      </c>
      <c r="AP234">
        <v>0.98970000000000002</v>
      </c>
      <c r="AQ234" s="1">
        <v>1559.5</v>
      </c>
      <c r="AR234" s="1">
        <v>2898.62</v>
      </c>
      <c r="AS234" s="1">
        <v>8219.17</v>
      </c>
      <c r="AT234">
        <v>800.64</v>
      </c>
      <c r="AU234">
        <v>324.64</v>
      </c>
      <c r="AV234" s="1">
        <v>13802.57</v>
      </c>
      <c r="AW234" s="1">
        <v>3533.62</v>
      </c>
      <c r="AX234">
        <v>0.23899999999999999</v>
      </c>
      <c r="AY234" s="1">
        <v>8582.5300000000007</v>
      </c>
      <c r="AZ234">
        <v>0.5806</v>
      </c>
      <c r="BA234">
        <v>877.8</v>
      </c>
      <c r="BB234">
        <v>5.9400000000000001E-2</v>
      </c>
      <c r="BC234" s="1">
        <v>1788.2</v>
      </c>
      <c r="BD234">
        <v>0.121</v>
      </c>
      <c r="BE234" s="1">
        <v>14782.15</v>
      </c>
      <c r="BF234">
        <v>0.57399999999999995</v>
      </c>
      <c r="BG234">
        <v>0.2702</v>
      </c>
      <c r="BH234">
        <v>0.11550000000000001</v>
      </c>
      <c r="BI234">
        <v>2.4299999999999999E-2</v>
      </c>
      <c r="BJ234">
        <v>1.6E-2</v>
      </c>
    </row>
    <row r="235" spans="1:62" x14ac:dyDescent="0.25">
      <c r="A235" t="s">
        <v>236</v>
      </c>
      <c r="B235" t="s">
        <v>990</v>
      </c>
      <c r="C235">
        <v>25</v>
      </c>
      <c r="D235">
        <v>72.141812999999999</v>
      </c>
      <c r="E235">
        <v>1803.545325</v>
      </c>
      <c r="F235">
        <v>6.0000000000000001E-3</v>
      </c>
      <c r="G235">
        <v>0</v>
      </c>
      <c r="H235">
        <v>4.9299999999999997E-2</v>
      </c>
      <c r="I235">
        <v>5.9999999999999995E-4</v>
      </c>
      <c r="J235">
        <v>3.39E-2</v>
      </c>
      <c r="K235">
        <v>0.87609999999999999</v>
      </c>
      <c r="L235">
        <v>3.4200000000000001E-2</v>
      </c>
      <c r="M235">
        <v>0.34160000000000001</v>
      </c>
      <c r="N235">
        <v>7.7000000000000002E-3</v>
      </c>
      <c r="O235">
        <v>0.1016</v>
      </c>
      <c r="P235" s="1">
        <v>57139.64</v>
      </c>
      <c r="Q235">
        <v>0.24790000000000001</v>
      </c>
      <c r="R235">
        <v>0.17949999999999999</v>
      </c>
      <c r="S235">
        <v>0.5726</v>
      </c>
      <c r="T235">
        <v>19.25</v>
      </c>
      <c r="U235" s="1">
        <v>65592.05</v>
      </c>
      <c r="V235">
        <v>93.69</v>
      </c>
      <c r="W235" s="1">
        <v>132539.17000000001</v>
      </c>
      <c r="X235">
        <v>0.79959999999999998</v>
      </c>
      <c r="Y235">
        <v>0.15959999999999999</v>
      </c>
      <c r="Z235">
        <v>4.0800000000000003E-2</v>
      </c>
      <c r="AA235">
        <v>0.20039999999999999</v>
      </c>
      <c r="AB235">
        <v>132.54</v>
      </c>
      <c r="AC235" s="1">
        <v>4731.8705450332945</v>
      </c>
      <c r="AD235">
        <v>659.75</v>
      </c>
      <c r="AE235" s="1">
        <v>112839.79</v>
      </c>
      <c r="AF235">
        <v>96</v>
      </c>
      <c r="AG235" s="1">
        <v>33358</v>
      </c>
      <c r="AH235" s="1">
        <v>54765</v>
      </c>
      <c r="AI235">
        <v>55.6</v>
      </c>
      <c r="AJ235">
        <v>33.799999999999997</v>
      </c>
      <c r="AK235">
        <v>40.14</v>
      </c>
      <c r="AL235">
        <v>0.5</v>
      </c>
      <c r="AM235">
        <v>0.43</v>
      </c>
      <c r="AN235">
        <v>0.5</v>
      </c>
      <c r="AO235">
        <v>0</v>
      </c>
      <c r="AP235">
        <v>0.87960000000000005</v>
      </c>
      <c r="AQ235" s="1">
        <v>1387.06</v>
      </c>
      <c r="AR235" s="1">
        <v>2299.65</v>
      </c>
      <c r="AS235" s="1">
        <v>7177.63</v>
      </c>
      <c r="AT235">
        <v>456.01</v>
      </c>
      <c r="AU235">
        <v>240.25</v>
      </c>
      <c r="AV235" s="1">
        <v>11560.6</v>
      </c>
      <c r="AW235" s="1">
        <v>6524.35</v>
      </c>
      <c r="AX235">
        <v>0.48749999999999999</v>
      </c>
      <c r="AY235" s="1">
        <v>4296.8999999999996</v>
      </c>
      <c r="AZ235">
        <v>0.3211</v>
      </c>
      <c r="BA235">
        <v>770.05</v>
      </c>
      <c r="BB235">
        <v>5.7500000000000002E-2</v>
      </c>
      <c r="BC235" s="1">
        <v>1792.26</v>
      </c>
      <c r="BD235">
        <v>0.13389999999999999</v>
      </c>
      <c r="BE235" s="1">
        <v>13383.56</v>
      </c>
      <c r="BF235">
        <v>0.55640000000000001</v>
      </c>
      <c r="BG235">
        <v>0.27629999999999999</v>
      </c>
      <c r="BH235">
        <v>0.1227</v>
      </c>
      <c r="BI235">
        <v>2.7799999999999998E-2</v>
      </c>
      <c r="BJ235">
        <v>1.6899999999999998E-2</v>
      </c>
    </row>
    <row r="236" spans="1:62" x14ac:dyDescent="0.25">
      <c r="A236" t="s">
        <v>237</v>
      </c>
      <c r="B236" t="s">
        <v>991</v>
      </c>
      <c r="C236">
        <v>23</v>
      </c>
      <c r="D236">
        <v>239.58469586956519</v>
      </c>
      <c r="E236">
        <v>5510.4480050000002</v>
      </c>
      <c r="F236">
        <v>1.78E-2</v>
      </c>
      <c r="G236">
        <v>1.9E-3</v>
      </c>
      <c r="H236">
        <v>0.23619999999999999</v>
      </c>
      <c r="I236">
        <v>1.1999999999999999E-3</v>
      </c>
      <c r="J236">
        <v>7.2099999999999997E-2</v>
      </c>
      <c r="K236">
        <v>0.54869999999999997</v>
      </c>
      <c r="L236">
        <v>0.1221</v>
      </c>
      <c r="M236">
        <v>0.42270000000000002</v>
      </c>
      <c r="N236">
        <v>4.3799999999999999E-2</v>
      </c>
      <c r="O236">
        <v>0.1618</v>
      </c>
      <c r="P236" s="1">
        <v>77145.3</v>
      </c>
      <c r="Q236">
        <v>0.1875</v>
      </c>
      <c r="R236">
        <v>0.1615</v>
      </c>
      <c r="S236">
        <v>0.65100000000000002</v>
      </c>
      <c r="T236">
        <v>44</v>
      </c>
      <c r="U236" s="1">
        <v>91163.23</v>
      </c>
      <c r="V236">
        <v>125.24</v>
      </c>
      <c r="W236" s="1">
        <v>151216.44</v>
      </c>
      <c r="X236">
        <v>0.81379999999999997</v>
      </c>
      <c r="Y236">
        <v>0.1646</v>
      </c>
      <c r="Z236">
        <v>2.1600000000000001E-2</v>
      </c>
      <c r="AA236">
        <v>0.1862</v>
      </c>
      <c r="AB236">
        <v>151.22</v>
      </c>
      <c r="AC236" s="1">
        <v>5769.273563810716</v>
      </c>
      <c r="AD236">
        <v>840.97</v>
      </c>
      <c r="AE236" s="1">
        <v>116384.46</v>
      </c>
      <c r="AF236">
        <v>106</v>
      </c>
      <c r="AG236" s="1">
        <v>36593</v>
      </c>
      <c r="AH236" s="1">
        <v>53804</v>
      </c>
      <c r="AI236">
        <v>57.15</v>
      </c>
      <c r="AJ236">
        <v>35.96</v>
      </c>
      <c r="AK236">
        <v>39.83</v>
      </c>
      <c r="AL236">
        <v>1.5</v>
      </c>
      <c r="AM236">
        <v>1.21</v>
      </c>
      <c r="AN236">
        <v>1.38</v>
      </c>
      <c r="AO236">
        <v>0</v>
      </c>
      <c r="AP236">
        <v>1.0174000000000001</v>
      </c>
      <c r="AQ236" s="1">
        <v>1756.15</v>
      </c>
      <c r="AR236" s="1">
        <v>1974.74</v>
      </c>
      <c r="AS236" s="1">
        <v>8659.4599999999991</v>
      </c>
      <c r="AT236">
        <v>874.31</v>
      </c>
      <c r="AU236">
        <v>315.93</v>
      </c>
      <c r="AV236" s="1">
        <v>13580.59</v>
      </c>
      <c r="AW236" s="1">
        <v>6735.12</v>
      </c>
      <c r="AX236">
        <v>0.4708</v>
      </c>
      <c r="AY236" s="1">
        <v>5050.43</v>
      </c>
      <c r="AZ236">
        <v>0.35299999999999998</v>
      </c>
      <c r="BA236">
        <v>860.83</v>
      </c>
      <c r="BB236">
        <v>6.0199999999999997E-2</v>
      </c>
      <c r="BC236" s="1">
        <v>1659.19</v>
      </c>
      <c r="BD236">
        <v>0.11600000000000001</v>
      </c>
      <c r="BE236" s="1">
        <v>14305.57</v>
      </c>
      <c r="BF236">
        <v>0.59799999999999998</v>
      </c>
      <c r="BG236">
        <v>0.249</v>
      </c>
      <c r="BH236">
        <v>8.1900000000000001E-2</v>
      </c>
      <c r="BI236">
        <v>3.9399999999999998E-2</v>
      </c>
      <c r="BJ236">
        <v>3.1699999999999999E-2</v>
      </c>
    </row>
    <row r="237" spans="1:62" x14ac:dyDescent="0.25">
      <c r="A237" t="s">
        <v>238</v>
      </c>
      <c r="B237" t="s">
        <v>992</v>
      </c>
      <c r="C237">
        <v>30</v>
      </c>
      <c r="D237">
        <v>144.57399509999999</v>
      </c>
      <c r="E237">
        <v>4337.2198529999996</v>
      </c>
      <c r="F237">
        <v>6.3100000000000003E-2</v>
      </c>
      <c r="G237">
        <v>4.0000000000000002E-4</v>
      </c>
      <c r="H237">
        <v>1.77E-2</v>
      </c>
      <c r="I237">
        <v>4.0000000000000002E-4</v>
      </c>
      <c r="J237">
        <v>2.9000000000000001E-2</v>
      </c>
      <c r="K237">
        <v>0.85129999999999995</v>
      </c>
      <c r="L237">
        <v>3.8100000000000002E-2</v>
      </c>
      <c r="M237">
        <v>3.5999999999999997E-2</v>
      </c>
      <c r="N237">
        <v>1.37E-2</v>
      </c>
      <c r="O237">
        <v>0.1363</v>
      </c>
      <c r="P237" s="1">
        <v>82835.48</v>
      </c>
      <c r="Q237">
        <v>0.1799</v>
      </c>
      <c r="R237">
        <v>0.1799</v>
      </c>
      <c r="S237">
        <v>0.6401</v>
      </c>
      <c r="T237">
        <v>26.7</v>
      </c>
      <c r="U237" s="1">
        <v>98866.48</v>
      </c>
      <c r="V237">
        <v>162.44</v>
      </c>
      <c r="W237" s="1">
        <v>297955.73</v>
      </c>
      <c r="X237">
        <v>0.82150000000000001</v>
      </c>
      <c r="Y237">
        <v>0.15870000000000001</v>
      </c>
      <c r="Z237">
        <v>1.9800000000000002E-2</v>
      </c>
      <c r="AA237">
        <v>0.17849999999999999</v>
      </c>
      <c r="AB237">
        <v>297.95999999999998</v>
      </c>
      <c r="AC237" s="1">
        <v>12612.000971581831</v>
      </c>
      <c r="AD237" s="1">
        <v>1262.96</v>
      </c>
      <c r="AE237" s="1">
        <v>282153.81</v>
      </c>
      <c r="AF237">
        <v>552</v>
      </c>
      <c r="AG237" s="1">
        <v>72698</v>
      </c>
      <c r="AH237" s="1">
        <v>177890</v>
      </c>
      <c r="AI237">
        <v>86.93</v>
      </c>
      <c r="AJ237">
        <v>38.869999999999997</v>
      </c>
      <c r="AK237">
        <v>54.65</v>
      </c>
      <c r="AL237">
        <v>1.5</v>
      </c>
      <c r="AM237">
        <v>1.18</v>
      </c>
      <c r="AN237">
        <v>1.24</v>
      </c>
      <c r="AO237">
        <v>0</v>
      </c>
      <c r="AP237">
        <v>0.4289</v>
      </c>
      <c r="AQ237" s="1">
        <v>1933.01</v>
      </c>
      <c r="AR237" s="1">
        <v>2739.27</v>
      </c>
      <c r="AS237" s="1">
        <v>9565.56</v>
      </c>
      <c r="AT237" s="1">
        <v>1246.6600000000001</v>
      </c>
      <c r="AU237">
        <v>471.48</v>
      </c>
      <c r="AV237" s="1">
        <v>15955.98</v>
      </c>
      <c r="AW237" s="1">
        <v>3681.66</v>
      </c>
      <c r="AX237">
        <v>0.22500000000000001</v>
      </c>
      <c r="AY237" s="1">
        <v>10613.28</v>
      </c>
      <c r="AZ237">
        <v>0.64859999999999995</v>
      </c>
      <c r="BA237">
        <v>952.89</v>
      </c>
      <c r="BB237">
        <v>5.8200000000000002E-2</v>
      </c>
      <c r="BC237" s="1">
        <v>1115.6500000000001</v>
      </c>
      <c r="BD237">
        <v>6.8199999999999997E-2</v>
      </c>
      <c r="BE237" s="1">
        <v>16363.48</v>
      </c>
      <c r="BF237">
        <v>0.5847</v>
      </c>
      <c r="BG237">
        <v>0.22939999999999999</v>
      </c>
      <c r="BH237">
        <v>0.1414</v>
      </c>
      <c r="BI237">
        <v>2.8500000000000001E-2</v>
      </c>
      <c r="BJ237">
        <v>1.6E-2</v>
      </c>
    </row>
    <row r="238" spans="1:62" x14ac:dyDescent="0.25">
      <c r="A238" t="s">
        <v>239</v>
      </c>
      <c r="B238" t="s">
        <v>993</v>
      </c>
      <c r="C238">
        <v>60</v>
      </c>
      <c r="D238">
        <v>17.24815568333333</v>
      </c>
      <c r="E238">
        <v>1034.8893410000001</v>
      </c>
      <c r="F238">
        <v>1E-3</v>
      </c>
      <c r="G238">
        <v>0</v>
      </c>
      <c r="H238">
        <v>8.8000000000000005E-3</v>
      </c>
      <c r="I238">
        <v>3.3E-3</v>
      </c>
      <c r="J238">
        <v>5.8999999999999999E-3</v>
      </c>
      <c r="K238">
        <v>0.94899999999999995</v>
      </c>
      <c r="L238">
        <v>3.2000000000000001E-2</v>
      </c>
      <c r="M238">
        <v>0.98770000000000002</v>
      </c>
      <c r="N238">
        <v>0</v>
      </c>
      <c r="O238">
        <v>0.1663</v>
      </c>
      <c r="P238" s="1">
        <v>66986.59</v>
      </c>
      <c r="Q238">
        <v>9.8799999999999999E-2</v>
      </c>
      <c r="R238">
        <v>0.2099</v>
      </c>
      <c r="S238">
        <v>0.69140000000000001</v>
      </c>
      <c r="T238">
        <v>14</v>
      </c>
      <c r="U238" s="1">
        <v>66309.429999999993</v>
      </c>
      <c r="V238">
        <v>73.92</v>
      </c>
      <c r="W238" s="1">
        <v>76741.11</v>
      </c>
      <c r="X238">
        <v>0.91</v>
      </c>
      <c r="Y238">
        <v>1.0500000000000001E-2</v>
      </c>
      <c r="Z238">
        <v>7.9500000000000001E-2</v>
      </c>
      <c r="AA238">
        <v>0.09</v>
      </c>
      <c r="AB238">
        <v>76.739999999999995</v>
      </c>
      <c r="AC238" s="1">
        <v>1594.1849380783215</v>
      </c>
      <c r="AD238">
        <v>214.5</v>
      </c>
      <c r="AE238" s="1">
        <v>70698.55</v>
      </c>
      <c r="AF238">
        <v>28</v>
      </c>
      <c r="AG238" s="1">
        <v>34384</v>
      </c>
      <c r="AH238" s="1">
        <v>46821</v>
      </c>
      <c r="AI238">
        <v>28.5</v>
      </c>
      <c r="AJ238">
        <v>20.09</v>
      </c>
      <c r="AK238">
        <v>21.19</v>
      </c>
      <c r="AL238">
        <v>0</v>
      </c>
      <c r="AM238">
        <v>0</v>
      </c>
      <c r="AN238">
        <v>0</v>
      </c>
      <c r="AO238">
        <v>0</v>
      </c>
      <c r="AP238">
        <v>0.629</v>
      </c>
      <c r="AQ238" s="1">
        <v>1470.23</v>
      </c>
      <c r="AR238" s="1">
        <v>3140.15</v>
      </c>
      <c r="AS238" s="1">
        <v>11647.43</v>
      </c>
      <c r="AT238">
        <v>868.61</v>
      </c>
      <c r="AU238">
        <v>428.45</v>
      </c>
      <c r="AV238" s="1">
        <v>17554.87</v>
      </c>
      <c r="AW238" s="1">
        <v>14243.63</v>
      </c>
      <c r="AX238">
        <v>0.7712</v>
      </c>
      <c r="AY238" s="1">
        <v>1415.15</v>
      </c>
      <c r="AZ238">
        <v>7.6600000000000001E-2</v>
      </c>
      <c r="BA238">
        <v>714.69</v>
      </c>
      <c r="BB238">
        <v>3.8699999999999998E-2</v>
      </c>
      <c r="BC238" s="1">
        <v>2094.9299999999998</v>
      </c>
      <c r="BD238">
        <v>0.1134</v>
      </c>
      <c r="BE238" s="1">
        <v>18468.41</v>
      </c>
      <c r="BF238">
        <v>0.55900000000000005</v>
      </c>
      <c r="BG238">
        <v>0.2457</v>
      </c>
      <c r="BH238">
        <v>0.1517</v>
      </c>
      <c r="BI238">
        <v>3.85E-2</v>
      </c>
      <c r="BJ238">
        <v>5.1000000000000004E-3</v>
      </c>
    </row>
    <row r="239" spans="1:62" x14ac:dyDescent="0.25">
      <c r="A239" t="s">
        <v>240</v>
      </c>
      <c r="B239" t="s">
        <v>994</v>
      </c>
      <c r="C239">
        <v>22</v>
      </c>
      <c r="D239">
        <v>52.825674136363638</v>
      </c>
      <c r="E239">
        <v>1162.164831</v>
      </c>
      <c r="F239">
        <v>4.7999999999999996E-3</v>
      </c>
      <c r="G239">
        <v>1.6999999999999999E-3</v>
      </c>
      <c r="H239">
        <v>1.2E-2</v>
      </c>
      <c r="I239">
        <v>1.1000000000000001E-3</v>
      </c>
      <c r="J239">
        <v>3.8100000000000002E-2</v>
      </c>
      <c r="K239">
        <v>0.89900000000000002</v>
      </c>
      <c r="L239">
        <v>4.3299999999999998E-2</v>
      </c>
      <c r="M239">
        <v>0.23960000000000001</v>
      </c>
      <c r="N239">
        <v>1.2999999999999999E-3</v>
      </c>
      <c r="O239">
        <v>0.1143</v>
      </c>
      <c r="P239" s="1">
        <v>71717.7</v>
      </c>
      <c r="Q239">
        <v>9.64E-2</v>
      </c>
      <c r="R239">
        <v>0.20480000000000001</v>
      </c>
      <c r="S239">
        <v>0.69879999999999998</v>
      </c>
      <c r="T239">
        <v>6.75</v>
      </c>
      <c r="U239" s="1">
        <v>96415.26</v>
      </c>
      <c r="V239">
        <v>172.17</v>
      </c>
      <c r="W239" s="1">
        <v>361607.19</v>
      </c>
      <c r="X239">
        <v>0.84570000000000001</v>
      </c>
      <c r="Y239">
        <v>0.1226</v>
      </c>
      <c r="Z239">
        <v>3.1699999999999999E-2</v>
      </c>
      <c r="AA239">
        <v>0.15429999999999999</v>
      </c>
      <c r="AB239">
        <v>361.61</v>
      </c>
      <c r="AC239" s="1">
        <v>10926.120513450644</v>
      </c>
      <c r="AD239" s="1">
        <v>1231.27</v>
      </c>
      <c r="AE239" s="1">
        <v>306019.96999999997</v>
      </c>
      <c r="AF239">
        <v>571</v>
      </c>
      <c r="AG239" s="1">
        <v>38616</v>
      </c>
      <c r="AH239" s="1">
        <v>77760</v>
      </c>
      <c r="AI239">
        <v>68.459999999999994</v>
      </c>
      <c r="AJ239">
        <v>27.56</v>
      </c>
      <c r="AK239">
        <v>38.64</v>
      </c>
      <c r="AL239">
        <v>3</v>
      </c>
      <c r="AM239">
        <v>0.95</v>
      </c>
      <c r="AN239">
        <v>2.16</v>
      </c>
      <c r="AO239">
        <v>0</v>
      </c>
      <c r="AP239">
        <v>0.99739999999999995</v>
      </c>
      <c r="AQ239" s="1">
        <v>1751.78</v>
      </c>
      <c r="AR239" s="1">
        <v>2319.08</v>
      </c>
      <c r="AS239" s="1">
        <v>7835.62</v>
      </c>
      <c r="AT239" s="1">
        <v>1044.74</v>
      </c>
      <c r="AU239">
        <v>219.42</v>
      </c>
      <c r="AV239" s="1">
        <v>13170.64</v>
      </c>
      <c r="AW239" s="1">
        <v>3537.31</v>
      </c>
      <c r="AX239">
        <v>0.22600000000000001</v>
      </c>
      <c r="AY239" s="1">
        <v>9199.6</v>
      </c>
      <c r="AZ239">
        <v>0.5877</v>
      </c>
      <c r="BA239">
        <v>980.44</v>
      </c>
      <c r="BB239">
        <v>6.2600000000000003E-2</v>
      </c>
      <c r="BC239" s="1">
        <v>1936.11</v>
      </c>
      <c r="BD239">
        <v>0.1237</v>
      </c>
      <c r="BE239" s="1">
        <v>15653.46</v>
      </c>
      <c r="BF239">
        <v>0.54149999999999998</v>
      </c>
      <c r="BG239">
        <v>0.21279999999999999</v>
      </c>
      <c r="BH239">
        <v>0.1973</v>
      </c>
      <c r="BI239">
        <v>2.7799999999999998E-2</v>
      </c>
      <c r="BJ239">
        <v>2.07E-2</v>
      </c>
    </row>
    <row r="240" spans="1:62" x14ac:dyDescent="0.25">
      <c r="A240" t="s">
        <v>241</v>
      </c>
      <c r="B240" t="s">
        <v>995</v>
      </c>
      <c r="C240">
        <v>10</v>
      </c>
      <c r="D240">
        <v>101.58958320000001</v>
      </c>
      <c r="E240">
        <v>1015.895832</v>
      </c>
      <c r="F240">
        <v>2.1399999999999999E-2</v>
      </c>
      <c r="G240">
        <v>8.9999999999999998E-4</v>
      </c>
      <c r="H240">
        <v>5.3E-3</v>
      </c>
      <c r="I240">
        <v>8.9999999999999998E-4</v>
      </c>
      <c r="J240">
        <v>1.8700000000000001E-2</v>
      </c>
      <c r="K240">
        <v>0.91800000000000004</v>
      </c>
      <c r="L240">
        <v>3.49E-2</v>
      </c>
      <c r="M240">
        <v>5.0500000000000003E-2</v>
      </c>
      <c r="N240">
        <v>1.7600000000000001E-2</v>
      </c>
      <c r="O240">
        <v>0.1208</v>
      </c>
      <c r="P240" s="1">
        <v>84498.92</v>
      </c>
      <c r="Q240">
        <v>4.65E-2</v>
      </c>
      <c r="R240">
        <v>9.2999999999999999E-2</v>
      </c>
      <c r="S240">
        <v>0.86050000000000004</v>
      </c>
      <c r="T240">
        <v>9.7799999999999994</v>
      </c>
      <c r="U240" s="1">
        <v>125219.17</v>
      </c>
      <c r="V240">
        <v>103.87</v>
      </c>
      <c r="W240" s="1">
        <v>504782.01</v>
      </c>
      <c r="X240">
        <v>0.59789999999999999</v>
      </c>
      <c r="Y240">
        <v>0.33479999999999999</v>
      </c>
      <c r="Z240">
        <v>6.7299999999999999E-2</v>
      </c>
      <c r="AA240">
        <v>0.40210000000000001</v>
      </c>
      <c r="AB240">
        <v>504.78</v>
      </c>
      <c r="AC240" s="1">
        <v>15010.239750644039</v>
      </c>
      <c r="AD240" s="1">
        <v>1331.16</v>
      </c>
      <c r="AE240" s="1">
        <v>467295.33</v>
      </c>
      <c r="AF240">
        <v>598</v>
      </c>
      <c r="AG240" s="1">
        <v>50915</v>
      </c>
      <c r="AH240" s="1">
        <v>116652</v>
      </c>
      <c r="AI240">
        <v>31.2</v>
      </c>
      <c r="AJ240">
        <v>29</v>
      </c>
      <c r="AK240">
        <v>30.76</v>
      </c>
      <c r="AL240">
        <v>1.45</v>
      </c>
      <c r="AM240">
        <v>1.25</v>
      </c>
      <c r="AN240">
        <v>1.42</v>
      </c>
      <c r="AO240">
        <v>0</v>
      </c>
      <c r="AP240">
        <v>0.62209999999999999</v>
      </c>
      <c r="AQ240" s="1">
        <v>2535.13</v>
      </c>
      <c r="AR240" s="1">
        <v>3163.55</v>
      </c>
      <c r="AS240" s="1">
        <v>11034.27</v>
      </c>
      <c r="AT240" s="1">
        <v>1135.9000000000001</v>
      </c>
      <c r="AU240">
        <v>887.54</v>
      </c>
      <c r="AV240" s="1">
        <v>18756.39</v>
      </c>
      <c r="AW240" s="1">
        <v>1889.57</v>
      </c>
      <c r="AX240">
        <v>9.8599999999999993E-2</v>
      </c>
      <c r="AY240" s="1">
        <v>15561.75</v>
      </c>
      <c r="AZ240">
        <v>0.81159999999999999</v>
      </c>
      <c r="BA240">
        <v>653.59</v>
      </c>
      <c r="BB240">
        <v>3.4099999999999998E-2</v>
      </c>
      <c r="BC240" s="1">
        <v>1068.3800000000001</v>
      </c>
      <c r="BD240">
        <v>5.57E-2</v>
      </c>
      <c r="BE240" s="1">
        <v>19173.3</v>
      </c>
      <c r="BF240">
        <v>0.57079999999999997</v>
      </c>
      <c r="BG240">
        <v>0.21310000000000001</v>
      </c>
      <c r="BH240">
        <v>0.1779</v>
      </c>
      <c r="BI240">
        <v>2.1700000000000001E-2</v>
      </c>
      <c r="BJ240">
        <v>1.66E-2</v>
      </c>
    </row>
    <row r="241" spans="1:62" x14ac:dyDescent="0.25">
      <c r="A241" t="s">
        <v>242</v>
      </c>
      <c r="B241" t="s">
        <v>996</v>
      </c>
      <c r="C241">
        <v>74</v>
      </c>
      <c r="D241">
        <v>24.56337941891892</v>
      </c>
      <c r="E241">
        <v>1817.690077</v>
      </c>
      <c r="F241">
        <v>2.5000000000000001E-3</v>
      </c>
      <c r="G241">
        <v>1E-3</v>
      </c>
      <c r="H241">
        <v>3.7100000000000001E-2</v>
      </c>
      <c r="I241">
        <v>1.2999999999999999E-3</v>
      </c>
      <c r="J241">
        <v>1.8700000000000001E-2</v>
      </c>
      <c r="K241">
        <v>0.87649999999999995</v>
      </c>
      <c r="L241">
        <v>6.2899999999999998E-2</v>
      </c>
      <c r="M241">
        <v>0.59770000000000001</v>
      </c>
      <c r="N241">
        <v>0</v>
      </c>
      <c r="O241">
        <v>0.128</v>
      </c>
      <c r="P241" s="1">
        <v>46681.49</v>
      </c>
      <c r="Q241">
        <v>0.24</v>
      </c>
      <c r="R241">
        <v>0.17330000000000001</v>
      </c>
      <c r="S241">
        <v>0.5867</v>
      </c>
      <c r="T241">
        <v>14</v>
      </c>
      <c r="U241" s="1">
        <v>64842.21</v>
      </c>
      <c r="V241">
        <v>129.84</v>
      </c>
      <c r="W241" s="1">
        <v>249489.92000000001</v>
      </c>
      <c r="X241">
        <v>0.64370000000000005</v>
      </c>
      <c r="Y241">
        <v>0.24629999999999999</v>
      </c>
      <c r="Z241">
        <v>0.11</v>
      </c>
      <c r="AA241">
        <v>0.35630000000000001</v>
      </c>
      <c r="AB241">
        <v>249.49</v>
      </c>
      <c r="AC241" s="1">
        <v>6141.2911591748762</v>
      </c>
      <c r="AD241">
        <v>666.18</v>
      </c>
      <c r="AE241" s="1">
        <v>181244.95</v>
      </c>
      <c r="AF241">
        <v>360</v>
      </c>
      <c r="AG241" s="1">
        <v>34219</v>
      </c>
      <c r="AH241" s="1">
        <v>57421</v>
      </c>
      <c r="AI241">
        <v>38.76</v>
      </c>
      <c r="AJ241">
        <v>20</v>
      </c>
      <c r="AK241">
        <v>30.35</v>
      </c>
      <c r="AL241">
        <v>1.59</v>
      </c>
      <c r="AM241">
        <v>1.38</v>
      </c>
      <c r="AN241">
        <v>1.56</v>
      </c>
      <c r="AO241">
        <v>0</v>
      </c>
      <c r="AP241">
        <v>0.58160000000000001</v>
      </c>
      <c r="AQ241" s="1">
        <v>1680.94</v>
      </c>
      <c r="AR241" s="1">
        <v>2401.8000000000002</v>
      </c>
      <c r="AS241" s="1">
        <v>6602.42</v>
      </c>
      <c r="AT241">
        <v>609.66999999999996</v>
      </c>
      <c r="AU241">
        <v>241.57</v>
      </c>
      <c r="AV241" s="1">
        <v>11536.4</v>
      </c>
      <c r="AW241" s="1">
        <v>4388.6899999999996</v>
      </c>
      <c r="AX241">
        <v>0.3639</v>
      </c>
      <c r="AY241" s="1">
        <v>5013.25</v>
      </c>
      <c r="AZ241">
        <v>0.41570000000000001</v>
      </c>
      <c r="BA241">
        <v>391.95</v>
      </c>
      <c r="BB241">
        <v>3.2500000000000001E-2</v>
      </c>
      <c r="BC241" s="1">
        <v>2266.36</v>
      </c>
      <c r="BD241">
        <v>0.18790000000000001</v>
      </c>
      <c r="BE241" s="1">
        <v>12060.24</v>
      </c>
      <c r="BF241">
        <v>0.50749999999999995</v>
      </c>
      <c r="BG241">
        <v>0.2772</v>
      </c>
      <c r="BH241">
        <v>0.16789999999999999</v>
      </c>
      <c r="BI241">
        <v>2.5999999999999999E-2</v>
      </c>
      <c r="BJ241">
        <v>2.1499999999999998E-2</v>
      </c>
    </row>
    <row r="242" spans="1:62" x14ac:dyDescent="0.25">
      <c r="A242" t="s">
        <v>243</v>
      </c>
      <c r="B242" t="s">
        <v>997</v>
      </c>
      <c r="C242">
        <v>23</v>
      </c>
      <c r="D242">
        <v>88.296925304347823</v>
      </c>
      <c r="E242">
        <v>2030.8292819999999</v>
      </c>
      <c r="F242">
        <v>9.6799999999999997E-2</v>
      </c>
      <c r="G242">
        <v>5.0000000000000001E-4</v>
      </c>
      <c r="H242">
        <v>3.1699999999999999E-2</v>
      </c>
      <c r="I242">
        <v>3.3E-3</v>
      </c>
      <c r="J242">
        <v>4.7E-2</v>
      </c>
      <c r="K242">
        <v>0.76200000000000001</v>
      </c>
      <c r="L242">
        <v>5.8799999999999998E-2</v>
      </c>
      <c r="M242">
        <v>3.8699999999999998E-2</v>
      </c>
      <c r="N242">
        <v>2.5499999999999998E-2</v>
      </c>
      <c r="O242">
        <v>8.1600000000000006E-2</v>
      </c>
      <c r="P242" s="1">
        <v>85771.38</v>
      </c>
      <c r="Q242">
        <v>0.1196</v>
      </c>
      <c r="R242">
        <v>0.19020000000000001</v>
      </c>
      <c r="S242">
        <v>0.69020000000000004</v>
      </c>
      <c r="T242">
        <v>18.2</v>
      </c>
      <c r="U242" s="1">
        <v>102174.02</v>
      </c>
      <c r="V242">
        <v>111.58</v>
      </c>
      <c r="W242" s="1">
        <v>679947.74</v>
      </c>
      <c r="X242">
        <v>0.89200000000000002</v>
      </c>
      <c r="Y242">
        <v>9.5399999999999999E-2</v>
      </c>
      <c r="Z242">
        <v>1.26E-2</v>
      </c>
      <c r="AA242">
        <v>0.108</v>
      </c>
      <c r="AB242">
        <v>679.95</v>
      </c>
      <c r="AC242" s="1">
        <v>16396.425979837728</v>
      </c>
      <c r="AD242" s="1">
        <v>1678.37</v>
      </c>
      <c r="AE242" s="1">
        <v>640424.32999999996</v>
      </c>
      <c r="AF242">
        <v>606</v>
      </c>
      <c r="AG242" s="1">
        <v>80448</v>
      </c>
      <c r="AH242" s="1">
        <v>481096</v>
      </c>
      <c r="AI242">
        <v>45.38</v>
      </c>
      <c r="AJ242">
        <v>23.99</v>
      </c>
      <c r="AK242">
        <v>22.49</v>
      </c>
      <c r="AL242">
        <v>0</v>
      </c>
      <c r="AM242">
        <v>0</v>
      </c>
      <c r="AN242">
        <v>0</v>
      </c>
      <c r="AO242">
        <v>0</v>
      </c>
      <c r="AP242">
        <v>0.2165</v>
      </c>
      <c r="AQ242" s="1">
        <v>2460.27</v>
      </c>
      <c r="AR242" s="1">
        <v>3192.8</v>
      </c>
      <c r="AS242" s="1">
        <v>11337.57</v>
      </c>
      <c r="AT242" s="1">
        <v>1494.45</v>
      </c>
      <c r="AU242">
        <v>845.07</v>
      </c>
      <c r="AV242" s="1">
        <v>19330.150000000001</v>
      </c>
      <c r="AW242" s="1">
        <v>2362.56</v>
      </c>
      <c r="AX242">
        <v>0.1125</v>
      </c>
      <c r="AY242" s="1">
        <v>14005.72</v>
      </c>
      <c r="AZ242">
        <v>0.66720000000000002</v>
      </c>
      <c r="BA242" s="1">
        <v>3966.03</v>
      </c>
      <c r="BB242">
        <v>0.18890000000000001</v>
      </c>
      <c r="BC242">
        <v>658.49</v>
      </c>
      <c r="BD242">
        <v>3.1399999999999997E-2</v>
      </c>
      <c r="BE242" s="1">
        <v>20992.799999999999</v>
      </c>
      <c r="BF242">
        <v>0.59299999999999997</v>
      </c>
      <c r="BG242">
        <v>0.2036</v>
      </c>
      <c r="BH242">
        <v>0.14979999999999999</v>
      </c>
      <c r="BI242">
        <v>3.9100000000000003E-2</v>
      </c>
      <c r="BJ242">
        <v>1.44E-2</v>
      </c>
    </row>
    <row r="243" spans="1:62" x14ac:dyDescent="0.25">
      <c r="A243" t="s">
        <v>244</v>
      </c>
      <c r="B243" t="s">
        <v>998</v>
      </c>
      <c r="C243">
        <v>126</v>
      </c>
      <c r="D243">
        <v>10.976351158730161</v>
      </c>
      <c r="E243">
        <v>1383.020246</v>
      </c>
      <c r="F243">
        <v>2.0999999999999999E-3</v>
      </c>
      <c r="G243">
        <v>0</v>
      </c>
      <c r="H243">
        <v>3.5999999999999999E-3</v>
      </c>
      <c r="I243">
        <v>2.0999999999999999E-3</v>
      </c>
      <c r="J243">
        <v>2.12E-2</v>
      </c>
      <c r="K243">
        <v>0.91559999999999997</v>
      </c>
      <c r="L243">
        <v>5.5399999999999998E-2</v>
      </c>
      <c r="M243">
        <v>0.31759999999999999</v>
      </c>
      <c r="N243">
        <v>0</v>
      </c>
      <c r="O243">
        <v>0.1439</v>
      </c>
      <c r="P243" s="1">
        <v>67218.78</v>
      </c>
      <c r="Q243">
        <v>4.6699999999999998E-2</v>
      </c>
      <c r="R243">
        <v>0.14949999999999999</v>
      </c>
      <c r="S243">
        <v>0.80369999999999997</v>
      </c>
      <c r="T243">
        <v>11</v>
      </c>
      <c r="U243" s="1">
        <v>79431.91</v>
      </c>
      <c r="V243">
        <v>125.73</v>
      </c>
      <c r="W243" s="1">
        <v>337118.46</v>
      </c>
      <c r="X243">
        <v>0.85929999999999995</v>
      </c>
      <c r="Y243">
        <v>0.1047</v>
      </c>
      <c r="Z243">
        <v>3.5999999999999997E-2</v>
      </c>
      <c r="AA243">
        <v>0.14069999999999999</v>
      </c>
      <c r="AB243">
        <v>337.12</v>
      </c>
      <c r="AC243" s="1">
        <v>9146.9846783428784</v>
      </c>
      <c r="AD243" s="1">
        <v>1122.7</v>
      </c>
      <c r="AE243" s="1">
        <v>315673.65999999997</v>
      </c>
      <c r="AF243">
        <v>574</v>
      </c>
      <c r="AG243" s="1">
        <v>36254</v>
      </c>
      <c r="AH243" s="1">
        <v>61608</v>
      </c>
      <c r="AI243">
        <v>45.4</v>
      </c>
      <c r="AJ243">
        <v>26.45</v>
      </c>
      <c r="AK243">
        <v>26.45</v>
      </c>
      <c r="AL243">
        <v>0</v>
      </c>
      <c r="AM243">
        <v>0</v>
      </c>
      <c r="AN243">
        <v>0</v>
      </c>
      <c r="AO243">
        <v>0</v>
      </c>
      <c r="AP243">
        <v>1.462</v>
      </c>
      <c r="AQ243" s="1">
        <v>1629.47</v>
      </c>
      <c r="AR243" s="1">
        <v>2779.29</v>
      </c>
      <c r="AS243" s="1">
        <v>8404.86</v>
      </c>
      <c r="AT243" s="1">
        <v>1147.57</v>
      </c>
      <c r="AU243">
        <v>487.21</v>
      </c>
      <c r="AV243" s="1">
        <v>14448.4</v>
      </c>
      <c r="AW243" s="1">
        <v>5076.5</v>
      </c>
      <c r="AX243">
        <v>0.30320000000000003</v>
      </c>
      <c r="AY243" s="1">
        <v>8417.6</v>
      </c>
      <c r="AZ243">
        <v>0.50270000000000004</v>
      </c>
      <c r="BA243">
        <v>845.24</v>
      </c>
      <c r="BB243">
        <v>5.0500000000000003E-2</v>
      </c>
      <c r="BC243" s="1">
        <v>2405.61</v>
      </c>
      <c r="BD243">
        <v>0.14369999999999999</v>
      </c>
      <c r="BE243" s="1">
        <v>16744.96</v>
      </c>
      <c r="BF243">
        <v>0.54079999999999995</v>
      </c>
      <c r="BG243">
        <v>0.2281</v>
      </c>
      <c r="BH243">
        <v>0.17699999999999999</v>
      </c>
      <c r="BI243">
        <v>2.9000000000000001E-2</v>
      </c>
      <c r="BJ243">
        <v>2.5100000000000001E-2</v>
      </c>
    </row>
    <row r="244" spans="1:62" x14ac:dyDescent="0.25">
      <c r="A244" t="s">
        <v>245</v>
      </c>
      <c r="B244" t="s">
        <v>999</v>
      </c>
      <c r="C244">
        <v>125</v>
      </c>
      <c r="D244">
        <v>13.814487312000001</v>
      </c>
      <c r="E244">
        <v>1726.8109139999999</v>
      </c>
      <c r="F244">
        <v>1.1999999999999999E-3</v>
      </c>
      <c r="G244">
        <v>0</v>
      </c>
      <c r="H244">
        <v>3.5000000000000001E-3</v>
      </c>
      <c r="I244">
        <v>5.9999999999999995E-4</v>
      </c>
      <c r="J244">
        <v>7.0000000000000001E-3</v>
      </c>
      <c r="K244">
        <v>0.97570000000000001</v>
      </c>
      <c r="L244">
        <v>1.21E-2</v>
      </c>
      <c r="M244">
        <v>0.32390000000000002</v>
      </c>
      <c r="N244">
        <v>5.9999999999999995E-4</v>
      </c>
      <c r="O244">
        <v>0.13930000000000001</v>
      </c>
      <c r="P244" s="1">
        <v>64232.25</v>
      </c>
      <c r="Q244">
        <v>0.3009</v>
      </c>
      <c r="R244">
        <v>0.1681</v>
      </c>
      <c r="S244">
        <v>0.53100000000000003</v>
      </c>
      <c r="T244">
        <v>12</v>
      </c>
      <c r="U244" s="1">
        <v>85896.5</v>
      </c>
      <c r="V244">
        <v>143.9</v>
      </c>
      <c r="W244" s="1">
        <v>146892.06</v>
      </c>
      <c r="X244">
        <v>0.64570000000000005</v>
      </c>
      <c r="Y244">
        <v>8.3500000000000005E-2</v>
      </c>
      <c r="Z244">
        <v>0.27079999999999999</v>
      </c>
      <c r="AA244">
        <v>0.3543</v>
      </c>
      <c r="AB244">
        <v>146.88999999999999</v>
      </c>
      <c r="AC244" s="1">
        <v>3896.46772871856</v>
      </c>
      <c r="AD244">
        <v>364.73</v>
      </c>
      <c r="AE244" s="1">
        <v>121070.26</v>
      </c>
      <c r="AF244">
        <v>120</v>
      </c>
      <c r="AG244" s="1">
        <v>35404</v>
      </c>
      <c r="AH244" s="1">
        <v>48550</v>
      </c>
      <c r="AI244">
        <v>35.4</v>
      </c>
      <c r="AJ244">
        <v>22.43</v>
      </c>
      <c r="AK244">
        <v>29.4</v>
      </c>
      <c r="AL244">
        <v>0.5</v>
      </c>
      <c r="AM244">
        <v>0.38</v>
      </c>
      <c r="AN244">
        <v>0.48</v>
      </c>
      <c r="AO244">
        <v>0</v>
      </c>
      <c r="AP244">
        <v>0.82750000000000001</v>
      </c>
      <c r="AQ244" s="1">
        <v>1458.38</v>
      </c>
      <c r="AR244" s="1">
        <v>2739</v>
      </c>
      <c r="AS244" s="1">
        <v>7130.53</v>
      </c>
      <c r="AT244">
        <v>506.09</v>
      </c>
      <c r="AU244">
        <v>454.56</v>
      </c>
      <c r="AV244" s="1">
        <v>12288.57</v>
      </c>
      <c r="AW244" s="1">
        <v>8493.36</v>
      </c>
      <c r="AX244">
        <v>0.60850000000000004</v>
      </c>
      <c r="AY244" s="1">
        <v>3407.16</v>
      </c>
      <c r="AZ244">
        <v>0.24410000000000001</v>
      </c>
      <c r="BA244">
        <v>563.37</v>
      </c>
      <c r="BB244">
        <v>4.0399999999999998E-2</v>
      </c>
      <c r="BC244" s="1">
        <v>1492.95</v>
      </c>
      <c r="BD244">
        <v>0.107</v>
      </c>
      <c r="BE244" s="1">
        <v>13956.84</v>
      </c>
      <c r="BF244">
        <v>0.56340000000000001</v>
      </c>
      <c r="BG244">
        <v>0.27510000000000001</v>
      </c>
      <c r="BH244">
        <v>0.1181</v>
      </c>
      <c r="BI244">
        <v>2.9899999999999999E-2</v>
      </c>
      <c r="BJ244">
        <v>1.3599999999999999E-2</v>
      </c>
    </row>
    <row r="245" spans="1:62" x14ac:dyDescent="0.25">
      <c r="A245" t="s">
        <v>246</v>
      </c>
      <c r="B245" t="s">
        <v>1000</v>
      </c>
      <c r="C245">
        <v>4</v>
      </c>
      <c r="D245">
        <v>320.51874700000002</v>
      </c>
      <c r="E245">
        <v>1282.0749880000001</v>
      </c>
      <c r="F245">
        <v>1.2999999999999999E-3</v>
      </c>
      <c r="G245">
        <v>0</v>
      </c>
      <c r="H245">
        <v>4.1799999999999997E-2</v>
      </c>
      <c r="I245">
        <v>1.2999999999999999E-3</v>
      </c>
      <c r="J245">
        <v>1.89E-2</v>
      </c>
      <c r="K245">
        <v>0.85519999999999996</v>
      </c>
      <c r="L245">
        <v>8.1500000000000003E-2</v>
      </c>
      <c r="M245">
        <v>0.99419999999999997</v>
      </c>
      <c r="N245">
        <v>6.9999999999999999E-4</v>
      </c>
      <c r="O245">
        <v>0.13639999999999999</v>
      </c>
      <c r="P245" s="1">
        <v>54764.31</v>
      </c>
      <c r="Q245">
        <v>0.16669999999999999</v>
      </c>
      <c r="R245">
        <v>0.1875</v>
      </c>
      <c r="S245">
        <v>0.64580000000000004</v>
      </c>
      <c r="T245">
        <v>14.4</v>
      </c>
      <c r="U245" s="1">
        <v>72843.210000000006</v>
      </c>
      <c r="V245">
        <v>89.03</v>
      </c>
      <c r="W245" s="1">
        <v>131322.82999999999</v>
      </c>
      <c r="X245">
        <v>0.68789999999999996</v>
      </c>
      <c r="Y245">
        <v>0.24030000000000001</v>
      </c>
      <c r="Z245">
        <v>7.17E-2</v>
      </c>
      <c r="AA245">
        <v>0.31209999999999999</v>
      </c>
      <c r="AB245">
        <v>131.32</v>
      </c>
      <c r="AC245" s="1">
        <v>2696.6191777855665</v>
      </c>
      <c r="AD245">
        <v>461.86</v>
      </c>
      <c r="AE245" s="1">
        <v>114191.73</v>
      </c>
      <c r="AF245">
        <v>101</v>
      </c>
      <c r="AG245" s="1">
        <v>28938</v>
      </c>
      <c r="AH245" s="1">
        <v>47537</v>
      </c>
      <c r="AI245">
        <v>25</v>
      </c>
      <c r="AJ245">
        <v>20.14</v>
      </c>
      <c r="AK245">
        <v>20.329999999999998</v>
      </c>
      <c r="AL245">
        <v>0.5</v>
      </c>
      <c r="AM245">
        <v>0.38</v>
      </c>
      <c r="AN245">
        <v>0.37</v>
      </c>
      <c r="AO245">
        <v>0</v>
      </c>
      <c r="AP245">
        <v>0.63929999999999998</v>
      </c>
      <c r="AQ245" s="1">
        <v>2023.82</v>
      </c>
      <c r="AR245" s="1">
        <v>2425.94</v>
      </c>
      <c r="AS245" s="1">
        <v>7251</v>
      </c>
      <c r="AT245">
        <v>720.74</v>
      </c>
      <c r="AU245">
        <v>134.85</v>
      </c>
      <c r="AV245" s="1">
        <v>12556.35</v>
      </c>
      <c r="AW245" s="1">
        <v>8790.1</v>
      </c>
      <c r="AX245">
        <v>0.58909999999999996</v>
      </c>
      <c r="AY245" s="1">
        <v>2485.63</v>
      </c>
      <c r="AZ245">
        <v>0.1666</v>
      </c>
      <c r="BA245">
        <v>995.26</v>
      </c>
      <c r="BB245">
        <v>6.6699999999999995E-2</v>
      </c>
      <c r="BC245" s="1">
        <v>2649.84</v>
      </c>
      <c r="BD245">
        <v>0.17760000000000001</v>
      </c>
      <c r="BE245" s="1">
        <v>14920.83</v>
      </c>
      <c r="BF245">
        <v>0.54449999999999998</v>
      </c>
      <c r="BG245">
        <v>0.2056</v>
      </c>
      <c r="BH245">
        <v>0.1583</v>
      </c>
      <c r="BI245">
        <v>6.5799999999999997E-2</v>
      </c>
      <c r="BJ245">
        <v>2.58E-2</v>
      </c>
    </row>
    <row r="246" spans="1:62" x14ac:dyDescent="0.25">
      <c r="A246" t="s">
        <v>247</v>
      </c>
      <c r="B246" t="s">
        <v>1001</v>
      </c>
      <c r="C246">
        <v>47</v>
      </c>
      <c r="D246">
        <v>10.187794680851059</v>
      </c>
      <c r="E246">
        <v>478.82634999999999</v>
      </c>
      <c r="F246">
        <v>0</v>
      </c>
      <c r="G246">
        <v>0</v>
      </c>
      <c r="H246">
        <v>3.8E-3</v>
      </c>
      <c r="I246">
        <v>1E-3</v>
      </c>
      <c r="J246">
        <v>9.4000000000000004E-3</v>
      </c>
      <c r="K246">
        <v>0.96750000000000003</v>
      </c>
      <c r="L246">
        <v>1.84E-2</v>
      </c>
      <c r="M246">
        <v>4.5900000000000003E-2</v>
      </c>
      <c r="N246">
        <v>0</v>
      </c>
      <c r="O246">
        <v>0.15570000000000001</v>
      </c>
      <c r="P246" s="1">
        <v>52405.71</v>
      </c>
      <c r="Q246">
        <v>0.2162</v>
      </c>
      <c r="R246">
        <v>0.18920000000000001</v>
      </c>
      <c r="S246">
        <v>0.59460000000000002</v>
      </c>
      <c r="T246">
        <v>6</v>
      </c>
      <c r="U246" s="1">
        <v>65955.8</v>
      </c>
      <c r="V246">
        <v>79.8</v>
      </c>
      <c r="W246" s="1">
        <v>167192.66</v>
      </c>
      <c r="X246">
        <v>0.80069999999999997</v>
      </c>
      <c r="Y246">
        <v>0.15390000000000001</v>
      </c>
      <c r="Z246">
        <v>4.5400000000000003E-2</v>
      </c>
      <c r="AA246">
        <v>0.1993</v>
      </c>
      <c r="AB246">
        <v>167.19</v>
      </c>
      <c r="AC246" s="1">
        <v>3881.8895409578026</v>
      </c>
      <c r="AD246">
        <v>516.37</v>
      </c>
      <c r="AE246" s="1">
        <v>176027.09</v>
      </c>
      <c r="AF246">
        <v>342</v>
      </c>
      <c r="AG246" s="1">
        <v>42041</v>
      </c>
      <c r="AH246" s="1">
        <v>58728</v>
      </c>
      <c r="AI246">
        <v>39.130000000000003</v>
      </c>
      <c r="AJ246">
        <v>21.05</v>
      </c>
      <c r="AK246">
        <v>29.38</v>
      </c>
      <c r="AL246">
        <v>1.5</v>
      </c>
      <c r="AM246">
        <v>1.1200000000000001</v>
      </c>
      <c r="AN246">
        <v>1.48</v>
      </c>
      <c r="AO246" s="1">
        <v>2107.66</v>
      </c>
      <c r="AP246">
        <v>1.4106000000000001</v>
      </c>
      <c r="AQ246" s="1">
        <v>1722.23</v>
      </c>
      <c r="AR246" s="1">
        <v>2425.36</v>
      </c>
      <c r="AS246" s="1">
        <v>8425.42</v>
      </c>
      <c r="AT246">
        <v>482.25</v>
      </c>
      <c r="AU246">
        <v>230.59</v>
      </c>
      <c r="AV246" s="1">
        <v>13285.85</v>
      </c>
      <c r="AW246" s="1">
        <v>7401.72</v>
      </c>
      <c r="AX246">
        <v>0.49440000000000001</v>
      </c>
      <c r="AY246" s="1">
        <v>5458.64</v>
      </c>
      <c r="AZ246">
        <v>0.36459999999999998</v>
      </c>
      <c r="BA246">
        <v>968.25</v>
      </c>
      <c r="BB246">
        <v>6.4699999999999994E-2</v>
      </c>
      <c r="BC246" s="1">
        <v>1142.33</v>
      </c>
      <c r="BD246">
        <v>7.6300000000000007E-2</v>
      </c>
      <c r="BE246" s="1">
        <v>14970.94</v>
      </c>
      <c r="BF246">
        <v>0.50929999999999997</v>
      </c>
      <c r="BG246">
        <v>0.30830000000000002</v>
      </c>
      <c r="BH246">
        <v>0.14069999999999999</v>
      </c>
      <c r="BI246">
        <v>2.64E-2</v>
      </c>
      <c r="BJ246">
        <v>1.5299999999999999E-2</v>
      </c>
    </row>
    <row r="247" spans="1:62" x14ac:dyDescent="0.25">
      <c r="A247" t="s">
        <v>248</v>
      </c>
      <c r="B247" t="s">
        <v>1002</v>
      </c>
      <c r="C247">
        <v>181</v>
      </c>
      <c r="D247">
        <v>12.54504174585635</v>
      </c>
      <c r="E247">
        <v>2270.652556</v>
      </c>
      <c r="F247">
        <v>5.1000000000000004E-3</v>
      </c>
      <c r="G247">
        <v>0</v>
      </c>
      <c r="H247">
        <v>4.7999999999999996E-3</v>
      </c>
      <c r="I247">
        <v>8.0000000000000004E-4</v>
      </c>
      <c r="J247">
        <v>1.23E-2</v>
      </c>
      <c r="K247">
        <v>0.96220000000000006</v>
      </c>
      <c r="L247">
        <v>1.47E-2</v>
      </c>
      <c r="M247">
        <v>0.47399999999999998</v>
      </c>
      <c r="N247">
        <v>0</v>
      </c>
      <c r="O247">
        <v>0.1593</v>
      </c>
      <c r="P247" s="1">
        <v>57375.33</v>
      </c>
      <c r="Q247">
        <v>0.29010000000000002</v>
      </c>
      <c r="R247">
        <v>0.216</v>
      </c>
      <c r="S247">
        <v>0.49380000000000002</v>
      </c>
      <c r="T247">
        <v>11.4</v>
      </c>
      <c r="U247" s="1">
        <v>88877.72</v>
      </c>
      <c r="V247">
        <v>199.18</v>
      </c>
      <c r="W247" s="1">
        <v>159655.43</v>
      </c>
      <c r="X247">
        <v>0.7026</v>
      </c>
      <c r="Y247">
        <v>0.1769</v>
      </c>
      <c r="Z247">
        <v>0.1205</v>
      </c>
      <c r="AA247">
        <v>0.2974</v>
      </c>
      <c r="AB247">
        <v>159.66</v>
      </c>
      <c r="AC247" s="1">
        <v>3251.4155371289662</v>
      </c>
      <c r="AD247">
        <v>415.35</v>
      </c>
      <c r="AE247" s="1">
        <v>138233.09</v>
      </c>
      <c r="AF247">
        <v>176</v>
      </c>
      <c r="AG247" s="1">
        <v>33521</v>
      </c>
      <c r="AH247" s="1">
        <v>52727</v>
      </c>
      <c r="AI247">
        <v>22.5</v>
      </c>
      <c r="AJ247">
        <v>20.02</v>
      </c>
      <c r="AK247">
        <v>20.3</v>
      </c>
      <c r="AL247">
        <v>3.3</v>
      </c>
      <c r="AM247">
        <v>1.8</v>
      </c>
      <c r="AN247">
        <v>2.65</v>
      </c>
      <c r="AO247">
        <v>0</v>
      </c>
      <c r="AP247">
        <v>0.71779999999999999</v>
      </c>
      <c r="AQ247" s="1">
        <v>1601.33</v>
      </c>
      <c r="AR247" s="1">
        <v>2900.21</v>
      </c>
      <c r="AS247" s="1">
        <v>8324.6299999999992</v>
      </c>
      <c r="AT247">
        <v>400.55</v>
      </c>
      <c r="AU247">
        <v>252.47</v>
      </c>
      <c r="AV247" s="1">
        <v>13479.19</v>
      </c>
      <c r="AW247" s="1">
        <v>7164.07</v>
      </c>
      <c r="AX247">
        <v>0.5373</v>
      </c>
      <c r="AY247" s="1">
        <v>2860.24</v>
      </c>
      <c r="AZ247">
        <v>0.2145</v>
      </c>
      <c r="BA247">
        <v>744.81</v>
      </c>
      <c r="BB247">
        <v>5.5899999999999998E-2</v>
      </c>
      <c r="BC247" s="1">
        <v>2563.4699999999998</v>
      </c>
      <c r="BD247">
        <v>0.1923</v>
      </c>
      <c r="BE247" s="1">
        <v>13332.59</v>
      </c>
      <c r="BF247">
        <v>0.58309999999999995</v>
      </c>
      <c r="BG247">
        <v>0.2641</v>
      </c>
      <c r="BH247">
        <v>9.8799999999999999E-2</v>
      </c>
      <c r="BI247">
        <v>3.1899999999999998E-2</v>
      </c>
      <c r="BJ247">
        <v>2.2200000000000001E-2</v>
      </c>
    </row>
    <row r="248" spans="1:62" x14ac:dyDescent="0.25">
      <c r="A248" t="s">
        <v>249</v>
      </c>
      <c r="B248" t="s">
        <v>1003</v>
      </c>
      <c r="C248">
        <v>36</v>
      </c>
      <c r="D248">
        <v>163.63229955555551</v>
      </c>
      <c r="E248">
        <v>5890.7627839999996</v>
      </c>
      <c r="F248">
        <v>4.1000000000000002E-2</v>
      </c>
      <c r="G248">
        <v>2.0000000000000001E-4</v>
      </c>
      <c r="H248">
        <v>2.5600000000000001E-2</v>
      </c>
      <c r="I248">
        <v>2.9999999999999997E-4</v>
      </c>
      <c r="J248">
        <v>3.44E-2</v>
      </c>
      <c r="K248">
        <v>0.84409999999999996</v>
      </c>
      <c r="L248">
        <v>5.4399999999999997E-2</v>
      </c>
      <c r="M248">
        <v>0.15260000000000001</v>
      </c>
      <c r="N248">
        <v>9.7000000000000003E-3</v>
      </c>
      <c r="O248">
        <v>0.1211</v>
      </c>
      <c r="P248" s="1">
        <v>65672.84</v>
      </c>
      <c r="Q248">
        <v>0.1573</v>
      </c>
      <c r="R248">
        <v>0.28489999999999999</v>
      </c>
      <c r="S248">
        <v>0.55789999999999995</v>
      </c>
      <c r="T248">
        <v>25</v>
      </c>
      <c r="U248" s="1">
        <v>106946</v>
      </c>
      <c r="V248">
        <v>235.63</v>
      </c>
      <c r="W248" s="1">
        <v>315132.33</v>
      </c>
      <c r="X248">
        <v>0.69850000000000001</v>
      </c>
      <c r="Y248">
        <v>0.26169999999999999</v>
      </c>
      <c r="Z248">
        <v>3.9899999999999998E-2</v>
      </c>
      <c r="AA248">
        <v>0.30149999999999999</v>
      </c>
      <c r="AB248">
        <v>315.13</v>
      </c>
      <c r="AC248" s="1">
        <v>9174.8953372894812</v>
      </c>
      <c r="AD248">
        <v>898.6</v>
      </c>
      <c r="AE248" s="1">
        <v>259751.41</v>
      </c>
      <c r="AF248">
        <v>530</v>
      </c>
      <c r="AG248" s="1">
        <v>43855</v>
      </c>
      <c r="AH248" s="1">
        <v>101173</v>
      </c>
      <c r="AI248">
        <v>43.8</v>
      </c>
      <c r="AJ248">
        <v>28.3</v>
      </c>
      <c r="AK248">
        <v>28.3</v>
      </c>
      <c r="AL248">
        <v>1</v>
      </c>
      <c r="AM248">
        <v>1</v>
      </c>
      <c r="AN248">
        <v>1</v>
      </c>
      <c r="AO248">
        <v>0</v>
      </c>
      <c r="AP248">
        <v>0.64910000000000001</v>
      </c>
      <c r="AQ248" s="1">
        <v>1206.82</v>
      </c>
      <c r="AR248" s="1">
        <v>2223.7399999999998</v>
      </c>
      <c r="AS248" s="1">
        <v>5936.96</v>
      </c>
      <c r="AT248">
        <v>782.16</v>
      </c>
      <c r="AU248">
        <v>667.68</v>
      </c>
      <c r="AV248" s="1">
        <v>10817.35</v>
      </c>
      <c r="AW248" s="1">
        <v>2116.4</v>
      </c>
      <c r="AX248">
        <v>0.1762</v>
      </c>
      <c r="AY248" s="1">
        <v>8176.69</v>
      </c>
      <c r="AZ248">
        <v>0.68059999999999998</v>
      </c>
      <c r="BA248">
        <v>592.45000000000005</v>
      </c>
      <c r="BB248">
        <v>4.9299999999999997E-2</v>
      </c>
      <c r="BC248" s="1">
        <v>1128.3599999999999</v>
      </c>
      <c r="BD248">
        <v>9.3899999999999997E-2</v>
      </c>
      <c r="BE248" s="1">
        <v>12013.9</v>
      </c>
      <c r="BF248">
        <v>0.57079999999999997</v>
      </c>
      <c r="BG248">
        <v>0.24610000000000001</v>
      </c>
      <c r="BH248">
        <v>0.1283</v>
      </c>
      <c r="BI248">
        <v>3.73E-2</v>
      </c>
      <c r="BJ248">
        <v>1.7600000000000001E-2</v>
      </c>
    </row>
    <row r="249" spans="1:62" x14ac:dyDescent="0.25">
      <c r="A249" t="s">
        <v>250</v>
      </c>
      <c r="B249" t="s">
        <v>1004</v>
      </c>
      <c r="C249">
        <v>52</v>
      </c>
      <c r="D249">
        <v>14.667738442307691</v>
      </c>
      <c r="E249">
        <v>762.722399</v>
      </c>
      <c r="F249">
        <v>0</v>
      </c>
      <c r="G249">
        <v>0</v>
      </c>
      <c r="H249">
        <v>5.3E-3</v>
      </c>
      <c r="I249">
        <v>0</v>
      </c>
      <c r="J249">
        <v>6.1000000000000004E-3</v>
      </c>
      <c r="K249">
        <v>0.94710000000000005</v>
      </c>
      <c r="L249">
        <v>4.1500000000000002E-2</v>
      </c>
      <c r="M249">
        <v>0.35730000000000001</v>
      </c>
      <c r="N249">
        <v>0</v>
      </c>
      <c r="O249">
        <v>0.13619999999999999</v>
      </c>
      <c r="P249" s="1">
        <v>54790.92</v>
      </c>
      <c r="Q249">
        <v>0.22059999999999999</v>
      </c>
      <c r="R249">
        <v>0.32350000000000001</v>
      </c>
      <c r="S249">
        <v>0.45590000000000003</v>
      </c>
      <c r="T249">
        <v>5.25</v>
      </c>
      <c r="U249" s="1">
        <v>92814.67</v>
      </c>
      <c r="V249">
        <v>145.28</v>
      </c>
      <c r="W249" s="1">
        <v>338727.47</v>
      </c>
      <c r="X249">
        <v>0.6855</v>
      </c>
      <c r="Y249">
        <v>0.186</v>
      </c>
      <c r="Z249">
        <v>0.1285</v>
      </c>
      <c r="AA249">
        <v>0.3145</v>
      </c>
      <c r="AB249">
        <v>338.73</v>
      </c>
      <c r="AC249" s="1">
        <v>9146.8495079557779</v>
      </c>
      <c r="AD249" s="1">
        <v>1026.28</v>
      </c>
      <c r="AE249" s="1">
        <v>288166.98</v>
      </c>
      <c r="AF249">
        <v>560</v>
      </c>
      <c r="AG249" s="1">
        <v>35201</v>
      </c>
      <c r="AH249" s="1">
        <v>62246</v>
      </c>
      <c r="AI249">
        <v>37</v>
      </c>
      <c r="AJ249">
        <v>25.4</v>
      </c>
      <c r="AK249">
        <v>26.01</v>
      </c>
      <c r="AL249">
        <v>6.25</v>
      </c>
      <c r="AM249">
        <v>5.64</v>
      </c>
      <c r="AN249">
        <v>5.77</v>
      </c>
      <c r="AO249">
        <v>0</v>
      </c>
      <c r="AP249">
        <v>1.1956</v>
      </c>
      <c r="AQ249" s="1">
        <v>1785.28</v>
      </c>
      <c r="AR249" s="1">
        <v>2671.32</v>
      </c>
      <c r="AS249" s="1">
        <v>8162.89</v>
      </c>
      <c r="AT249">
        <v>512.04</v>
      </c>
      <c r="AU249">
        <v>260.24</v>
      </c>
      <c r="AV249" s="1">
        <v>13391.78</v>
      </c>
      <c r="AW249" s="1">
        <v>4669.43</v>
      </c>
      <c r="AX249">
        <v>0.28060000000000002</v>
      </c>
      <c r="AY249" s="1">
        <v>8430.31</v>
      </c>
      <c r="AZ249">
        <v>0.50660000000000005</v>
      </c>
      <c r="BA249">
        <v>928.61</v>
      </c>
      <c r="BB249">
        <v>5.5800000000000002E-2</v>
      </c>
      <c r="BC249" s="1">
        <v>2614.06</v>
      </c>
      <c r="BD249">
        <v>0.15709999999999999</v>
      </c>
      <c r="BE249" s="1">
        <v>16642.41</v>
      </c>
      <c r="BF249">
        <v>0.54669999999999996</v>
      </c>
      <c r="BG249">
        <v>0.2142</v>
      </c>
      <c r="BH249">
        <v>0.18229999999999999</v>
      </c>
      <c r="BI249">
        <v>3.3799999999999997E-2</v>
      </c>
      <c r="BJ249">
        <v>2.3E-2</v>
      </c>
    </row>
    <row r="250" spans="1:62" x14ac:dyDescent="0.25">
      <c r="A250" t="s">
        <v>251</v>
      </c>
      <c r="B250" t="s">
        <v>1005</v>
      </c>
      <c r="C250">
        <v>54</v>
      </c>
      <c r="D250">
        <v>21.96899325925926</v>
      </c>
      <c r="E250">
        <v>1186.325636</v>
      </c>
      <c r="F250">
        <v>2.0999999999999999E-3</v>
      </c>
      <c r="G250">
        <v>2.5000000000000001E-3</v>
      </c>
      <c r="H250">
        <v>3.3E-3</v>
      </c>
      <c r="I250">
        <v>0</v>
      </c>
      <c r="J250">
        <v>1.18E-2</v>
      </c>
      <c r="K250">
        <v>0.9698</v>
      </c>
      <c r="L250">
        <v>1.0500000000000001E-2</v>
      </c>
      <c r="M250">
        <v>0.30099999999999999</v>
      </c>
      <c r="N250">
        <v>2.8999999999999998E-3</v>
      </c>
      <c r="O250">
        <v>0.14680000000000001</v>
      </c>
      <c r="P250" s="1">
        <v>63955.4</v>
      </c>
      <c r="Q250">
        <v>5.3199999999999997E-2</v>
      </c>
      <c r="R250">
        <v>0.25530000000000003</v>
      </c>
      <c r="S250">
        <v>0.6915</v>
      </c>
      <c r="T250">
        <v>10.5</v>
      </c>
      <c r="U250" s="1">
        <v>79646.759999999995</v>
      </c>
      <c r="V250">
        <v>112.98</v>
      </c>
      <c r="W250" s="1">
        <v>182904.22</v>
      </c>
      <c r="X250">
        <v>0.86960000000000004</v>
      </c>
      <c r="Y250">
        <v>8.2100000000000006E-2</v>
      </c>
      <c r="Z250">
        <v>4.8399999999999999E-2</v>
      </c>
      <c r="AA250">
        <v>0.13039999999999999</v>
      </c>
      <c r="AB250">
        <v>182.9</v>
      </c>
      <c r="AC250" s="1">
        <v>4051.1077685250325</v>
      </c>
      <c r="AD250">
        <v>480.78</v>
      </c>
      <c r="AE250" s="1">
        <v>142772.29999999999</v>
      </c>
      <c r="AF250">
        <v>203</v>
      </c>
      <c r="AG250" s="1">
        <v>35339</v>
      </c>
      <c r="AH250" s="1">
        <v>56573</v>
      </c>
      <c r="AI250">
        <v>57.3</v>
      </c>
      <c r="AJ250">
        <v>20</v>
      </c>
      <c r="AK250">
        <v>24.2</v>
      </c>
      <c r="AL250">
        <v>0</v>
      </c>
      <c r="AM250">
        <v>0</v>
      </c>
      <c r="AN250">
        <v>0</v>
      </c>
      <c r="AO250" s="1">
        <v>2389.64</v>
      </c>
      <c r="AP250">
        <v>1.4688000000000001</v>
      </c>
      <c r="AQ250" s="1">
        <v>1663.08</v>
      </c>
      <c r="AR250" s="1">
        <v>2538.83</v>
      </c>
      <c r="AS250" s="1">
        <v>7307.47</v>
      </c>
      <c r="AT250">
        <v>896.08</v>
      </c>
      <c r="AU250">
        <v>215.54</v>
      </c>
      <c r="AV250" s="1">
        <v>12621</v>
      </c>
      <c r="AW250" s="1">
        <v>6797.17</v>
      </c>
      <c r="AX250">
        <v>0.4496</v>
      </c>
      <c r="AY250" s="1">
        <v>5773.54</v>
      </c>
      <c r="AZ250">
        <v>0.38190000000000002</v>
      </c>
      <c r="BA250">
        <v>799.57</v>
      </c>
      <c r="BB250">
        <v>5.2900000000000003E-2</v>
      </c>
      <c r="BC250" s="1">
        <v>1749.02</v>
      </c>
      <c r="BD250">
        <v>0.1157</v>
      </c>
      <c r="BE250" s="1">
        <v>15119.3</v>
      </c>
      <c r="BF250">
        <v>0.57079999999999997</v>
      </c>
      <c r="BG250">
        <v>0.23849999999999999</v>
      </c>
      <c r="BH250">
        <v>0.14380000000000001</v>
      </c>
      <c r="BI250">
        <v>2.9899999999999999E-2</v>
      </c>
      <c r="BJ250">
        <v>1.7000000000000001E-2</v>
      </c>
    </row>
    <row r="251" spans="1:62" x14ac:dyDescent="0.25">
      <c r="A251" t="s">
        <v>252</v>
      </c>
      <c r="B251" t="s">
        <v>1006</v>
      </c>
      <c r="C251">
        <v>128</v>
      </c>
      <c r="D251">
        <v>12.6878583203125</v>
      </c>
      <c r="E251">
        <v>1624.045865</v>
      </c>
      <c r="F251">
        <v>1.9E-3</v>
      </c>
      <c r="G251">
        <v>0</v>
      </c>
      <c r="H251">
        <v>2.5999999999999999E-3</v>
      </c>
      <c r="I251">
        <v>5.0000000000000001E-4</v>
      </c>
      <c r="J251">
        <v>3.7499999999999999E-2</v>
      </c>
      <c r="K251">
        <v>0.92300000000000004</v>
      </c>
      <c r="L251">
        <v>3.4599999999999999E-2</v>
      </c>
      <c r="M251">
        <v>0.45829999999999999</v>
      </c>
      <c r="N251">
        <v>2.5000000000000001E-3</v>
      </c>
      <c r="O251">
        <v>0.18840000000000001</v>
      </c>
      <c r="P251" s="1">
        <v>45210.879999999997</v>
      </c>
      <c r="Q251">
        <v>0.3261</v>
      </c>
      <c r="R251">
        <v>0.1014</v>
      </c>
      <c r="S251">
        <v>0.57250000000000001</v>
      </c>
      <c r="T251">
        <v>10</v>
      </c>
      <c r="U251" s="1">
        <v>79911.8</v>
      </c>
      <c r="V251">
        <v>162.4</v>
      </c>
      <c r="W251" s="1">
        <v>168307.31</v>
      </c>
      <c r="X251">
        <v>0.83379999999999999</v>
      </c>
      <c r="Y251">
        <v>0.1124</v>
      </c>
      <c r="Z251">
        <v>5.3900000000000003E-2</v>
      </c>
      <c r="AA251">
        <v>0.16619999999999999</v>
      </c>
      <c r="AB251">
        <v>168.31</v>
      </c>
      <c r="AC251" s="1">
        <v>3674.5908035054167</v>
      </c>
      <c r="AD251">
        <v>514.14</v>
      </c>
      <c r="AE251" s="1">
        <v>159253.32</v>
      </c>
      <c r="AF251">
        <v>266</v>
      </c>
      <c r="AG251" s="1">
        <v>34294</v>
      </c>
      <c r="AH251" s="1">
        <v>54697</v>
      </c>
      <c r="AI251">
        <v>43.47</v>
      </c>
      <c r="AJ251">
        <v>20</v>
      </c>
      <c r="AK251">
        <v>25.06</v>
      </c>
      <c r="AL251">
        <v>3.3</v>
      </c>
      <c r="AM251">
        <v>1.68</v>
      </c>
      <c r="AN251">
        <v>2.56</v>
      </c>
      <c r="AO251">
        <v>0</v>
      </c>
      <c r="AP251">
        <v>0.77790000000000004</v>
      </c>
      <c r="AQ251" s="1">
        <v>1361.55</v>
      </c>
      <c r="AR251" s="1">
        <v>2415.75</v>
      </c>
      <c r="AS251" s="1">
        <v>5906.86</v>
      </c>
      <c r="AT251">
        <v>611.9</v>
      </c>
      <c r="AU251">
        <v>503.68</v>
      </c>
      <c r="AV251" s="1">
        <v>10799.74</v>
      </c>
      <c r="AW251" s="1">
        <v>7193.01</v>
      </c>
      <c r="AX251">
        <v>0.57789999999999997</v>
      </c>
      <c r="AY251" s="1">
        <v>3475.26</v>
      </c>
      <c r="AZ251">
        <v>0.2792</v>
      </c>
      <c r="BA251">
        <v>645.71</v>
      </c>
      <c r="BB251">
        <v>5.1900000000000002E-2</v>
      </c>
      <c r="BC251" s="1">
        <v>1133.5899999999999</v>
      </c>
      <c r="BD251">
        <v>9.11E-2</v>
      </c>
      <c r="BE251" s="1">
        <v>12447.57</v>
      </c>
      <c r="BF251">
        <v>0.56040000000000001</v>
      </c>
      <c r="BG251">
        <v>0.2417</v>
      </c>
      <c r="BH251">
        <v>0.15210000000000001</v>
      </c>
      <c r="BI251">
        <v>3.1E-2</v>
      </c>
      <c r="BJ251">
        <v>1.4800000000000001E-2</v>
      </c>
    </row>
    <row r="252" spans="1:62" x14ac:dyDescent="0.25">
      <c r="A252" t="s">
        <v>253</v>
      </c>
      <c r="B252" t="s">
        <v>1007</v>
      </c>
      <c r="C252">
        <v>40</v>
      </c>
      <c r="D252">
        <v>25.261053024999999</v>
      </c>
      <c r="E252">
        <v>1010.442121</v>
      </c>
      <c r="F252">
        <v>4.0000000000000001E-3</v>
      </c>
      <c r="G252">
        <v>2.5000000000000001E-3</v>
      </c>
      <c r="H252">
        <v>6.3E-3</v>
      </c>
      <c r="I252">
        <v>0</v>
      </c>
      <c r="J252">
        <v>3.1899999999999998E-2</v>
      </c>
      <c r="K252">
        <v>0.93330000000000002</v>
      </c>
      <c r="L252">
        <v>2.1999999999999999E-2</v>
      </c>
      <c r="M252">
        <v>0.40810000000000002</v>
      </c>
      <c r="N252">
        <v>5.8999999999999999E-3</v>
      </c>
      <c r="O252">
        <v>0.1585</v>
      </c>
      <c r="P252" s="1">
        <v>68260.289999999994</v>
      </c>
      <c r="Q252">
        <v>0.1447</v>
      </c>
      <c r="R252">
        <v>0.15790000000000001</v>
      </c>
      <c r="S252">
        <v>0.69740000000000002</v>
      </c>
      <c r="T252">
        <v>8</v>
      </c>
      <c r="U252" s="1">
        <v>105387</v>
      </c>
      <c r="V252">
        <v>126.31</v>
      </c>
      <c r="W252" s="1">
        <v>248716.36</v>
      </c>
      <c r="X252">
        <v>0.68079999999999996</v>
      </c>
      <c r="Y252">
        <v>0.22919999999999999</v>
      </c>
      <c r="Z252">
        <v>0.09</v>
      </c>
      <c r="AA252">
        <v>0.31919999999999998</v>
      </c>
      <c r="AB252">
        <v>248.72</v>
      </c>
      <c r="AC252" s="1">
        <v>7437.3502883694609</v>
      </c>
      <c r="AD252">
        <v>743.66</v>
      </c>
      <c r="AE252" s="1">
        <v>213344.18</v>
      </c>
      <c r="AF252">
        <v>461</v>
      </c>
      <c r="AG252" s="1">
        <v>40004</v>
      </c>
      <c r="AH252" s="1">
        <v>65135</v>
      </c>
      <c r="AI252">
        <v>32</v>
      </c>
      <c r="AJ252">
        <v>29.2</v>
      </c>
      <c r="AK252">
        <v>31.17</v>
      </c>
      <c r="AL252">
        <v>0.5</v>
      </c>
      <c r="AM252">
        <v>0.32</v>
      </c>
      <c r="AN252">
        <v>0.48</v>
      </c>
      <c r="AO252" s="1">
        <v>1938.72</v>
      </c>
      <c r="AP252">
        <v>1.3571</v>
      </c>
      <c r="AQ252" s="1">
        <v>2520.91</v>
      </c>
      <c r="AR252" s="1">
        <v>2917.16</v>
      </c>
      <c r="AS252" s="1">
        <v>9453.61</v>
      </c>
      <c r="AT252">
        <v>585.49</v>
      </c>
      <c r="AU252">
        <v>419.28</v>
      </c>
      <c r="AV252" s="1">
        <v>15896.45</v>
      </c>
      <c r="AW252" s="1">
        <v>5406.24</v>
      </c>
      <c r="AX252">
        <v>0.28770000000000001</v>
      </c>
      <c r="AY252" s="1">
        <v>9001.7900000000009</v>
      </c>
      <c r="AZ252">
        <v>0.47910000000000003</v>
      </c>
      <c r="BA252" s="1">
        <v>2455.34</v>
      </c>
      <c r="BB252">
        <v>0.13070000000000001</v>
      </c>
      <c r="BC252" s="1">
        <v>1925.35</v>
      </c>
      <c r="BD252">
        <v>0.10249999999999999</v>
      </c>
      <c r="BE252" s="1">
        <v>18788.71</v>
      </c>
      <c r="BF252">
        <v>0.57240000000000002</v>
      </c>
      <c r="BG252">
        <v>0.26169999999999999</v>
      </c>
      <c r="BH252">
        <v>0.12139999999999999</v>
      </c>
      <c r="BI252">
        <v>2.8799999999999999E-2</v>
      </c>
      <c r="BJ252">
        <v>1.5800000000000002E-2</v>
      </c>
    </row>
    <row r="253" spans="1:62" x14ac:dyDescent="0.25">
      <c r="A253" t="s">
        <v>254</v>
      </c>
      <c r="B253" t="s">
        <v>1008</v>
      </c>
      <c r="C253">
        <v>30</v>
      </c>
      <c r="D253">
        <v>8.311884233333334</v>
      </c>
      <c r="E253">
        <v>249.356527</v>
      </c>
      <c r="F253">
        <v>0</v>
      </c>
      <c r="G253">
        <v>0</v>
      </c>
      <c r="H253">
        <v>0.71789999999999998</v>
      </c>
      <c r="I253">
        <v>5.0000000000000001E-4</v>
      </c>
      <c r="J253">
        <v>8.2000000000000003E-2</v>
      </c>
      <c r="K253">
        <v>0.1663</v>
      </c>
      <c r="L253">
        <v>3.3300000000000003E-2</v>
      </c>
      <c r="M253">
        <v>0.96589999999999998</v>
      </c>
      <c r="N253">
        <v>4.3200000000000002E-2</v>
      </c>
      <c r="O253">
        <v>0.21390000000000001</v>
      </c>
      <c r="P253" s="1">
        <v>44207.16</v>
      </c>
      <c r="Q253">
        <v>0.51519999999999999</v>
      </c>
      <c r="R253">
        <v>0.1515</v>
      </c>
      <c r="S253">
        <v>0.33329999999999999</v>
      </c>
      <c r="T253">
        <v>7.1</v>
      </c>
      <c r="U253" s="1">
        <v>63630.28</v>
      </c>
      <c r="V253">
        <v>35.119999999999997</v>
      </c>
      <c r="W253" s="1">
        <v>414286.33</v>
      </c>
      <c r="X253">
        <v>0.84350000000000003</v>
      </c>
      <c r="Y253">
        <v>0.1014</v>
      </c>
      <c r="Z253">
        <v>5.5100000000000003E-2</v>
      </c>
      <c r="AA253">
        <v>0.1565</v>
      </c>
      <c r="AB253">
        <v>414.29</v>
      </c>
      <c r="AC253" s="1">
        <v>13116.187650464028</v>
      </c>
      <c r="AD253" s="1">
        <v>1881.74</v>
      </c>
      <c r="AE253" s="1">
        <v>185529.22</v>
      </c>
      <c r="AF253">
        <v>372</v>
      </c>
      <c r="AG253" s="1">
        <v>31203</v>
      </c>
      <c r="AH253" s="1">
        <v>46581</v>
      </c>
      <c r="AI253">
        <v>59.4</v>
      </c>
      <c r="AJ253">
        <v>28.79</v>
      </c>
      <c r="AK253">
        <v>40.47</v>
      </c>
      <c r="AL253">
        <v>2</v>
      </c>
      <c r="AM253">
        <v>0.83</v>
      </c>
      <c r="AN253">
        <v>1.1399999999999999</v>
      </c>
      <c r="AO253">
        <v>0</v>
      </c>
      <c r="AP253">
        <v>1.1412</v>
      </c>
      <c r="AQ253" s="1">
        <v>5027.5</v>
      </c>
      <c r="AR253" s="1">
        <v>6306.85</v>
      </c>
      <c r="AS253" s="1">
        <v>9657.18</v>
      </c>
      <c r="AT253" s="1">
        <v>2006.37</v>
      </c>
      <c r="AU253" s="1">
        <v>1028.8599999999999</v>
      </c>
      <c r="AV253" s="1">
        <v>24026.76</v>
      </c>
      <c r="AW253" s="1">
        <v>8892.4699999999993</v>
      </c>
      <c r="AX253">
        <v>0.36230000000000001</v>
      </c>
      <c r="AY253" s="1">
        <v>10947.63</v>
      </c>
      <c r="AZ253">
        <v>0.4461</v>
      </c>
      <c r="BA253">
        <v>746.61</v>
      </c>
      <c r="BB253">
        <v>3.04E-2</v>
      </c>
      <c r="BC253" s="1">
        <v>3955.34</v>
      </c>
      <c r="BD253">
        <v>0.16120000000000001</v>
      </c>
      <c r="BE253" s="1">
        <v>24542.06</v>
      </c>
      <c r="BF253">
        <v>0.35349999999999998</v>
      </c>
      <c r="BG253">
        <v>0.1305</v>
      </c>
      <c r="BH253">
        <v>0.43640000000000001</v>
      </c>
      <c r="BI253">
        <v>5.3499999999999999E-2</v>
      </c>
      <c r="BJ253">
        <v>2.6200000000000001E-2</v>
      </c>
    </row>
    <row r="254" spans="1:62" x14ac:dyDescent="0.25">
      <c r="A254" t="s">
        <v>255</v>
      </c>
      <c r="B254" t="s">
        <v>1009</v>
      </c>
      <c r="C254">
        <v>27</v>
      </c>
      <c r="D254">
        <v>13.331295666666669</v>
      </c>
      <c r="E254">
        <v>359.94498299999998</v>
      </c>
      <c r="F254">
        <v>2.8E-3</v>
      </c>
      <c r="G254">
        <v>0</v>
      </c>
      <c r="H254">
        <v>0</v>
      </c>
      <c r="I254">
        <v>0</v>
      </c>
      <c r="J254">
        <v>2.8E-3</v>
      </c>
      <c r="K254">
        <v>0.98870000000000002</v>
      </c>
      <c r="L254">
        <v>5.5999999999999999E-3</v>
      </c>
      <c r="M254">
        <v>0.1008</v>
      </c>
      <c r="N254">
        <v>0</v>
      </c>
      <c r="O254">
        <v>0.1197</v>
      </c>
      <c r="P254" s="1">
        <v>56692.88</v>
      </c>
      <c r="Q254">
        <v>6.9800000000000001E-2</v>
      </c>
      <c r="R254">
        <v>0.27910000000000001</v>
      </c>
      <c r="S254">
        <v>0.6512</v>
      </c>
      <c r="T254">
        <v>3</v>
      </c>
      <c r="U254" s="1">
        <v>81973.67</v>
      </c>
      <c r="V254">
        <v>119.98</v>
      </c>
      <c r="W254" s="1">
        <v>168485.33</v>
      </c>
      <c r="X254">
        <v>0.88019999999999998</v>
      </c>
      <c r="Y254">
        <v>2.4899999999999999E-2</v>
      </c>
      <c r="Z254">
        <v>9.4899999999999998E-2</v>
      </c>
      <c r="AA254">
        <v>0.1198</v>
      </c>
      <c r="AB254">
        <v>168.49</v>
      </c>
      <c r="AC254" s="1">
        <v>3710.047543571402</v>
      </c>
      <c r="AD254">
        <v>408.6</v>
      </c>
      <c r="AE254" s="1">
        <v>166028.74</v>
      </c>
      <c r="AF254">
        <v>299</v>
      </c>
      <c r="AG254" s="1">
        <v>44900</v>
      </c>
      <c r="AH254" s="1">
        <v>72097</v>
      </c>
      <c r="AI254">
        <v>38.200000000000003</v>
      </c>
      <c r="AJ254">
        <v>20.14</v>
      </c>
      <c r="AK254">
        <v>26.85</v>
      </c>
      <c r="AL254">
        <v>0.5</v>
      </c>
      <c r="AM254">
        <v>0.28999999999999998</v>
      </c>
      <c r="AN254">
        <v>0.41</v>
      </c>
      <c r="AO254" s="1">
        <v>1531.58</v>
      </c>
      <c r="AP254">
        <v>0.96630000000000005</v>
      </c>
      <c r="AQ254" s="1">
        <v>2158.6999999999998</v>
      </c>
      <c r="AR254" s="1">
        <v>2344.67</v>
      </c>
      <c r="AS254" s="1">
        <v>7479.83</v>
      </c>
      <c r="AT254">
        <v>571.80999999999995</v>
      </c>
      <c r="AU254">
        <v>509.03</v>
      </c>
      <c r="AV254" s="1">
        <v>13064.05</v>
      </c>
      <c r="AW254" s="1">
        <v>8204.09</v>
      </c>
      <c r="AX254">
        <v>0.53029999999999999</v>
      </c>
      <c r="AY254" s="1">
        <v>4978.66</v>
      </c>
      <c r="AZ254">
        <v>0.32179999999999997</v>
      </c>
      <c r="BA254">
        <v>779.7</v>
      </c>
      <c r="BB254">
        <v>5.04E-2</v>
      </c>
      <c r="BC254" s="1">
        <v>1506.9</v>
      </c>
      <c r="BD254">
        <v>9.74E-2</v>
      </c>
      <c r="BE254" s="1">
        <v>15469.36</v>
      </c>
      <c r="BF254">
        <v>0.56059999999999999</v>
      </c>
      <c r="BG254">
        <v>0.27810000000000001</v>
      </c>
      <c r="BH254">
        <v>0.1157</v>
      </c>
      <c r="BI254">
        <v>2.76E-2</v>
      </c>
      <c r="BJ254">
        <v>1.7999999999999999E-2</v>
      </c>
    </row>
    <row r="255" spans="1:62" x14ac:dyDescent="0.25">
      <c r="A255" t="s">
        <v>256</v>
      </c>
      <c r="B255" t="s">
        <v>1010</v>
      </c>
      <c r="C255">
        <v>52</v>
      </c>
      <c r="D255">
        <v>32.025353000000003</v>
      </c>
      <c r="E255">
        <v>1665.318356</v>
      </c>
      <c r="F255">
        <v>8.2000000000000007E-3</v>
      </c>
      <c r="G255">
        <v>0</v>
      </c>
      <c r="H255">
        <v>1.18E-2</v>
      </c>
      <c r="I255">
        <v>3.0000000000000001E-3</v>
      </c>
      <c r="J255">
        <v>3.7999999999999999E-2</v>
      </c>
      <c r="K255">
        <v>0.88819999999999999</v>
      </c>
      <c r="L255">
        <v>5.0799999999999998E-2</v>
      </c>
      <c r="M255">
        <v>0.17269999999999999</v>
      </c>
      <c r="N255">
        <v>1.7600000000000001E-2</v>
      </c>
      <c r="O255">
        <v>0.1055</v>
      </c>
      <c r="P255" s="1">
        <v>60428.07</v>
      </c>
      <c r="Q255">
        <v>0.16220000000000001</v>
      </c>
      <c r="R255">
        <v>0.23419999999999999</v>
      </c>
      <c r="S255">
        <v>0.60360000000000003</v>
      </c>
      <c r="T255">
        <v>9.33</v>
      </c>
      <c r="U255" s="1">
        <v>93302.18</v>
      </c>
      <c r="V255">
        <v>178.49</v>
      </c>
      <c r="W255" s="1">
        <v>249403.04</v>
      </c>
      <c r="X255">
        <v>0.7833</v>
      </c>
      <c r="Y255">
        <v>0.11940000000000001</v>
      </c>
      <c r="Z255">
        <v>9.7299999999999998E-2</v>
      </c>
      <c r="AA255">
        <v>0.2167</v>
      </c>
      <c r="AB255">
        <v>249.4</v>
      </c>
      <c r="AC255" s="1">
        <v>6605.0511965893447</v>
      </c>
      <c r="AD255">
        <v>668.34</v>
      </c>
      <c r="AE255" s="1">
        <v>201769.91</v>
      </c>
      <c r="AF255">
        <v>430</v>
      </c>
      <c r="AG255" s="1">
        <v>46558</v>
      </c>
      <c r="AH255" s="1">
        <v>84137</v>
      </c>
      <c r="AI255">
        <v>36.1</v>
      </c>
      <c r="AJ255">
        <v>25.4</v>
      </c>
      <c r="AK255">
        <v>25.75</v>
      </c>
      <c r="AL255">
        <v>0.5</v>
      </c>
      <c r="AM255">
        <v>0.36</v>
      </c>
      <c r="AN255">
        <v>0.43</v>
      </c>
      <c r="AO255" s="1">
        <v>2907.77</v>
      </c>
      <c r="AP255">
        <v>1.1803999999999999</v>
      </c>
      <c r="AQ255" s="1">
        <v>1559.41</v>
      </c>
      <c r="AR255" s="1">
        <v>2760.4</v>
      </c>
      <c r="AS255" s="1">
        <v>6614.67</v>
      </c>
      <c r="AT255">
        <v>492.89</v>
      </c>
      <c r="AU255">
        <v>410.59</v>
      </c>
      <c r="AV255" s="1">
        <v>11837.96</v>
      </c>
      <c r="AW255" s="1">
        <v>3745.1</v>
      </c>
      <c r="AX255">
        <v>0.23680000000000001</v>
      </c>
      <c r="AY255" s="1">
        <v>9026.86</v>
      </c>
      <c r="AZ255">
        <v>0.57089999999999996</v>
      </c>
      <c r="BA255" s="1">
        <v>1717.8</v>
      </c>
      <c r="BB255">
        <v>0.1086</v>
      </c>
      <c r="BC255" s="1">
        <v>1323.03</v>
      </c>
      <c r="BD255">
        <v>8.3699999999999997E-2</v>
      </c>
      <c r="BE255" s="1">
        <v>15812.8</v>
      </c>
      <c r="BF255">
        <v>0.48970000000000002</v>
      </c>
      <c r="BG255">
        <v>0.20250000000000001</v>
      </c>
      <c r="BH255">
        <v>0.26100000000000001</v>
      </c>
      <c r="BI255">
        <v>3.1699999999999999E-2</v>
      </c>
      <c r="BJ255">
        <v>1.5100000000000001E-2</v>
      </c>
    </row>
    <row r="256" spans="1:62" x14ac:dyDescent="0.25">
      <c r="A256" t="s">
        <v>257</v>
      </c>
      <c r="B256" t="s">
        <v>1011</v>
      </c>
      <c r="C256">
        <v>109</v>
      </c>
      <c r="D256">
        <v>19.71753423853211</v>
      </c>
      <c r="E256">
        <v>2149.2112320000001</v>
      </c>
      <c r="F256">
        <v>9.4999999999999998E-3</v>
      </c>
      <c r="G256">
        <v>0</v>
      </c>
      <c r="H256">
        <v>5.4999999999999997E-3</v>
      </c>
      <c r="I256">
        <v>6.9999999999999999E-4</v>
      </c>
      <c r="J256">
        <v>9.7000000000000003E-2</v>
      </c>
      <c r="K256">
        <v>0.86229999999999996</v>
      </c>
      <c r="L256">
        <v>2.5100000000000001E-2</v>
      </c>
      <c r="M256">
        <v>0.21290000000000001</v>
      </c>
      <c r="N256">
        <v>5.5300000000000002E-2</v>
      </c>
      <c r="O256">
        <v>0.1338</v>
      </c>
      <c r="P256" s="1">
        <v>66087.03</v>
      </c>
      <c r="Q256">
        <v>9.9299999999999999E-2</v>
      </c>
      <c r="R256">
        <v>0.31130000000000002</v>
      </c>
      <c r="S256">
        <v>0.58940000000000003</v>
      </c>
      <c r="T256">
        <v>14.54</v>
      </c>
      <c r="U256" s="1">
        <v>90639.02</v>
      </c>
      <c r="V256">
        <v>147.81</v>
      </c>
      <c r="W256" s="1">
        <v>219052.62</v>
      </c>
      <c r="X256">
        <v>0.83909999999999996</v>
      </c>
      <c r="Y256">
        <v>0.1237</v>
      </c>
      <c r="Z256">
        <v>3.7100000000000001E-2</v>
      </c>
      <c r="AA256">
        <v>0.16089999999999999</v>
      </c>
      <c r="AB256">
        <v>219.05</v>
      </c>
      <c r="AC256" s="1">
        <v>4496.3914463666824</v>
      </c>
      <c r="AD256">
        <v>566.41</v>
      </c>
      <c r="AE256" s="1">
        <v>199980.23</v>
      </c>
      <c r="AF256">
        <v>422</v>
      </c>
      <c r="AG256" s="1">
        <v>45450</v>
      </c>
      <c r="AH256" s="1">
        <v>81358</v>
      </c>
      <c r="AI256">
        <v>29.2</v>
      </c>
      <c r="AJ256">
        <v>20</v>
      </c>
      <c r="AK256">
        <v>21.49</v>
      </c>
      <c r="AL256">
        <v>2.4</v>
      </c>
      <c r="AM256">
        <v>0.87</v>
      </c>
      <c r="AN256">
        <v>1.55</v>
      </c>
      <c r="AO256" s="1">
        <v>2367.2199999999998</v>
      </c>
      <c r="AP256">
        <v>1.1151</v>
      </c>
      <c r="AQ256" s="1">
        <v>1294.25</v>
      </c>
      <c r="AR256" s="1">
        <v>2665.7</v>
      </c>
      <c r="AS256" s="1">
        <v>6361.85</v>
      </c>
      <c r="AT256" s="1">
        <v>1000.29</v>
      </c>
      <c r="AU256">
        <v>571.82000000000005</v>
      </c>
      <c r="AV256" s="1">
        <v>11893.91</v>
      </c>
      <c r="AW256" s="1">
        <v>4574.34</v>
      </c>
      <c r="AX256">
        <v>0.34670000000000001</v>
      </c>
      <c r="AY256" s="1">
        <v>6379.21</v>
      </c>
      <c r="AZ256">
        <v>0.48349999999999999</v>
      </c>
      <c r="BA256">
        <v>903.74</v>
      </c>
      <c r="BB256">
        <v>6.8500000000000005E-2</v>
      </c>
      <c r="BC256" s="1">
        <v>1335.53</v>
      </c>
      <c r="BD256">
        <v>0.1012</v>
      </c>
      <c r="BE256" s="1">
        <v>13192.83</v>
      </c>
      <c r="BF256">
        <v>0.57920000000000005</v>
      </c>
      <c r="BG256">
        <v>0.23139999999999999</v>
      </c>
      <c r="BH256">
        <v>0.13780000000000001</v>
      </c>
      <c r="BI256">
        <v>3.6999999999999998E-2</v>
      </c>
      <c r="BJ256">
        <v>1.46E-2</v>
      </c>
    </row>
    <row r="257" spans="1:62" x14ac:dyDescent="0.25">
      <c r="A257" t="s">
        <v>258</v>
      </c>
      <c r="B257" t="s">
        <v>1012</v>
      </c>
      <c r="C257">
        <v>106</v>
      </c>
      <c r="D257">
        <v>6.0415340849056598</v>
      </c>
      <c r="E257">
        <v>640.40261299999997</v>
      </c>
      <c r="F257">
        <v>1.5E-3</v>
      </c>
      <c r="G257">
        <v>0</v>
      </c>
      <c r="H257">
        <v>4.5999999999999999E-3</v>
      </c>
      <c r="I257">
        <v>0</v>
      </c>
      <c r="J257">
        <v>3.0499999999999999E-2</v>
      </c>
      <c r="K257">
        <v>0.93210000000000004</v>
      </c>
      <c r="L257">
        <v>3.1300000000000001E-2</v>
      </c>
      <c r="M257">
        <v>0.44950000000000001</v>
      </c>
      <c r="N257">
        <v>3.8999999999999998E-3</v>
      </c>
      <c r="O257">
        <v>0.19389999999999999</v>
      </c>
      <c r="P257" s="1">
        <v>63045.98</v>
      </c>
      <c r="Q257">
        <v>0.23530000000000001</v>
      </c>
      <c r="R257">
        <v>0.1961</v>
      </c>
      <c r="S257">
        <v>0.56859999999999999</v>
      </c>
      <c r="T257">
        <v>5</v>
      </c>
      <c r="U257" s="1">
        <v>95095.8</v>
      </c>
      <c r="V257">
        <v>128.08000000000001</v>
      </c>
      <c r="W257" s="1">
        <v>226737.54</v>
      </c>
      <c r="X257">
        <v>0.88870000000000005</v>
      </c>
      <c r="Y257">
        <v>4.5199999999999997E-2</v>
      </c>
      <c r="Z257">
        <v>6.6100000000000006E-2</v>
      </c>
      <c r="AA257">
        <v>0.1113</v>
      </c>
      <c r="AB257">
        <v>226.74</v>
      </c>
      <c r="AC257" s="1">
        <v>6170.6259777550285</v>
      </c>
      <c r="AD257">
        <v>931.46</v>
      </c>
      <c r="AE257" s="1">
        <v>188580.82</v>
      </c>
      <c r="AF257">
        <v>389</v>
      </c>
      <c r="AG257" s="1">
        <v>34060</v>
      </c>
      <c r="AH257" s="1">
        <v>59301</v>
      </c>
      <c r="AI257">
        <v>32.75</v>
      </c>
      <c r="AJ257">
        <v>26.75</v>
      </c>
      <c r="AK257">
        <v>28.26</v>
      </c>
      <c r="AL257">
        <v>0.5</v>
      </c>
      <c r="AM257">
        <v>0.36</v>
      </c>
      <c r="AN257">
        <v>0.48</v>
      </c>
      <c r="AO257">
        <v>0</v>
      </c>
      <c r="AP257">
        <v>0.99119999999999997</v>
      </c>
      <c r="AQ257" s="1">
        <v>2469.41</v>
      </c>
      <c r="AR257" s="1">
        <v>3123.64</v>
      </c>
      <c r="AS257" s="1">
        <v>7586.79</v>
      </c>
      <c r="AT257">
        <v>743.35</v>
      </c>
      <c r="AU257">
        <v>147.47999999999999</v>
      </c>
      <c r="AV257" s="1">
        <v>14070.68</v>
      </c>
      <c r="AW257" s="1">
        <v>8127.66</v>
      </c>
      <c r="AX257">
        <v>0.48659999999999998</v>
      </c>
      <c r="AY257" s="1">
        <v>5348.5</v>
      </c>
      <c r="AZ257">
        <v>0.32019999999999998</v>
      </c>
      <c r="BA257">
        <v>348.31</v>
      </c>
      <c r="BB257">
        <v>2.0899999999999998E-2</v>
      </c>
      <c r="BC257" s="1">
        <v>2877.38</v>
      </c>
      <c r="BD257">
        <v>0.17230000000000001</v>
      </c>
      <c r="BE257" s="1">
        <v>16701.849999999999</v>
      </c>
      <c r="BF257">
        <v>0.50309999999999999</v>
      </c>
      <c r="BG257">
        <v>0.23139999999999999</v>
      </c>
      <c r="BH257">
        <v>0.1933</v>
      </c>
      <c r="BI257">
        <v>4.8500000000000001E-2</v>
      </c>
      <c r="BJ257">
        <v>2.3699999999999999E-2</v>
      </c>
    </row>
    <row r="258" spans="1:62" x14ac:dyDescent="0.25">
      <c r="A258" t="s">
        <v>259</v>
      </c>
      <c r="B258" t="s">
        <v>1013</v>
      </c>
      <c r="C258">
        <v>39</v>
      </c>
      <c r="D258">
        <v>15.39850197435897</v>
      </c>
      <c r="E258">
        <v>600.54157699999996</v>
      </c>
      <c r="F258">
        <v>0</v>
      </c>
      <c r="G258">
        <v>0</v>
      </c>
      <c r="H258">
        <v>1.6999999999999999E-3</v>
      </c>
      <c r="I258">
        <v>0</v>
      </c>
      <c r="J258">
        <v>5.0000000000000001E-3</v>
      </c>
      <c r="K258">
        <v>0.99329999999999996</v>
      </c>
      <c r="L258">
        <v>0</v>
      </c>
      <c r="M258">
        <v>7.3099999999999998E-2</v>
      </c>
      <c r="N258">
        <v>0</v>
      </c>
      <c r="O258">
        <v>0.10249999999999999</v>
      </c>
      <c r="P258" s="1">
        <v>58646.62</v>
      </c>
      <c r="Q258">
        <v>0.12</v>
      </c>
      <c r="R258">
        <v>0.16</v>
      </c>
      <c r="S258">
        <v>0.72</v>
      </c>
      <c r="T258">
        <v>6</v>
      </c>
      <c r="U258" s="1">
        <v>58648.17</v>
      </c>
      <c r="V258">
        <v>100.09</v>
      </c>
      <c r="W258" s="1">
        <v>189308.34</v>
      </c>
      <c r="X258">
        <v>0.80820000000000003</v>
      </c>
      <c r="Y258">
        <v>8.7400000000000005E-2</v>
      </c>
      <c r="Z258">
        <v>0.10440000000000001</v>
      </c>
      <c r="AA258">
        <v>0.1918</v>
      </c>
      <c r="AB258">
        <v>189.31</v>
      </c>
      <c r="AC258" s="1">
        <v>3964.2017991370481</v>
      </c>
      <c r="AD258">
        <v>471.22</v>
      </c>
      <c r="AE258" s="1">
        <v>187892.88</v>
      </c>
      <c r="AF258">
        <v>384</v>
      </c>
      <c r="AG258" s="1">
        <v>51410</v>
      </c>
      <c r="AH258" s="1">
        <v>110019</v>
      </c>
      <c r="AI258">
        <v>28.6</v>
      </c>
      <c r="AJ258">
        <v>20.010000000000002</v>
      </c>
      <c r="AK258">
        <v>20.399999999999999</v>
      </c>
      <c r="AL258">
        <v>0</v>
      </c>
      <c r="AM258">
        <v>0</v>
      </c>
      <c r="AN258">
        <v>0</v>
      </c>
      <c r="AO258" s="1">
        <v>3391.91</v>
      </c>
      <c r="AP258">
        <v>0.75129999999999997</v>
      </c>
      <c r="AQ258" s="1">
        <v>1938.98</v>
      </c>
      <c r="AR258" s="1">
        <v>1813.24</v>
      </c>
      <c r="AS258" s="1">
        <v>7667.01</v>
      </c>
      <c r="AT258">
        <v>373.03</v>
      </c>
      <c r="AU258">
        <v>392.48</v>
      </c>
      <c r="AV258" s="1">
        <v>12184.74</v>
      </c>
      <c r="AW258" s="1">
        <v>5982.94</v>
      </c>
      <c r="AX258">
        <v>0.39250000000000002</v>
      </c>
      <c r="AY258" s="1">
        <v>7135.96</v>
      </c>
      <c r="AZ258">
        <v>0.46810000000000002</v>
      </c>
      <c r="BA258">
        <v>907.08</v>
      </c>
      <c r="BB258">
        <v>5.9499999999999997E-2</v>
      </c>
      <c r="BC258" s="1">
        <v>1217.76</v>
      </c>
      <c r="BD258">
        <v>7.9899999999999999E-2</v>
      </c>
      <c r="BE258" s="1">
        <v>15243.74</v>
      </c>
      <c r="BF258">
        <v>0.59609999999999996</v>
      </c>
      <c r="BG258">
        <v>0.2535</v>
      </c>
      <c r="BH258">
        <v>9.5600000000000004E-2</v>
      </c>
      <c r="BI258">
        <v>3.39E-2</v>
      </c>
      <c r="BJ258">
        <v>2.0899999999999998E-2</v>
      </c>
    </row>
    <row r="259" spans="1:62" x14ac:dyDescent="0.25">
      <c r="A259" t="s">
        <v>260</v>
      </c>
      <c r="B259" t="s">
        <v>1014</v>
      </c>
      <c r="C259">
        <v>55</v>
      </c>
      <c r="D259">
        <v>44.490478145454553</v>
      </c>
      <c r="E259">
        <v>2446.976298</v>
      </c>
      <c r="F259">
        <v>1.11E-2</v>
      </c>
      <c r="G259">
        <v>0</v>
      </c>
      <c r="H259">
        <v>3.3599999999999998E-2</v>
      </c>
      <c r="I259">
        <v>0</v>
      </c>
      <c r="J259">
        <v>2.7699999999999999E-2</v>
      </c>
      <c r="K259">
        <v>0.8952</v>
      </c>
      <c r="L259">
        <v>3.2399999999999998E-2</v>
      </c>
      <c r="M259">
        <v>7.2099999999999997E-2</v>
      </c>
      <c r="N259">
        <v>2.3999999999999998E-3</v>
      </c>
      <c r="O259">
        <v>0.104</v>
      </c>
      <c r="P259" s="1">
        <v>81540.600000000006</v>
      </c>
      <c r="Q259">
        <v>0.1087</v>
      </c>
      <c r="R259">
        <v>0.21740000000000001</v>
      </c>
      <c r="S259">
        <v>0.67390000000000005</v>
      </c>
      <c r="T259">
        <v>16</v>
      </c>
      <c r="U259" s="1">
        <v>102537.19</v>
      </c>
      <c r="V259">
        <v>152.94</v>
      </c>
      <c r="W259" s="1">
        <v>381136.07</v>
      </c>
      <c r="X259">
        <v>0.86429999999999996</v>
      </c>
      <c r="Y259">
        <v>0.11509999999999999</v>
      </c>
      <c r="Z259">
        <v>2.06E-2</v>
      </c>
      <c r="AA259">
        <v>0.13569999999999999</v>
      </c>
      <c r="AB259">
        <v>381.14</v>
      </c>
      <c r="AC259" s="1">
        <v>14017.736513441292</v>
      </c>
      <c r="AD259" t="s">
        <v>618</v>
      </c>
      <c r="AE259" s="1">
        <v>346997.45</v>
      </c>
      <c r="AF259">
        <v>585</v>
      </c>
      <c r="AG259" s="1">
        <v>58320</v>
      </c>
      <c r="AH259" s="1">
        <v>155625</v>
      </c>
      <c r="AI259">
        <v>85.99</v>
      </c>
      <c r="AJ259">
        <v>34.6</v>
      </c>
      <c r="AK259">
        <v>44.35</v>
      </c>
      <c r="AL259">
        <v>0</v>
      </c>
      <c r="AM259">
        <v>0</v>
      </c>
      <c r="AN259">
        <v>0</v>
      </c>
      <c r="AO259">
        <v>0</v>
      </c>
      <c r="AP259">
        <v>0.64659999999999995</v>
      </c>
      <c r="AQ259" s="1">
        <v>2112.34</v>
      </c>
      <c r="AR259" s="1">
        <v>3422.16</v>
      </c>
      <c r="AS259" s="1">
        <v>8735.15</v>
      </c>
      <c r="AT259" s="1">
        <v>1052.0899999999999</v>
      </c>
      <c r="AU259">
        <v>637.47</v>
      </c>
      <c r="AV259" s="1">
        <v>15959.21</v>
      </c>
      <c r="AW259" s="1">
        <v>3051.31</v>
      </c>
      <c r="AX259">
        <v>0.17699999999999999</v>
      </c>
      <c r="AY259" s="1">
        <v>12188.82</v>
      </c>
      <c r="AZ259">
        <v>0.70689999999999997</v>
      </c>
      <c r="BA259">
        <v>831.79</v>
      </c>
      <c r="BB259">
        <v>4.82E-2</v>
      </c>
      <c r="BC259" s="1">
        <v>1170.1099999999999</v>
      </c>
      <c r="BD259">
        <v>6.7900000000000002E-2</v>
      </c>
      <c r="BE259" s="1">
        <v>17242.03</v>
      </c>
      <c r="BF259">
        <v>0.59499999999999997</v>
      </c>
      <c r="BG259">
        <v>0.2515</v>
      </c>
      <c r="BH259">
        <v>0.1076</v>
      </c>
      <c r="BI259">
        <v>2.7300000000000001E-2</v>
      </c>
      <c r="BJ259">
        <v>1.8499999999999999E-2</v>
      </c>
    </row>
    <row r="260" spans="1:62" x14ac:dyDescent="0.25">
      <c r="A260" t="s">
        <v>261</v>
      </c>
      <c r="B260" t="s">
        <v>1015</v>
      </c>
      <c r="C260">
        <v>22</v>
      </c>
      <c r="D260">
        <v>129.61223163636359</v>
      </c>
      <c r="E260">
        <v>2851.4690959999998</v>
      </c>
      <c r="F260">
        <v>1.67E-2</v>
      </c>
      <c r="G260">
        <v>1E-3</v>
      </c>
      <c r="H260">
        <v>0.1661</v>
      </c>
      <c r="I260">
        <v>5.9999999999999995E-4</v>
      </c>
      <c r="J260">
        <v>3.5999999999999997E-2</v>
      </c>
      <c r="K260">
        <v>0.68510000000000004</v>
      </c>
      <c r="L260">
        <v>9.4600000000000004E-2</v>
      </c>
      <c r="M260">
        <v>0.36520000000000002</v>
      </c>
      <c r="N260">
        <v>1.8200000000000001E-2</v>
      </c>
      <c r="O260">
        <v>0.19009999999999999</v>
      </c>
      <c r="P260" s="1">
        <v>77173.119999999995</v>
      </c>
      <c r="Q260">
        <v>0.1991</v>
      </c>
      <c r="R260">
        <v>0.115</v>
      </c>
      <c r="S260">
        <v>0.68579999999999997</v>
      </c>
      <c r="T260">
        <v>18</v>
      </c>
      <c r="U260" s="1">
        <v>104893.78</v>
      </c>
      <c r="V260">
        <v>158.41</v>
      </c>
      <c r="W260" s="1">
        <v>237415.79</v>
      </c>
      <c r="X260">
        <v>0.6502</v>
      </c>
      <c r="Y260">
        <v>0.31459999999999999</v>
      </c>
      <c r="Z260">
        <v>3.5200000000000002E-2</v>
      </c>
      <c r="AA260">
        <v>0.3498</v>
      </c>
      <c r="AB260">
        <v>237.42</v>
      </c>
      <c r="AC260" s="1">
        <v>10937.61634792061</v>
      </c>
      <c r="AD260">
        <v>967.5</v>
      </c>
      <c r="AE260" s="1">
        <v>197134.35</v>
      </c>
      <c r="AF260">
        <v>413</v>
      </c>
      <c r="AG260" s="1">
        <v>30307</v>
      </c>
      <c r="AH260" s="1">
        <v>55468</v>
      </c>
      <c r="AI260">
        <v>106.3</v>
      </c>
      <c r="AJ260">
        <v>41.91</v>
      </c>
      <c r="AK260">
        <v>47.93</v>
      </c>
      <c r="AL260">
        <v>0</v>
      </c>
      <c r="AM260">
        <v>0</v>
      </c>
      <c r="AN260">
        <v>0</v>
      </c>
      <c r="AO260">
        <v>0</v>
      </c>
      <c r="AP260">
        <v>1.4730000000000001</v>
      </c>
      <c r="AQ260" s="1">
        <v>1836.93</v>
      </c>
      <c r="AR260" s="1">
        <v>2455.9699999999998</v>
      </c>
      <c r="AS260" s="1">
        <v>10384.530000000001</v>
      </c>
      <c r="AT260" s="1">
        <v>1219.96</v>
      </c>
      <c r="AU260">
        <v>540.19000000000005</v>
      </c>
      <c r="AV260" s="1">
        <v>16437.580000000002</v>
      </c>
      <c r="AW260" s="1">
        <v>5899.76</v>
      </c>
      <c r="AX260">
        <v>0.3</v>
      </c>
      <c r="AY260" s="1">
        <v>9309.1200000000008</v>
      </c>
      <c r="AZ260">
        <v>0.47339999999999999</v>
      </c>
      <c r="BA260" s="1">
        <v>1761.59</v>
      </c>
      <c r="BB260">
        <v>8.9599999999999999E-2</v>
      </c>
      <c r="BC260" s="1">
        <v>2692.31</v>
      </c>
      <c r="BD260">
        <v>0.13689999999999999</v>
      </c>
      <c r="BE260" s="1">
        <v>19662.79</v>
      </c>
      <c r="BF260">
        <v>0.60950000000000004</v>
      </c>
      <c r="BG260">
        <v>0.19570000000000001</v>
      </c>
      <c r="BH260">
        <v>0.158</v>
      </c>
      <c r="BI260">
        <v>2.4E-2</v>
      </c>
      <c r="BJ260">
        <v>1.2699999999999999E-2</v>
      </c>
    </row>
    <row r="261" spans="1:62" x14ac:dyDescent="0.25">
      <c r="A261" t="s">
        <v>262</v>
      </c>
      <c r="B261" t="s">
        <v>1016</v>
      </c>
      <c r="C261">
        <v>119</v>
      </c>
      <c r="D261">
        <v>13.99651836134454</v>
      </c>
      <c r="E261">
        <v>1665.585685</v>
      </c>
      <c r="F261">
        <v>3.8E-3</v>
      </c>
      <c r="G261">
        <v>0</v>
      </c>
      <c r="H261">
        <v>0.01</v>
      </c>
      <c r="I261">
        <v>8.0000000000000004E-4</v>
      </c>
      <c r="J261">
        <v>5.0999999999999997E-2</v>
      </c>
      <c r="K261">
        <v>0.91439999999999999</v>
      </c>
      <c r="L261">
        <v>0.02</v>
      </c>
      <c r="M261">
        <v>0.55740000000000001</v>
      </c>
      <c r="N261">
        <v>1.3299999999999999E-2</v>
      </c>
      <c r="O261">
        <v>0.21099999999999999</v>
      </c>
      <c r="P261" s="1">
        <v>59403.55</v>
      </c>
      <c r="Q261">
        <v>0.2913</v>
      </c>
      <c r="R261">
        <v>0.189</v>
      </c>
      <c r="S261">
        <v>0.51970000000000005</v>
      </c>
      <c r="T261">
        <v>17</v>
      </c>
      <c r="U261" s="1">
        <v>74650.59</v>
      </c>
      <c r="V261">
        <v>97.98</v>
      </c>
      <c r="W261" s="1">
        <v>147563.97</v>
      </c>
      <c r="X261">
        <v>0.71330000000000005</v>
      </c>
      <c r="Y261">
        <v>0.18770000000000001</v>
      </c>
      <c r="Z261">
        <v>9.9000000000000005E-2</v>
      </c>
      <c r="AA261">
        <v>0.28670000000000001</v>
      </c>
      <c r="AB261">
        <v>147.56</v>
      </c>
      <c r="AC261" s="1">
        <v>3411.2613065595601</v>
      </c>
      <c r="AD261">
        <v>409.95</v>
      </c>
      <c r="AE261" s="1">
        <v>132695.9</v>
      </c>
      <c r="AF261">
        <v>152</v>
      </c>
      <c r="AG261" s="1">
        <v>30649</v>
      </c>
      <c r="AH261" s="1">
        <v>46539</v>
      </c>
      <c r="AI261">
        <v>34.200000000000003</v>
      </c>
      <c r="AJ261">
        <v>21.02</v>
      </c>
      <c r="AK261">
        <v>25.25</v>
      </c>
      <c r="AL261">
        <v>0.5</v>
      </c>
      <c r="AM261">
        <v>0.4</v>
      </c>
      <c r="AN261">
        <v>0.5</v>
      </c>
      <c r="AO261" s="1">
        <v>1491.37</v>
      </c>
      <c r="AP261">
        <v>1.5285</v>
      </c>
      <c r="AQ261" s="1">
        <v>2152.1</v>
      </c>
      <c r="AR261" s="1">
        <v>2447.8200000000002</v>
      </c>
      <c r="AS261" s="1">
        <v>7872.64</v>
      </c>
      <c r="AT261">
        <v>711.37</v>
      </c>
      <c r="AU261">
        <v>310.18</v>
      </c>
      <c r="AV261" s="1">
        <v>13494.11</v>
      </c>
      <c r="AW261" s="1">
        <v>7596.18</v>
      </c>
      <c r="AX261">
        <v>0.48949999999999999</v>
      </c>
      <c r="AY261" s="1">
        <v>4485.51</v>
      </c>
      <c r="AZ261">
        <v>0.28899999999999998</v>
      </c>
      <c r="BA261">
        <v>391.89</v>
      </c>
      <c r="BB261">
        <v>2.53E-2</v>
      </c>
      <c r="BC261" s="1">
        <v>3045.12</v>
      </c>
      <c r="BD261">
        <v>0.19620000000000001</v>
      </c>
      <c r="BE261" s="1">
        <v>15518.7</v>
      </c>
      <c r="BF261">
        <v>0.58399999999999996</v>
      </c>
      <c r="BG261">
        <v>0.28389999999999999</v>
      </c>
      <c r="BH261">
        <v>9.1999999999999998E-2</v>
      </c>
      <c r="BI261">
        <v>2.9899999999999999E-2</v>
      </c>
      <c r="BJ261">
        <v>1.0200000000000001E-2</v>
      </c>
    </row>
    <row r="262" spans="1:62" x14ac:dyDescent="0.25">
      <c r="A262" t="s">
        <v>263</v>
      </c>
      <c r="B262" t="s">
        <v>1017</v>
      </c>
      <c r="C262">
        <v>22</v>
      </c>
      <c r="D262">
        <v>332.05181722727269</v>
      </c>
      <c r="E262">
        <v>7305.1399789999996</v>
      </c>
      <c r="F262">
        <v>1.8800000000000001E-2</v>
      </c>
      <c r="G262">
        <v>1.2999999999999999E-3</v>
      </c>
      <c r="H262">
        <v>7.2800000000000004E-2</v>
      </c>
      <c r="I262">
        <v>8.9999999999999998E-4</v>
      </c>
      <c r="J262">
        <v>5.8299999999999998E-2</v>
      </c>
      <c r="K262">
        <v>0.76670000000000005</v>
      </c>
      <c r="L262">
        <v>8.1199999999999994E-2</v>
      </c>
      <c r="M262">
        <v>0.2989</v>
      </c>
      <c r="N262">
        <v>2.9700000000000001E-2</v>
      </c>
      <c r="O262">
        <v>0.16270000000000001</v>
      </c>
      <c r="P262" s="1">
        <v>79029.59</v>
      </c>
      <c r="Q262">
        <v>0.1169</v>
      </c>
      <c r="R262">
        <v>0.22339999999999999</v>
      </c>
      <c r="S262">
        <v>0.65969999999999995</v>
      </c>
      <c r="T262">
        <v>43.68</v>
      </c>
      <c r="U262" s="1">
        <v>113700.05</v>
      </c>
      <c r="V262">
        <v>167.24</v>
      </c>
      <c r="W262" s="1">
        <v>210906.27</v>
      </c>
      <c r="X262">
        <v>0.68430000000000002</v>
      </c>
      <c r="Y262">
        <v>0.2155</v>
      </c>
      <c r="Z262">
        <v>0.1002</v>
      </c>
      <c r="AA262">
        <v>0.31569999999999998</v>
      </c>
      <c r="AB262">
        <v>210.91</v>
      </c>
      <c r="AC262" s="1">
        <v>10934.357483856778</v>
      </c>
      <c r="AD262">
        <v>951.81</v>
      </c>
      <c r="AE262" s="1">
        <v>176363.24</v>
      </c>
      <c r="AF262">
        <v>346</v>
      </c>
      <c r="AG262" s="1">
        <v>37894</v>
      </c>
      <c r="AH262" s="1">
        <v>64561</v>
      </c>
      <c r="AI262">
        <v>81.98</v>
      </c>
      <c r="AJ262">
        <v>44.36</v>
      </c>
      <c r="AK262">
        <v>59.79</v>
      </c>
      <c r="AL262">
        <v>3.4</v>
      </c>
      <c r="AM262">
        <v>2.65</v>
      </c>
      <c r="AN262">
        <v>3.04</v>
      </c>
      <c r="AO262">
        <v>0</v>
      </c>
      <c r="AP262">
        <v>1.0556000000000001</v>
      </c>
      <c r="AQ262" s="1">
        <v>1937.34</v>
      </c>
      <c r="AR262" s="1">
        <v>2514.0500000000002</v>
      </c>
      <c r="AS262" s="1">
        <v>9405.15</v>
      </c>
      <c r="AT262" s="1">
        <v>1260.26</v>
      </c>
      <c r="AU262">
        <v>582.13</v>
      </c>
      <c r="AV262" s="1">
        <v>15698.92</v>
      </c>
      <c r="AW262" s="1">
        <v>3580.84</v>
      </c>
      <c r="AX262">
        <v>0.21390000000000001</v>
      </c>
      <c r="AY262" s="1">
        <v>9528.6200000000008</v>
      </c>
      <c r="AZ262">
        <v>0.56930000000000003</v>
      </c>
      <c r="BA262">
        <v>908.3</v>
      </c>
      <c r="BB262">
        <v>5.4300000000000001E-2</v>
      </c>
      <c r="BC262" s="1">
        <v>2719.92</v>
      </c>
      <c r="BD262">
        <v>0.16250000000000001</v>
      </c>
      <c r="BE262" s="1">
        <v>16737.68</v>
      </c>
      <c r="BF262">
        <v>0.5857</v>
      </c>
      <c r="BG262">
        <v>0.26950000000000002</v>
      </c>
      <c r="BH262">
        <v>0.109</v>
      </c>
      <c r="BI262">
        <v>1.9900000000000001E-2</v>
      </c>
      <c r="BJ262">
        <v>1.5800000000000002E-2</v>
      </c>
    </row>
    <row r="263" spans="1:62" x14ac:dyDescent="0.25">
      <c r="A263" t="s">
        <v>264</v>
      </c>
      <c r="B263" t="s">
        <v>1018</v>
      </c>
      <c r="C263">
        <v>63</v>
      </c>
      <c r="D263">
        <v>22.78932852380952</v>
      </c>
      <c r="E263">
        <v>1435.727697</v>
      </c>
      <c r="F263">
        <v>4.1999999999999997E-3</v>
      </c>
      <c r="G263">
        <v>6.9999999999999999E-4</v>
      </c>
      <c r="H263">
        <v>3.7000000000000002E-3</v>
      </c>
      <c r="I263">
        <v>8.9999999999999998E-4</v>
      </c>
      <c r="J263">
        <v>3.6999999999999998E-2</v>
      </c>
      <c r="K263">
        <v>0.91820000000000002</v>
      </c>
      <c r="L263">
        <v>3.5200000000000002E-2</v>
      </c>
      <c r="M263">
        <v>0.2198</v>
      </c>
      <c r="N263">
        <v>0</v>
      </c>
      <c r="O263">
        <v>0.11219999999999999</v>
      </c>
      <c r="P263" s="1">
        <v>62092.06</v>
      </c>
      <c r="Q263">
        <v>0.21049999999999999</v>
      </c>
      <c r="R263">
        <v>0.1895</v>
      </c>
      <c r="S263">
        <v>0.6</v>
      </c>
      <c r="T263">
        <v>13</v>
      </c>
      <c r="U263" s="1">
        <v>76311.149999999994</v>
      </c>
      <c r="V263">
        <v>110.43</v>
      </c>
      <c r="W263" s="1">
        <v>269212.78999999998</v>
      </c>
      <c r="X263">
        <v>0.77690000000000003</v>
      </c>
      <c r="Y263">
        <v>7.1800000000000003E-2</v>
      </c>
      <c r="Z263">
        <v>0.15129999999999999</v>
      </c>
      <c r="AA263">
        <v>0.22309999999999999</v>
      </c>
      <c r="AB263">
        <v>269.20999999999998</v>
      </c>
      <c r="AC263" s="1">
        <v>7758.5533964940987</v>
      </c>
      <c r="AD263">
        <v>711.81</v>
      </c>
      <c r="AE263" s="1">
        <v>211008.43</v>
      </c>
      <c r="AF263">
        <v>451</v>
      </c>
      <c r="AG263" s="1">
        <v>41724</v>
      </c>
      <c r="AH263" s="1">
        <v>64326</v>
      </c>
      <c r="AI263">
        <v>50.55</v>
      </c>
      <c r="AJ263">
        <v>24.73</v>
      </c>
      <c r="AK263">
        <v>27.37</v>
      </c>
      <c r="AL263">
        <v>2</v>
      </c>
      <c r="AM263">
        <v>0.73</v>
      </c>
      <c r="AN263">
        <v>1.27</v>
      </c>
      <c r="AO263">
        <v>0</v>
      </c>
      <c r="AP263">
        <v>0.876</v>
      </c>
      <c r="AQ263" s="1">
        <v>1582.2</v>
      </c>
      <c r="AR263" s="1">
        <v>2125.5</v>
      </c>
      <c r="AS263" s="1">
        <v>6548.71</v>
      </c>
      <c r="AT263">
        <v>719.75</v>
      </c>
      <c r="AU263">
        <v>656.89</v>
      </c>
      <c r="AV263" s="1">
        <v>11633.06</v>
      </c>
      <c r="AW263" s="1">
        <v>5385.59</v>
      </c>
      <c r="AX263">
        <v>0.38250000000000001</v>
      </c>
      <c r="AY263" s="1">
        <v>6696.03</v>
      </c>
      <c r="AZ263">
        <v>0.47560000000000002</v>
      </c>
      <c r="BA263">
        <v>614.08000000000004</v>
      </c>
      <c r="BB263">
        <v>4.36E-2</v>
      </c>
      <c r="BC263" s="1">
        <v>1384.86</v>
      </c>
      <c r="BD263">
        <v>9.8400000000000001E-2</v>
      </c>
      <c r="BE263" s="1">
        <v>14080.56</v>
      </c>
      <c r="BF263">
        <v>0.5706</v>
      </c>
      <c r="BG263">
        <v>0.2177</v>
      </c>
      <c r="BH263">
        <v>0.14180000000000001</v>
      </c>
      <c r="BI263">
        <v>3.3799999999999997E-2</v>
      </c>
      <c r="BJ263">
        <v>3.5999999999999997E-2</v>
      </c>
    </row>
    <row r="264" spans="1:62" x14ac:dyDescent="0.25">
      <c r="A264" t="s">
        <v>265</v>
      </c>
      <c r="B264" t="s">
        <v>1019</v>
      </c>
      <c r="C264">
        <v>21</v>
      </c>
      <c r="D264">
        <v>214.91075004761899</v>
      </c>
      <c r="E264">
        <v>4513.1257509999996</v>
      </c>
      <c r="F264">
        <v>7.8600000000000003E-2</v>
      </c>
      <c r="G264">
        <v>5.9999999999999995E-4</v>
      </c>
      <c r="H264">
        <v>2.76E-2</v>
      </c>
      <c r="I264">
        <v>2.0000000000000001E-4</v>
      </c>
      <c r="J264">
        <v>5.5300000000000002E-2</v>
      </c>
      <c r="K264">
        <v>0.7873</v>
      </c>
      <c r="L264">
        <v>5.04E-2</v>
      </c>
      <c r="M264">
        <v>0.1124</v>
      </c>
      <c r="N264">
        <v>4.53E-2</v>
      </c>
      <c r="O264">
        <v>0.14069999999999999</v>
      </c>
      <c r="P264" s="1">
        <v>75242.94</v>
      </c>
      <c r="Q264">
        <v>0.21310000000000001</v>
      </c>
      <c r="R264">
        <v>0.14779999999999999</v>
      </c>
      <c r="S264">
        <v>0.63919999999999999</v>
      </c>
      <c r="T264">
        <v>27.2</v>
      </c>
      <c r="U264" s="1">
        <v>94530.9</v>
      </c>
      <c r="V264">
        <v>165.92</v>
      </c>
      <c r="W264" s="1">
        <v>260921.12</v>
      </c>
      <c r="X264">
        <v>0.74360000000000004</v>
      </c>
      <c r="Y264">
        <v>0.23250000000000001</v>
      </c>
      <c r="Z264">
        <v>2.3800000000000002E-2</v>
      </c>
      <c r="AA264">
        <v>0.25640000000000002</v>
      </c>
      <c r="AB264">
        <v>260.92</v>
      </c>
      <c r="AC264" s="1">
        <v>9450.17984277301</v>
      </c>
      <c r="AD264">
        <v>847.36</v>
      </c>
      <c r="AE264" s="1">
        <v>209844.24</v>
      </c>
      <c r="AF264">
        <v>445</v>
      </c>
      <c r="AG264" s="1">
        <v>51562</v>
      </c>
      <c r="AH264" s="1">
        <v>108992</v>
      </c>
      <c r="AI264">
        <v>68.73</v>
      </c>
      <c r="AJ264">
        <v>33.43</v>
      </c>
      <c r="AK264">
        <v>41.81</v>
      </c>
      <c r="AL264">
        <v>3</v>
      </c>
      <c r="AM264">
        <v>1.1499999999999999</v>
      </c>
      <c r="AN264">
        <v>1.36</v>
      </c>
      <c r="AO264">
        <v>0</v>
      </c>
      <c r="AP264">
        <v>0.61070000000000002</v>
      </c>
      <c r="AQ264" s="1">
        <v>1432.98</v>
      </c>
      <c r="AR264" s="1">
        <v>2208.52</v>
      </c>
      <c r="AS264" s="1">
        <v>8058.04</v>
      </c>
      <c r="AT264" s="1">
        <v>1072.69</v>
      </c>
      <c r="AU264">
        <v>260.3</v>
      </c>
      <c r="AV264" s="1">
        <v>13032.55</v>
      </c>
      <c r="AW264" s="1">
        <v>3104.9</v>
      </c>
      <c r="AX264">
        <v>0.23080000000000001</v>
      </c>
      <c r="AY264" s="1">
        <v>8330.43</v>
      </c>
      <c r="AZ264">
        <v>0.61929999999999996</v>
      </c>
      <c r="BA264">
        <v>873.37</v>
      </c>
      <c r="BB264">
        <v>6.4899999999999999E-2</v>
      </c>
      <c r="BC264" s="1">
        <v>1143.55</v>
      </c>
      <c r="BD264">
        <v>8.5000000000000006E-2</v>
      </c>
      <c r="BE264" s="1">
        <v>13452.25</v>
      </c>
      <c r="BF264">
        <v>0.53759999999999997</v>
      </c>
      <c r="BG264">
        <v>0.2215</v>
      </c>
      <c r="BH264">
        <v>0.20810000000000001</v>
      </c>
      <c r="BI264">
        <v>2.18E-2</v>
      </c>
      <c r="BJ264">
        <v>1.0999999999999999E-2</v>
      </c>
    </row>
    <row r="265" spans="1:62" x14ac:dyDescent="0.25">
      <c r="A265" t="s">
        <v>266</v>
      </c>
      <c r="B265" t="s">
        <v>1020</v>
      </c>
      <c r="C265">
        <v>25</v>
      </c>
      <c r="D265">
        <v>44.743552360000002</v>
      </c>
      <c r="E265">
        <v>1118.5888090000001</v>
      </c>
      <c r="F265">
        <v>7.1000000000000004E-3</v>
      </c>
      <c r="G265">
        <v>0</v>
      </c>
      <c r="H265">
        <v>2.2000000000000001E-3</v>
      </c>
      <c r="I265">
        <v>0</v>
      </c>
      <c r="J265">
        <v>1.6400000000000001E-2</v>
      </c>
      <c r="K265">
        <v>0.9496</v>
      </c>
      <c r="L265">
        <v>2.47E-2</v>
      </c>
      <c r="M265">
        <v>6.2899999999999998E-2</v>
      </c>
      <c r="N265">
        <v>6.9999999999999999E-4</v>
      </c>
      <c r="O265">
        <v>0.1106</v>
      </c>
      <c r="P265" s="1">
        <v>82189.37</v>
      </c>
      <c r="Q265">
        <v>0.16669999999999999</v>
      </c>
      <c r="R265">
        <v>9.7199999999999995E-2</v>
      </c>
      <c r="S265">
        <v>0.73609999999999998</v>
      </c>
      <c r="T265">
        <v>9</v>
      </c>
      <c r="U265" s="1">
        <v>81274.89</v>
      </c>
      <c r="V265">
        <v>124.29</v>
      </c>
      <c r="W265" s="1">
        <v>373983.68</v>
      </c>
      <c r="X265">
        <v>0.91239999999999999</v>
      </c>
      <c r="Y265">
        <v>5.3600000000000002E-2</v>
      </c>
      <c r="Z265">
        <v>3.4000000000000002E-2</v>
      </c>
      <c r="AA265">
        <v>8.7599999999999997E-2</v>
      </c>
      <c r="AB265">
        <v>373.98</v>
      </c>
      <c r="AC265" s="1">
        <v>12709.984120715442</v>
      </c>
      <c r="AD265" s="1">
        <v>2350.0500000000002</v>
      </c>
      <c r="AE265" s="1">
        <v>311674.42</v>
      </c>
      <c r="AF265">
        <v>572</v>
      </c>
      <c r="AG265" s="1">
        <v>49185</v>
      </c>
      <c r="AH265" s="1">
        <v>140972</v>
      </c>
      <c r="AI265">
        <v>69.680000000000007</v>
      </c>
      <c r="AJ265">
        <v>32.729999999999997</v>
      </c>
      <c r="AK265">
        <v>32.74</v>
      </c>
      <c r="AL265">
        <v>2.0499999999999998</v>
      </c>
      <c r="AM265">
        <v>1.44</v>
      </c>
      <c r="AN265">
        <v>1.77</v>
      </c>
      <c r="AO265">
        <v>0</v>
      </c>
      <c r="AP265">
        <v>0.7238</v>
      </c>
      <c r="AQ265" s="1">
        <v>2047.41</v>
      </c>
      <c r="AR265" s="1">
        <v>2331.8200000000002</v>
      </c>
      <c r="AS265" s="1">
        <v>8205.2999999999993</v>
      </c>
      <c r="AT265">
        <v>854.65</v>
      </c>
      <c r="AU265">
        <v>271.37</v>
      </c>
      <c r="AV265" s="1">
        <v>13710.55</v>
      </c>
      <c r="AW265" s="1">
        <v>2304.25</v>
      </c>
      <c r="AX265">
        <v>0.15559999999999999</v>
      </c>
      <c r="AY265" s="1">
        <v>10874.47</v>
      </c>
      <c r="AZ265">
        <v>0.73429999999999995</v>
      </c>
      <c r="BA265">
        <v>548.29999999999995</v>
      </c>
      <c r="BB265">
        <v>3.6999999999999998E-2</v>
      </c>
      <c r="BC265" s="1">
        <v>1081.42</v>
      </c>
      <c r="BD265">
        <v>7.2999999999999995E-2</v>
      </c>
      <c r="BE265" s="1">
        <v>14808.43</v>
      </c>
      <c r="BF265">
        <v>0.64810000000000001</v>
      </c>
      <c r="BG265">
        <v>0.20419999999999999</v>
      </c>
      <c r="BH265">
        <v>0.1007</v>
      </c>
      <c r="BI265">
        <v>2.6200000000000001E-2</v>
      </c>
      <c r="BJ265">
        <v>2.0799999999999999E-2</v>
      </c>
    </row>
    <row r="266" spans="1:62" x14ac:dyDescent="0.25">
      <c r="A266" t="s">
        <v>267</v>
      </c>
      <c r="B266" t="s">
        <v>1021</v>
      </c>
      <c r="C266">
        <v>36</v>
      </c>
      <c r="D266">
        <v>27.515293888888891</v>
      </c>
      <c r="E266">
        <v>990.55057999999997</v>
      </c>
      <c r="F266">
        <v>4.1000000000000003E-3</v>
      </c>
      <c r="G266">
        <v>0</v>
      </c>
      <c r="H266">
        <v>4.6300000000000001E-2</v>
      </c>
      <c r="I266">
        <v>0</v>
      </c>
      <c r="J266">
        <v>2.64E-2</v>
      </c>
      <c r="K266">
        <v>0.84550000000000003</v>
      </c>
      <c r="L266">
        <v>7.7700000000000005E-2</v>
      </c>
      <c r="M266">
        <v>0.53239999999999998</v>
      </c>
      <c r="N266">
        <v>0</v>
      </c>
      <c r="O266">
        <v>0.14549999999999999</v>
      </c>
      <c r="P266" s="1">
        <v>62398.37</v>
      </c>
      <c r="Q266">
        <v>0.18390000000000001</v>
      </c>
      <c r="R266">
        <v>0.2069</v>
      </c>
      <c r="S266">
        <v>0.60919999999999996</v>
      </c>
      <c r="T266">
        <v>7.64</v>
      </c>
      <c r="U266" s="1">
        <v>89134.88</v>
      </c>
      <c r="V266">
        <v>129.65</v>
      </c>
      <c r="W266" s="1">
        <v>124921.44</v>
      </c>
      <c r="X266">
        <v>0.74650000000000005</v>
      </c>
      <c r="Y266">
        <v>0.13059999999999999</v>
      </c>
      <c r="Z266">
        <v>0.1229</v>
      </c>
      <c r="AA266">
        <v>0.2535</v>
      </c>
      <c r="AB266">
        <v>124.92</v>
      </c>
      <c r="AC266" s="1">
        <v>3231.2413567008361</v>
      </c>
      <c r="AD266">
        <v>444.69</v>
      </c>
      <c r="AE266" s="1">
        <v>102475.96</v>
      </c>
      <c r="AF266">
        <v>75</v>
      </c>
      <c r="AG266" s="1">
        <v>29671</v>
      </c>
      <c r="AH266" s="1">
        <v>43311</v>
      </c>
      <c r="AI266">
        <v>47.3</v>
      </c>
      <c r="AJ266">
        <v>20.61</v>
      </c>
      <c r="AK266">
        <v>35.74</v>
      </c>
      <c r="AL266">
        <v>3.5</v>
      </c>
      <c r="AM266">
        <v>1.95</v>
      </c>
      <c r="AN266">
        <v>3.24</v>
      </c>
      <c r="AO266">
        <v>0</v>
      </c>
      <c r="AP266">
        <v>0.73419999999999996</v>
      </c>
      <c r="AQ266" s="1">
        <v>1780.2</v>
      </c>
      <c r="AR266" s="1">
        <v>2850.68</v>
      </c>
      <c r="AS266" s="1">
        <v>8931.82</v>
      </c>
      <c r="AT266">
        <v>843.22</v>
      </c>
      <c r="AU266">
        <v>144.24</v>
      </c>
      <c r="AV266" s="1">
        <v>14550.16</v>
      </c>
      <c r="AW266" s="1">
        <v>9313.7000000000007</v>
      </c>
      <c r="AX266">
        <v>0.57899999999999996</v>
      </c>
      <c r="AY266" s="1">
        <v>2940.13</v>
      </c>
      <c r="AZ266">
        <v>0.18279999999999999</v>
      </c>
      <c r="BA266">
        <v>683.48</v>
      </c>
      <c r="BB266">
        <v>4.2500000000000003E-2</v>
      </c>
      <c r="BC266" s="1">
        <v>3148.97</v>
      </c>
      <c r="BD266">
        <v>0.1958</v>
      </c>
      <c r="BE266" s="1">
        <v>16086.27</v>
      </c>
      <c r="BF266">
        <v>0.55589999999999995</v>
      </c>
      <c r="BG266">
        <v>0.19020000000000001</v>
      </c>
      <c r="BH266">
        <v>0.1024</v>
      </c>
      <c r="BI266">
        <v>2.53E-2</v>
      </c>
      <c r="BJ266">
        <v>0.1263</v>
      </c>
    </row>
    <row r="267" spans="1:62" x14ac:dyDescent="0.25">
      <c r="A267" t="s">
        <v>268</v>
      </c>
      <c r="B267" t="s">
        <v>1022</v>
      </c>
      <c r="C267">
        <v>27</v>
      </c>
      <c r="D267">
        <v>124.03968381481479</v>
      </c>
      <c r="E267">
        <v>3349.0714630000002</v>
      </c>
      <c r="F267">
        <v>4.3E-3</v>
      </c>
      <c r="G267">
        <v>2.9999999999999997E-4</v>
      </c>
      <c r="H267">
        <v>4.7999999999999996E-3</v>
      </c>
      <c r="I267">
        <v>0</v>
      </c>
      <c r="J267">
        <v>2.2200000000000001E-2</v>
      </c>
      <c r="K267">
        <v>0.9335</v>
      </c>
      <c r="L267">
        <v>3.49E-2</v>
      </c>
      <c r="M267">
        <v>0.14729999999999999</v>
      </c>
      <c r="N267">
        <v>9.2999999999999992E-3</v>
      </c>
      <c r="O267">
        <v>0.1075</v>
      </c>
      <c r="P267" s="1">
        <v>67703.759999999995</v>
      </c>
      <c r="Q267">
        <v>0.1371</v>
      </c>
      <c r="R267">
        <v>0.1726</v>
      </c>
      <c r="S267">
        <v>0.69040000000000001</v>
      </c>
      <c r="T267">
        <v>17.78</v>
      </c>
      <c r="U267" s="1">
        <v>104495.96</v>
      </c>
      <c r="V267">
        <v>188.36</v>
      </c>
      <c r="W267" s="1">
        <v>187113.45</v>
      </c>
      <c r="X267">
        <v>0.85519999999999996</v>
      </c>
      <c r="Y267">
        <v>0.1012</v>
      </c>
      <c r="Z267">
        <v>4.36E-2</v>
      </c>
      <c r="AA267">
        <v>0.14480000000000001</v>
      </c>
      <c r="AB267">
        <v>187.11</v>
      </c>
      <c r="AC267" s="1">
        <v>5511.4646563754141</v>
      </c>
      <c r="AD267">
        <v>694.21</v>
      </c>
      <c r="AE267" s="1">
        <v>148799.87</v>
      </c>
      <c r="AF267">
        <v>227</v>
      </c>
      <c r="AG267" s="1">
        <v>41723</v>
      </c>
      <c r="AH267" s="1">
        <v>77208</v>
      </c>
      <c r="AI267">
        <v>67.099999999999994</v>
      </c>
      <c r="AJ267">
        <v>26.9</v>
      </c>
      <c r="AK267">
        <v>34.840000000000003</v>
      </c>
      <c r="AL267">
        <v>1.5</v>
      </c>
      <c r="AM267">
        <v>1.03</v>
      </c>
      <c r="AN267">
        <v>1.28</v>
      </c>
      <c r="AO267">
        <v>0</v>
      </c>
      <c r="AP267">
        <v>0.7117</v>
      </c>
      <c r="AQ267" s="1">
        <v>1157.28</v>
      </c>
      <c r="AR267" s="1">
        <v>2127.52</v>
      </c>
      <c r="AS267" s="1">
        <v>7114.27</v>
      </c>
      <c r="AT267">
        <v>716.05</v>
      </c>
      <c r="AU267">
        <v>489.71</v>
      </c>
      <c r="AV267" s="1">
        <v>11604.83</v>
      </c>
      <c r="AW267" s="1">
        <v>5803.72</v>
      </c>
      <c r="AX267">
        <v>0.46529999999999999</v>
      </c>
      <c r="AY267" s="1">
        <v>4755.5600000000004</v>
      </c>
      <c r="AZ267">
        <v>0.38129999999999997</v>
      </c>
      <c r="BA267">
        <v>535.08000000000004</v>
      </c>
      <c r="BB267">
        <v>4.2900000000000001E-2</v>
      </c>
      <c r="BC267" s="1">
        <v>1377.92</v>
      </c>
      <c r="BD267">
        <v>0.1105</v>
      </c>
      <c r="BE267" s="1">
        <v>12472.28</v>
      </c>
      <c r="BF267">
        <v>0.58750000000000002</v>
      </c>
      <c r="BG267">
        <v>0.23080000000000001</v>
      </c>
      <c r="BH267">
        <v>0.13689999999999999</v>
      </c>
      <c r="BI267">
        <v>3.5299999999999998E-2</v>
      </c>
      <c r="BJ267">
        <v>9.4999999999999998E-3</v>
      </c>
    </row>
    <row r="268" spans="1:62" x14ac:dyDescent="0.25">
      <c r="A268" t="s">
        <v>269</v>
      </c>
      <c r="B268" t="s">
        <v>1023</v>
      </c>
      <c r="C268">
        <v>37</v>
      </c>
      <c r="D268">
        <v>41.845039918918907</v>
      </c>
      <c r="E268">
        <v>1548.2664769999999</v>
      </c>
      <c r="F268">
        <v>6.4999999999999997E-3</v>
      </c>
      <c r="G268">
        <v>1.9E-3</v>
      </c>
      <c r="H268">
        <v>1.9599999999999999E-2</v>
      </c>
      <c r="I268">
        <v>0</v>
      </c>
      <c r="J268">
        <v>0.11020000000000001</v>
      </c>
      <c r="K268">
        <v>0.81520000000000004</v>
      </c>
      <c r="L268">
        <v>4.6699999999999998E-2</v>
      </c>
      <c r="M268">
        <v>0.30330000000000001</v>
      </c>
      <c r="N268">
        <v>7.1999999999999998E-3</v>
      </c>
      <c r="O268">
        <v>0.1178</v>
      </c>
      <c r="P268" s="1">
        <v>63292.85</v>
      </c>
      <c r="Q268">
        <v>0.21240000000000001</v>
      </c>
      <c r="R268">
        <v>0.21240000000000001</v>
      </c>
      <c r="S268">
        <v>0.57520000000000004</v>
      </c>
      <c r="T268">
        <v>12.2</v>
      </c>
      <c r="U268" s="1">
        <v>82732.05</v>
      </c>
      <c r="V268">
        <v>126.91</v>
      </c>
      <c r="W268" s="1">
        <v>186587.14</v>
      </c>
      <c r="X268">
        <v>0.68</v>
      </c>
      <c r="Y268">
        <v>0.2109</v>
      </c>
      <c r="Z268">
        <v>0.1091</v>
      </c>
      <c r="AA268">
        <v>0.32</v>
      </c>
      <c r="AB268">
        <v>186.59</v>
      </c>
      <c r="AC268" s="1">
        <v>6399.6095938205863</v>
      </c>
      <c r="AD268">
        <v>655.46</v>
      </c>
      <c r="AE268" s="1">
        <v>168448.35</v>
      </c>
      <c r="AF268">
        <v>310</v>
      </c>
      <c r="AG268" s="1">
        <v>38611</v>
      </c>
      <c r="AH268" s="1">
        <v>57817</v>
      </c>
      <c r="AI268">
        <v>57.44</v>
      </c>
      <c r="AJ268">
        <v>29.37</v>
      </c>
      <c r="AK268">
        <v>38.229999999999997</v>
      </c>
      <c r="AL268">
        <v>1.4</v>
      </c>
      <c r="AM268">
        <v>1.03</v>
      </c>
      <c r="AN268">
        <v>1.34</v>
      </c>
      <c r="AO268">
        <v>0</v>
      </c>
      <c r="AP268">
        <v>0.75339999999999996</v>
      </c>
      <c r="AQ268" s="1">
        <v>1674.23</v>
      </c>
      <c r="AR268" s="1">
        <v>2402.61</v>
      </c>
      <c r="AS268" s="1">
        <v>7718.69</v>
      </c>
      <c r="AT268">
        <v>384.8</v>
      </c>
      <c r="AU268">
        <v>447.69</v>
      </c>
      <c r="AV268" s="1">
        <v>12628.02</v>
      </c>
      <c r="AW268" s="1">
        <v>5053.42</v>
      </c>
      <c r="AX268">
        <v>0.36980000000000002</v>
      </c>
      <c r="AY268" s="1">
        <v>6259.39</v>
      </c>
      <c r="AZ268">
        <v>0.45800000000000002</v>
      </c>
      <c r="BA268">
        <v>770.55</v>
      </c>
      <c r="BB268">
        <v>5.6399999999999999E-2</v>
      </c>
      <c r="BC268" s="1">
        <v>1582.08</v>
      </c>
      <c r="BD268">
        <v>0.1158</v>
      </c>
      <c r="BE268" s="1">
        <v>13665.45</v>
      </c>
      <c r="BF268">
        <v>0.53559999999999997</v>
      </c>
      <c r="BG268">
        <v>0.24060000000000001</v>
      </c>
      <c r="BH268">
        <v>0.17</v>
      </c>
      <c r="BI268">
        <v>4.3200000000000002E-2</v>
      </c>
      <c r="BJ268">
        <v>1.06E-2</v>
      </c>
    </row>
    <row r="269" spans="1:62" x14ac:dyDescent="0.25">
      <c r="A269" t="s">
        <v>270</v>
      </c>
      <c r="B269" t="s">
        <v>1024</v>
      </c>
      <c r="C269">
        <v>28</v>
      </c>
      <c r="D269">
        <v>55.247897857142853</v>
      </c>
      <c r="E269">
        <v>1546.9411399999999</v>
      </c>
      <c r="F269">
        <v>6.7999999999999996E-3</v>
      </c>
      <c r="G269">
        <v>0</v>
      </c>
      <c r="H269">
        <v>4.4999999999999997E-3</v>
      </c>
      <c r="I269">
        <v>1.2999999999999999E-3</v>
      </c>
      <c r="J269">
        <v>1.8200000000000001E-2</v>
      </c>
      <c r="K269">
        <v>0.92820000000000003</v>
      </c>
      <c r="L269">
        <v>4.1000000000000002E-2</v>
      </c>
      <c r="M269">
        <v>0.20430000000000001</v>
      </c>
      <c r="N269">
        <v>3.5000000000000001E-3</v>
      </c>
      <c r="O269">
        <v>0.1074</v>
      </c>
      <c r="P269" s="1">
        <v>59382.36</v>
      </c>
      <c r="Q269">
        <v>0.2072</v>
      </c>
      <c r="R269">
        <v>0.25230000000000002</v>
      </c>
      <c r="S269">
        <v>0.54049999999999998</v>
      </c>
      <c r="T269">
        <v>9.17</v>
      </c>
      <c r="U269" s="1">
        <v>98451.23</v>
      </c>
      <c r="V269">
        <v>168.7</v>
      </c>
      <c r="W269" s="1">
        <v>197811.68</v>
      </c>
      <c r="X269">
        <v>0.77470000000000006</v>
      </c>
      <c r="Y269">
        <v>0.18559999999999999</v>
      </c>
      <c r="Z269">
        <v>3.9699999999999999E-2</v>
      </c>
      <c r="AA269">
        <v>0.2253</v>
      </c>
      <c r="AB269">
        <v>197.81</v>
      </c>
      <c r="AC269" s="1">
        <v>5836.8969358459244</v>
      </c>
      <c r="AD269">
        <v>746.24</v>
      </c>
      <c r="AE269" s="1">
        <v>170899.55</v>
      </c>
      <c r="AF269">
        <v>319</v>
      </c>
      <c r="AG269" s="1">
        <v>36746</v>
      </c>
      <c r="AH269" s="1">
        <v>61547</v>
      </c>
      <c r="AI269">
        <v>42.9</v>
      </c>
      <c r="AJ269">
        <v>28.7</v>
      </c>
      <c r="AK269">
        <v>30.01</v>
      </c>
      <c r="AL269">
        <v>1.9</v>
      </c>
      <c r="AM269">
        <v>1.35</v>
      </c>
      <c r="AN269">
        <v>1.61</v>
      </c>
      <c r="AO269">
        <v>0</v>
      </c>
      <c r="AP269">
        <v>0.77659999999999996</v>
      </c>
      <c r="AQ269" s="1">
        <v>1794.83</v>
      </c>
      <c r="AR269" s="1">
        <v>2075.29</v>
      </c>
      <c r="AS269" s="1">
        <v>6551.28</v>
      </c>
      <c r="AT269">
        <v>580.55999999999995</v>
      </c>
      <c r="AU269">
        <v>213.33</v>
      </c>
      <c r="AV269" s="1">
        <v>11215.29</v>
      </c>
      <c r="AW269" s="1">
        <v>4691.47</v>
      </c>
      <c r="AX269">
        <v>0.38369999999999999</v>
      </c>
      <c r="AY269" s="1">
        <v>5301.81</v>
      </c>
      <c r="AZ269">
        <v>0.43359999999999999</v>
      </c>
      <c r="BA269">
        <v>354.4</v>
      </c>
      <c r="BB269">
        <v>2.9000000000000001E-2</v>
      </c>
      <c r="BC269" s="1">
        <v>1880</v>
      </c>
      <c r="BD269">
        <v>0.1537</v>
      </c>
      <c r="BE269" s="1">
        <v>12227.68</v>
      </c>
      <c r="BF269">
        <v>0.57509999999999994</v>
      </c>
      <c r="BG269">
        <v>0.23019999999999999</v>
      </c>
      <c r="BH269">
        <v>0.1371</v>
      </c>
      <c r="BI269">
        <v>4.5199999999999997E-2</v>
      </c>
      <c r="BJ269">
        <v>1.24E-2</v>
      </c>
    </row>
    <row r="270" spans="1:62" x14ac:dyDescent="0.25">
      <c r="A270" t="s">
        <v>271</v>
      </c>
      <c r="B270" t="s">
        <v>1025</v>
      </c>
      <c r="C270">
        <v>6</v>
      </c>
      <c r="D270">
        <v>678.57552950000002</v>
      </c>
      <c r="E270">
        <v>4071.4531769999999</v>
      </c>
      <c r="F270">
        <v>3.9199999999999999E-2</v>
      </c>
      <c r="G270">
        <v>2.0000000000000001E-4</v>
      </c>
      <c r="H270">
        <v>6.59E-2</v>
      </c>
      <c r="I270">
        <v>6.9999999999999999E-4</v>
      </c>
      <c r="J270">
        <v>6.54E-2</v>
      </c>
      <c r="K270">
        <v>0.74619999999999997</v>
      </c>
      <c r="L270">
        <v>8.2199999999999995E-2</v>
      </c>
      <c r="M270">
        <v>0.34460000000000002</v>
      </c>
      <c r="N270">
        <v>0.04</v>
      </c>
      <c r="O270">
        <v>0.16159999999999999</v>
      </c>
      <c r="P270" s="1">
        <v>87684.21</v>
      </c>
      <c r="Q270">
        <v>0.1353</v>
      </c>
      <c r="R270">
        <v>0.1676</v>
      </c>
      <c r="S270">
        <v>0.69710000000000005</v>
      </c>
      <c r="T270">
        <v>43</v>
      </c>
      <c r="U270" s="1">
        <v>108960.07</v>
      </c>
      <c r="V270">
        <v>94.68</v>
      </c>
      <c r="W270" s="1">
        <v>334870.26</v>
      </c>
      <c r="X270">
        <v>0.83420000000000005</v>
      </c>
      <c r="Y270">
        <v>0.14910000000000001</v>
      </c>
      <c r="Z270">
        <v>1.6799999999999999E-2</v>
      </c>
      <c r="AA270">
        <v>0.1658</v>
      </c>
      <c r="AB270">
        <v>334.87</v>
      </c>
      <c r="AC270" s="1">
        <v>13881.325792783397</v>
      </c>
      <c r="AD270" s="1">
        <v>1419.76</v>
      </c>
      <c r="AE270" s="1">
        <v>235208.7</v>
      </c>
      <c r="AF270">
        <v>495</v>
      </c>
      <c r="AG270" s="1">
        <v>41833</v>
      </c>
      <c r="AH270" s="1">
        <v>66348</v>
      </c>
      <c r="AI270">
        <v>112.63</v>
      </c>
      <c r="AJ270">
        <v>36.869999999999997</v>
      </c>
      <c r="AK270">
        <v>59.09</v>
      </c>
      <c r="AL270">
        <v>1.5</v>
      </c>
      <c r="AM270">
        <v>1.0900000000000001</v>
      </c>
      <c r="AN270">
        <v>1.28</v>
      </c>
      <c r="AO270">
        <v>0</v>
      </c>
      <c r="AP270">
        <v>0.89400000000000002</v>
      </c>
      <c r="AQ270" s="1">
        <v>2001.69</v>
      </c>
      <c r="AR270" s="1">
        <v>2338.06</v>
      </c>
      <c r="AS270" s="1">
        <v>12611.42</v>
      </c>
      <c r="AT270" s="1">
        <v>1200.81</v>
      </c>
      <c r="AU270">
        <v>741.61</v>
      </c>
      <c r="AV270" s="1">
        <v>18893.580000000002</v>
      </c>
      <c r="AW270" s="1">
        <v>5215.84</v>
      </c>
      <c r="AX270">
        <v>0.252</v>
      </c>
      <c r="AY270" s="1">
        <v>11955.45</v>
      </c>
      <c r="AZ270">
        <v>0.5776</v>
      </c>
      <c r="BA270" s="1">
        <v>1503.36</v>
      </c>
      <c r="BB270">
        <v>7.2599999999999998E-2</v>
      </c>
      <c r="BC270" s="1">
        <v>2023.55</v>
      </c>
      <c r="BD270">
        <v>9.7799999999999998E-2</v>
      </c>
      <c r="BE270" s="1">
        <v>20698.189999999999</v>
      </c>
      <c r="BF270">
        <v>0.60399999999999998</v>
      </c>
      <c r="BG270">
        <v>0.2261</v>
      </c>
      <c r="BH270">
        <v>0.12809999999999999</v>
      </c>
      <c r="BI270">
        <v>2.4799999999999999E-2</v>
      </c>
      <c r="BJ270">
        <v>1.7100000000000001E-2</v>
      </c>
    </row>
    <row r="271" spans="1:62" x14ac:dyDescent="0.25">
      <c r="A271" t="s">
        <v>272</v>
      </c>
      <c r="B271" t="s">
        <v>1026</v>
      </c>
      <c r="C271">
        <v>85</v>
      </c>
      <c r="D271">
        <v>18.716382247058821</v>
      </c>
      <c r="E271">
        <v>1590.8924910000001</v>
      </c>
      <c r="F271">
        <v>4.1999999999999997E-3</v>
      </c>
      <c r="G271">
        <v>0</v>
      </c>
      <c r="H271">
        <v>7.4000000000000003E-3</v>
      </c>
      <c r="I271">
        <v>4.1999999999999997E-3</v>
      </c>
      <c r="J271">
        <v>2.4E-2</v>
      </c>
      <c r="K271">
        <v>0.92520000000000002</v>
      </c>
      <c r="L271">
        <v>3.49E-2</v>
      </c>
      <c r="M271">
        <v>0.36320000000000002</v>
      </c>
      <c r="N271">
        <v>5.1999999999999998E-3</v>
      </c>
      <c r="O271">
        <v>0.17899999999999999</v>
      </c>
      <c r="P271" s="1">
        <v>65215.66</v>
      </c>
      <c r="Q271">
        <v>0.11559999999999999</v>
      </c>
      <c r="R271">
        <v>0.22450000000000001</v>
      </c>
      <c r="S271">
        <v>0.65990000000000004</v>
      </c>
      <c r="T271">
        <v>17.440000000000001</v>
      </c>
      <c r="U271" s="1">
        <v>87241.94</v>
      </c>
      <c r="V271">
        <v>91.22</v>
      </c>
      <c r="W271" s="1">
        <v>359291.28</v>
      </c>
      <c r="X271">
        <v>0.71109999999999995</v>
      </c>
      <c r="Y271">
        <v>0.21579999999999999</v>
      </c>
      <c r="Z271">
        <v>7.3099999999999998E-2</v>
      </c>
      <c r="AA271">
        <v>0.28889999999999999</v>
      </c>
      <c r="AB271">
        <v>359.29</v>
      </c>
      <c r="AC271" s="1">
        <v>11464.844483950737</v>
      </c>
      <c r="AD271" s="1">
        <v>1124.1600000000001</v>
      </c>
      <c r="AE271" s="1">
        <v>265890.13</v>
      </c>
      <c r="AF271">
        <v>536</v>
      </c>
      <c r="AG271" s="1">
        <v>38809</v>
      </c>
      <c r="AH271" s="1">
        <v>69841</v>
      </c>
      <c r="AI271">
        <v>49.3</v>
      </c>
      <c r="AJ271">
        <v>30.51</v>
      </c>
      <c r="AK271">
        <v>30.62</v>
      </c>
      <c r="AL271">
        <v>0</v>
      </c>
      <c r="AM271">
        <v>0</v>
      </c>
      <c r="AN271">
        <v>0</v>
      </c>
      <c r="AO271">
        <v>0</v>
      </c>
      <c r="AP271">
        <v>1.127</v>
      </c>
      <c r="AQ271" s="1">
        <v>2013.43</v>
      </c>
      <c r="AR271" s="1">
        <v>3265.27</v>
      </c>
      <c r="AS271" s="1">
        <v>8210.15</v>
      </c>
      <c r="AT271" s="1">
        <v>1109.9100000000001</v>
      </c>
      <c r="AU271">
        <v>643.86</v>
      </c>
      <c r="AV271" s="1">
        <v>15242.63</v>
      </c>
      <c r="AW271" s="1">
        <v>4268.18</v>
      </c>
      <c r="AX271">
        <v>0.25080000000000002</v>
      </c>
      <c r="AY271" s="1">
        <v>9938.94</v>
      </c>
      <c r="AZ271">
        <v>0.58409999999999995</v>
      </c>
      <c r="BA271">
        <v>730.95</v>
      </c>
      <c r="BB271">
        <v>4.2999999999999997E-2</v>
      </c>
      <c r="BC271" s="1">
        <v>2077.4499999999998</v>
      </c>
      <c r="BD271">
        <v>0.1221</v>
      </c>
      <c r="BE271" s="1">
        <v>17015.52</v>
      </c>
      <c r="BF271">
        <v>0.58889999999999998</v>
      </c>
      <c r="BG271">
        <v>0.2407</v>
      </c>
      <c r="BH271">
        <v>9.4799999999999995E-2</v>
      </c>
      <c r="BI271">
        <v>3.5200000000000002E-2</v>
      </c>
      <c r="BJ271">
        <v>4.0399999999999998E-2</v>
      </c>
    </row>
    <row r="272" spans="1:62" x14ac:dyDescent="0.25">
      <c r="A272" t="s">
        <v>273</v>
      </c>
      <c r="B272" t="s">
        <v>1027</v>
      </c>
      <c r="C272">
        <v>63</v>
      </c>
      <c r="D272">
        <v>262.18917730158728</v>
      </c>
      <c r="E272">
        <v>16517.918170000001</v>
      </c>
      <c r="F272">
        <v>8.8400000000000006E-2</v>
      </c>
      <c r="G272">
        <v>1.2999999999999999E-3</v>
      </c>
      <c r="H272">
        <v>0.1298</v>
      </c>
      <c r="I272">
        <v>5.0000000000000001E-4</v>
      </c>
      <c r="J272">
        <v>0.104</v>
      </c>
      <c r="K272">
        <v>0.61439999999999995</v>
      </c>
      <c r="L272">
        <v>6.1699999999999998E-2</v>
      </c>
      <c r="M272">
        <v>0.18429999999999999</v>
      </c>
      <c r="N272">
        <v>9.11E-2</v>
      </c>
      <c r="O272">
        <v>0.1007</v>
      </c>
      <c r="P272" s="1">
        <v>78886</v>
      </c>
      <c r="Q272">
        <v>0.16669999999999999</v>
      </c>
      <c r="R272">
        <v>0.1321</v>
      </c>
      <c r="S272">
        <v>0.70120000000000005</v>
      </c>
      <c r="T272">
        <v>110</v>
      </c>
      <c r="U272" s="1">
        <v>101013.62</v>
      </c>
      <c r="V272">
        <v>150.16</v>
      </c>
      <c r="W272" s="1">
        <v>224874.25</v>
      </c>
      <c r="X272">
        <v>0.75939999999999996</v>
      </c>
      <c r="Y272">
        <v>0.2021</v>
      </c>
      <c r="Z272">
        <v>3.85E-2</v>
      </c>
      <c r="AA272">
        <v>0.24060000000000001</v>
      </c>
      <c r="AB272">
        <v>224.87</v>
      </c>
      <c r="AC272" s="1">
        <v>7374.0436141172622</v>
      </c>
      <c r="AD272">
        <v>728.85</v>
      </c>
      <c r="AE272" s="1">
        <v>200080.35</v>
      </c>
      <c r="AF272">
        <v>423</v>
      </c>
      <c r="AG272" s="1">
        <v>53947</v>
      </c>
      <c r="AH272" s="1">
        <v>105359</v>
      </c>
      <c r="AI272">
        <v>64.14</v>
      </c>
      <c r="AJ272">
        <v>30.28</v>
      </c>
      <c r="AK272">
        <v>36.26</v>
      </c>
      <c r="AL272">
        <v>2</v>
      </c>
      <c r="AM272">
        <v>1.56</v>
      </c>
      <c r="AN272">
        <v>1.59</v>
      </c>
      <c r="AO272">
        <v>0</v>
      </c>
      <c r="AP272">
        <v>0.52470000000000006</v>
      </c>
      <c r="AQ272" s="1">
        <v>1339.96</v>
      </c>
      <c r="AR272" s="1">
        <v>2539.44</v>
      </c>
      <c r="AS272" s="1">
        <v>7165.32</v>
      </c>
      <c r="AT272" s="1">
        <v>1101.52</v>
      </c>
      <c r="AU272">
        <v>332.16</v>
      </c>
      <c r="AV272" s="1">
        <v>12478.4</v>
      </c>
      <c r="AW272" s="1">
        <v>3736.62</v>
      </c>
      <c r="AX272">
        <v>0.29270000000000002</v>
      </c>
      <c r="AY272" s="1">
        <v>6597.11</v>
      </c>
      <c r="AZ272">
        <v>0.51680000000000004</v>
      </c>
      <c r="BA272" s="1">
        <v>1420.16</v>
      </c>
      <c r="BB272">
        <v>0.11119999999999999</v>
      </c>
      <c r="BC272" s="1">
        <v>1011.88</v>
      </c>
      <c r="BD272">
        <v>7.9299999999999995E-2</v>
      </c>
      <c r="BE272" s="1">
        <v>12765.76</v>
      </c>
      <c r="BF272">
        <v>0.58220000000000005</v>
      </c>
      <c r="BG272">
        <v>0.1933</v>
      </c>
      <c r="BH272">
        <v>0.18729999999999999</v>
      </c>
      <c r="BI272">
        <v>2.5700000000000001E-2</v>
      </c>
      <c r="BJ272">
        <v>1.14E-2</v>
      </c>
    </row>
    <row r="273" spans="1:62" x14ac:dyDescent="0.25">
      <c r="A273" t="s">
        <v>274</v>
      </c>
      <c r="B273" t="s">
        <v>1028</v>
      </c>
      <c r="C273">
        <v>127</v>
      </c>
      <c r="D273">
        <v>7.4738725275590552</v>
      </c>
      <c r="E273">
        <v>949.18181100000004</v>
      </c>
      <c r="F273">
        <v>8.9999999999999998E-4</v>
      </c>
      <c r="G273">
        <v>0</v>
      </c>
      <c r="H273">
        <v>4.4000000000000003E-3</v>
      </c>
      <c r="I273">
        <v>0</v>
      </c>
      <c r="J273">
        <v>6.3899999999999998E-2</v>
      </c>
      <c r="K273">
        <v>0.89170000000000005</v>
      </c>
      <c r="L273">
        <v>3.9100000000000003E-2</v>
      </c>
      <c r="M273">
        <v>0.216</v>
      </c>
      <c r="N273">
        <v>2E-3</v>
      </c>
      <c r="O273">
        <v>0.114</v>
      </c>
      <c r="P273" s="1">
        <v>50670.1</v>
      </c>
      <c r="Q273">
        <v>0.2069</v>
      </c>
      <c r="R273">
        <v>0.10340000000000001</v>
      </c>
      <c r="S273">
        <v>0.68969999999999998</v>
      </c>
      <c r="T273">
        <v>6</v>
      </c>
      <c r="U273" s="1">
        <v>80359.17</v>
      </c>
      <c r="V273">
        <v>158.19999999999999</v>
      </c>
      <c r="W273" s="1">
        <v>202952.67</v>
      </c>
      <c r="X273">
        <v>0.80359999999999998</v>
      </c>
      <c r="Y273">
        <v>8.43E-2</v>
      </c>
      <c r="Z273">
        <v>0.11210000000000001</v>
      </c>
      <c r="AA273">
        <v>0.19639999999999999</v>
      </c>
      <c r="AB273">
        <v>202.95</v>
      </c>
      <c r="AC273" s="1">
        <v>4833.3111178844529</v>
      </c>
      <c r="AD273">
        <v>582.66</v>
      </c>
      <c r="AE273" s="1">
        <v>194449.89</v>
      </c>
      <c r="AF273">
        <v>406</v>
      </c>
      <c r="AG273" s="1">
        <v>38132</v>
      </c>
      <c r="AH273" s="1">
        <v>53124</v>
      </c>
      <c r="AI273">
        <v>36.4</v>
      </c>
      <c r="AJ273">
        <v>22.06</v>
      </c>
      <c r="AK273">
        <v>23.79</v>
      </c>
      <c r="AL273">
        <v>0</v>
      </c>
      <c r="AM273">
        <v>0</v>
      </c>
      <c r="AN273">
        <v>0</v>
      </c>
      <c r="AO273" s="1">
        <v>2278.15</v>
      </c>
      <c r="AP273">
        <v>1.5377000000000001</v>
      </c>
      <c r="AQ273" s="1">
        <v>1631.1</v>
      </c>
      <c r="AR273" s="1">
        <v>3806.65</v>
      </c>
      <c r="AS273" s="1">
        <v>7666.78</v>
      </c>
      <c r="AT273">
        <v>913.73</v>
      </c>
      <c r="AU273">
        <v>462.05</v>
      </c>
      <c r="AV273" s="1">
        <v>14480.3</v>
      </c>
      <c r="AW273" s="1">
        <v>6591.38</v>
      </c>
      <c r="AX273">
        <v>0.38700000000000001</v>
      </c>
      <c r="AY273" s="1">
        <v>6810.82</v>
      </c>
      <c r="AZ273">
        <v>0.39989999999999998</v>
      </c>
      <c r="BA273">
        <v>666.09</v>
      </c>
      <c r="BB273">
        <v>3.9100000000000003E-2</v>
      </c>
      <c r="BC273" s="1">
        <v>2961.76</v>
      </c>
      <c r="BD273">
        <v>0.1739</v>
      </c>
      <c r="BE273" s="1">
        <v>17030.05</v>
      </c>
      <c r="BF273">
        <v>0.53280000000000005</v>
      </c>
      <c r="BG273">
        <v>0.2525</v>
      </c>
      <c r="BH273">
        <v>0.14349999999999999</v>
      </c>
      <c r="BI273">
        <v>5.33E-2</v>
      </c>
      <c r="BJ273">
        <v>1.7999999999999999E-2</v>
      </c>
    </row>
    <row r="274" spans="1:62" x14ac:dyDescent="0.25">
      <c r="A274" t="s">
        <v>275</v>
      </c>
      <c r="B274" t="s">
        <v>1029</v>
      </c>
      <c r="C274">
        <v>57</v>
      </c>
      <c r="D274">
        <v>104.71431056140349</v>
      </c>
      <c r="E274">
        <v>5968.7157020000004</v>
      </c>
      <c r="F274">
        <v>4.1999999999999997E-3</v>
      </c>
      <c r="G274">
        <v>5.0000000000000001E-4</v>
      </c>
      <c r="H274">
        <v>3.32E-2</v>
      </c>
      <c r="I274">
        <v>8.0000000000000004E-4</v>
      </c>
      <c r="J274">
        <v>2.41E-2</v>
      </c>
      <c r="K274">
        <v>0.88019999999999998</v>
      </c>
      <c r="L274">
        <v>5.7099999999999998E-2</v>
      </c>
      <c r="M274">
        <v>0.54810000000000003</v>
      </c>
      <c r="N274">
        <v>4.7999999999999996E-3</v>
      </c>
      <c r="O274">
        <v>0.1711</v>
      </c>
      <c r="P274" s="1">
        <v>70963</v>
      </c>
      <c r="Q274">
        <v>0.1444</v>
      </c>
      <c r="R274">
        <v>0.27250000000000002</v>
      </c>
      <c r="S274">
        <v>0.58309999999999995</v>
      </c>
      <c r="T274">
        <v>37</v>
      </c>
      <c r="U274" s="1">
        <v>113025.73</v>
      </c>
      <c r="V274">
        <v>161.32</v>
      </c>
      <c r="W274" s="1">
        <v>189047.17</v>
      </c>
      <c r="X274">
        <v>0.68940000000000001</v>
      </c>
      <c r="Y274">
        <v>0.2331</v>
      </c>
      <c r="Z274">
        <v>7.7499999999999999E-2</v>
      </c>
      <c r="AA274">
        <v>0.31059999999999999</v>
      </c>
      <c r="AB274">
        <v>189.05</v>
      </c>
      <c r="AC274" s="1">
        <v>4720.8172422349353</v>
      </c>
      <c r="AD274">
        <v>466.04</v>
      </c>
      <c r="AE274" s="1">
        <v>151242.64000000001</v>
      </c>
      <c r="AF274">
        <v>237</v>
      </c>
      <c r="AG274" s="1">
        <v>33593</v>
      </c>
      <c r="AH274" s="1">
        <v>52348</v>
      </c>
      <c r="AI274">
        <v>64.599999999999994</v>
      </c>
      <c r="AJ274">
        <v>20</v>
      </c>
      <c r="AK274">
        <v>26.5</v>
      </c>
      <c r="AL274">
        <v>0.5</v>
      </c>
      <c r="AM274">
        <v>0.41</v>
      </c>
      <c r="AN274">
        <v>0.5</v>
      </c>
      <c r="AO274" s="1">
        <v>2170.31</v>
      </c>
      <c r="AP274">
        <v>1.2774000000000001</v>
      </c>
      <c r="AQ274" s="1">
        <v>1616.72</v>
      </c>
      <c r="AR274" s="1">
        <v>2067.5300000000002</v>
      </c>
      <c r="AS274" s="1">
        <v>7710.5</v>
      </c>
      <c r="AT274" s="1">
        <v>1054.76</v>
      </c>
      <c r="AU274">
        <v>581.5</v>
      </c>
      <c r="AV274" s="1">
        <v>13031.02</v>
      </c>
      <c r="AW274" s="1">
        <v>5307.36</v>
      </c>
      <c r="AX274">
        <v>0.36259999999999998</v>
      </c>
      <c r="AY274" s="1">
        <v>6704.85</v>
      </c>
      <c r="AZ274">
        <v>0.45810000000000001</v>
      </c>
      <c r="BA274">
        <v>502.59</v>
      </c>
      <c r="BB274">
        <v>3.4299999999999997E-2</v>
      </c>
      <c r="BC274" s="1">
        <v>2122.9499999999998</v>
      </c>
      <c r="BD274">
        <v>0.14499999999999999</v>
      </c>
      <c r="BE274" s="1">
        <v>14637.75</v>
      </c>
      <c r="BF274">
        <v>0.61809999999999998</v>
      </c>
      <c r="BG274">
        <v>0.24260000000000001</v>
      </c>
      <c r="BH274">
        <v>9.2899999999999996E-2</v>
      </c>
      <c r="BI274">
        <v>3.4700000000000002E-2</v>
      </c>
      <c r="BJ274">
        <v>1.17E-2</v>
      </c>
    </row>
    <row r="275" spans="1:62" x14ac:dyDescent="0.25">
      <c r="A275" t="s">
        <v>276</v>
      </c>
      <c r="B275" t="s">
        <v>1030</v>
      </c>
      <c r="C275">
        <v>79</v>
      </c>
      <c r="D275">
        <v>63.128253354430377</v>
      </c>
      <c r="E275">
        <v>4987.1320150000001</v>
      </c>
      <c r="F275">
        <v>0.01</v>
      </c>
      <c r="G275">
        <v>2.9999999999999997E-4</v>
      </c>
      <c r="H275">
        <v>2.23E-2</v>
      </c>
      <c r="I275">
        <v>1.2999999999999999E-3</v>
      </c>
      <c r="J275">
        <v>6.0900000000000003E-2</v>
      </c>
      <c r="K275">
        <v>0.85650000000000004</v>
      </c>
      <c r="L275">
        <v>4.87E-2</v>
      </c>
      <c r="M275">
        <v>0.20710000000000001</v>
      </c>
      <c r="N275">
        <v>1.9800000000000002E-2</v>
      </c>
      <c r="O275">
        <v>0.15609999999999999</v>
      </c>
      <c r="P275" s="1">
        <v>70552.350000000006</v>
      </c>
      <c r="Q275">
        <v>0.1414</v>
      </c>
      <c r="R275">
        <v>0.22040000000000001</v>
      </c>
      <c r="S275">
        <v>0.63819999999999999</v>
      </c>
      <c r="T275">
        <v>34.200000000000003</v>
      </c>
      <c r="U275" s="1">
        <v>85844.27</v>
      </c>
      <c r="V275">
        <v>145.82</v>
      </c>
      <c r="W275" s="1">
        <v>253874.76</v>
      </c>
      <c r="X275">
        <v>0.83679999999999999</v>
      </c>
      <c r="Y275">
        <v>0.11070000000000001</v>
      </c>
      <c r="Z275">
        <v>5.2499999999999998E-2</v>
      </c>
      <c r="AA275">
        <v>0.16320000000000001</v>
      </c>
      <c r="AB275">
        <v>253.87</v>
      </c>
      <c r="AC275" s="1">
        <v>7966.2924262894212</v>
      </c>
      <c r="AD275">
        <v>801.13</v>
      </c>
      <c r="AE275" s="1">
        <v>189152.97</v>
      </c>
      <c r="AF275">
        <v>392</v>
      </c>
      <c r="AG275" s="1">
        <v>44256</v>
      </c>
      <c r="AH275" s="1">
        <v>80315</v>
      </c>
      <c r="AI275">
        <v>55.04</v>
      </c>
      <c r="AJ275">
        <v>29.93</v>
      </c>
      <c r="AK275">
        <v>31.11</v>
      </c>
      <c r="AL275">
        <v>2.5</v>
      </c>
      <c r="AM275">
        <v>1.34</v>
      </c>
      <c r="AN275">
        <v>1.95</v>
      </c>
      <c r="AO275">
        <v>0</v>
      </c>
      <c r="AP275">
        <v>0.87570000000000003</v>
      </c>
      <c r="AQ275" s="1">
        <v>1263.7</v>
      </c>
      <c r="AR275" s="1">
        <v>2340.1799999999998</v>
      </c>
      <c r="AS275" s="1">
        <v>7148.17</v>
      </c>
      <c r="AT275">
        <v>995.61</v>
      </c>
      <c r="AU275">
        <v>257.27999999999997</v>
      </c>
      <c r="AV275" s="1">
        <v>12004.93</v>
      </c>
      <c r="AW275" s="1">
        <v>4753.3999999999996</v>
      </c>
      <c r="AX275">
        <v>0.35589999999999999</v>
      </c>
      <c r="AY275" s="1">
        <v>6802.21</v>
      </c>
      <c r="AZ275">
        <v>0.50929999999999997</v>
      </c>
      <c r="BA275">
        <v>650.79</v>
      </c>
      <c r="BB275">
        <v>4.87E-2</v>
      </c>
      <c r="BC275" s="1">
        <v>1148.28</v>
      </c>
      <c r="BD275">
        <v>8.5999999999999993E-2</v>
      </c>
      <c r="BE275" s="1">
        <v>13354.68</v>
      </c>
      <c r="BF275">
        <v>0.59189999999999998</v>
      </c>
      <c r="BG275">
        <v>0.23730000000000001</v>
      </c>
      <c r="BH275">
        <v>0.1293</v>
      </c>
      <c r="BI275">
        <v>3.6499999999999998E-2</v>
      </c>
      <c r="BJ275">
        <v>5.0000000000000001E-3</v>
      </c>
    </row>
    <row r="276" spans="1:62" x14ac:dyDescent="0.25">
      <c r="A276" t="s">
        <v>277</v>
      </c>
      <c r="B276" t="s">
        <v>1031</v>
      </c>
      <c r="C276">
        <v>22</v>
      </c>
      <c r="D276">
        <v>23.24176427272727</v>
      </c>
      <c r="E276">
        <v>511.31881399999997</v>
      </c>
      <c r="F276">
        <v>0</v>
      </c>
      <c r="G276">
        <v>2.0000000000000001E-4</v>
      </c>
      <c r="H276">
        <v>3.3E-3</v>
      </c>
      <c r="I276">
        <v>0</v>
      </c>
      <c r="J276">
        <v>1.1900000000000001E-2</v>
      </c>
      <c r="K276">
        <v>0.97260000000000002</v>
      </c>
      <c r="L276">
        <v>1.1900000000000001E-2</v>
      </c>
      <c r="M276">
        <v>0.62209999999999999</v>
      </c>
      <c r="N276">
        <v>0</v>
      </c>
      <c r="O276">
        <v>0.19400000000000001</v>
      </c>
      <c r="P276" s="1">
        <v>59259.29</v>
      </c>
      <c r="Q276">
        <v>0.21149999999999999</v>
      </c>
      <c r="R276">
        <v>0.15379999999999999</v>
      </c>
      <c r="S276">
        <v>0.63460000000000005</v>
      </c>
      <c r="T276">
        <v>7</v>
      </c>
      <c r="U276" s="1">
        <v>60099.29</v>
      </c>
      <c r="V276">
        <v>73.05</v>
      </c>
      <c r="W276" s="1">
        <v>181226.6</v>
      </c>
      <c r="X276">
        <v>0.73550000000000004</v>
      </c>
      <c r="Y276">
        <v>0.1115</v>
      </c>
      <c r="Z276">
        <v>0.15290000000000001</v>
      </c>
      <c r="AA276">
        <v>0.26450000000000001</v>
      </c>
      <c r="AB276">
        <v>181.23</v>
      </c>
      <c r="AC276" s="1">
        <v>4340.3742229598465</v>
      </c>
      <c r="AD276">
        <v>604.61</v>
      </c>
      <c r="AE276" s="1">
        <v>127778</v>
      </c>
      <c r="AF276">
        <v>133</v>
      </c>
      <c r="AG276" s="1">
        <v>30490</v>
      </c>
      <c r="AH276" s="1">
        <v>47667</v>
      </c>
      <c r="AI276">
        <v>23.95</v>
      </c>
      <c r="AJ276">
        <v>23.95</v>
      </c>
      <c r="AK276">
        <v>23.95</v>
      </c>
      <c r="AL276">
        <v>4.0999999999999996</v>
      </c>
      <c r="AM276">
        <v>4.0999999999999996</v>
      </c>
      <c r="AN276">
        <v>4.0999999999999996</v>
      </c>
      <c r="AO276">
        <v>0</v>
      </c>
      <c r="AP276">
        <v>0.87250000000000005</v>
      </c>
      <c r="AQ276" s="1">
        <v>2347.5500000000002</v>
      </c>
      <c r="AR276" s="1">
        <v>3379.67</v>
      </c>
      <c r="AS276" s="1">
        <v>10111.459999999999</v>
      </c>
      <c r="AT276" s="1">
        <v>1944.48</v>
      </c>
      <c r="AU276">
        <v>138.61000000000001</v>
      </c>
      <c r="AV276" s="1">
        <v>17921.77</v>
      </c>
      <c r="AW276" s="1">
        <v>11818.92</v>
      </c>
      <c r="AX276">
        <v>0.59460000000000002</v>
      </c>
      <c r="AY276" s="1">
        <v>3976.6</v>
      </c>
      <c r="AZ276">
        <v>0.2001</v>
      </c>
      <c r="BA276">
        <v>951.72</v>
      </c>
      <c r="BB276">
        <v>4.7899999999999998E-2</v>
      </c>
      <c r="BC276" s="1">
        <v>3128.9</v>
      </c>
      <c r="BD276">
        <v>0.15740000000000001</v>
      </c>
      <c r="BE276" s="1">
        <v>19876.14</v>
      </c>
      <c r="BF276">
        <v>0.53469999999999995</v>
      </c>
      <c r="BG276">
        <v>0.2369</v>
      </c>
      <c r="BH276">
        <v>0.17199999999999999</v>
      </c>
      <c r="BI276">
        <v>4.1200000000000001E-2</v>
      </c>
      <c r="BJ276">
        <v>1.5299999999999999E-2</v>
      </c>
    </row>
    <row r="277" spans="1:62" x14ac:dyDescent="0.25">
      <c r="A277" t="s">
        <v>278</v>
      </c>
      <c r="B277" t="s">
        <v>1032</v>
      </c>
      <c r="C277">
        <v>58</v>
      </c>
      <c r="D277">
        <v>11.366835844827589</v>
      </c>
      <c r="E277">
        <v>659.27647899999999</v>
      </c>
      <c r="F277">
        <v>6.1999999999999998E-3</v>
      </c>
      <c r="G277">
        <v>0</v>
      </c>
      <c r="H277">
        <v>6.1999999999999998E-3</v>
      </c>
      <c r="I277">
        <v>3.0999999999999999E-3</v>
      </c>
      <c r="J277">
        <v>0.44490000000000002</v>
      </c>
      <c r="K277">
        <v>0.52710000000000001</v>
      </c>
      <c r="L277">
        <v>1.24E-2</v>
      </c>
      <c r="M277">
        <v>0.34110000000000001</v>
      </c>
      <c r="N277">
        <v>3.0599999999999999E-2</v>
      </c>
      <c r="O277">
        <v>0.18310000000000001</v>
      </c>
      <c r="P277" s="1">
        <v>62143.61</v>
      </c>
      <c r="Q277">
        <v>0.18990000000000001</v>
      </c>
      <c r="R277">
        <v>0.1772</v>
      </c>
      <c r="S277">
        <v>0.63290000000000002</v>
      </c>
      <c r="T277">
        <v>9.5</v>
      </c>
      <c r="U277" s="1">
        <v>60159.05</v>
      </c>
      <c r="V277">
        <v>69.400000000000006</v>
      </c>
      <c r="W277" s="1">
        <v>152752.65</v>
      </c>
      <c r="X277">
        <v>0.71130000000000004</v>
      </c>
      <c r="Y277">
        <v>0.15390000000000001</v>
      </c>
      <c r="Z277">
        <v>0.1348</v>
      </c>
      <c r="AA277">
        <v>0.28870000000000001</v>
      </c>
      <c r="AB277">
        <v>152.75</v>
      </c>
      <c r="AC277" s="1">
        <v>4214.9842873432772</v>
      </c>
      <c r="AD277">
        <v>417.96</v>
      </c>
      <c r="AE277" s="1">
        <v>149723.23000000001</v>
      </c>
      <c r="AF277">
        <v>232</v>
      </c>
      <c r="AG277" s="1">
        <v>37197</v>
      </c>
      <c r="AH277" s="1">
        <v>54968</v>
      </c>
      <c r="AI277">
        <v>32.9</v>
      </c>
      <c r="AJ277">
        <v>27.23</v>
      </c>
      <c r="AK277">
        <v>24.64</v>
      </c>
      <c r="AL277">
        <v>0</v>
      </c>
      <c r="AM277">
        <v>0</v>
      </c>
      <c r="AN277">
        <v>0</v>
      </c>
      <c r="AO277">
        <v>729.14</v>
      </c>
      <c r="AP277">
        <v>1.1396999999999999</v>
      </c>
      <c r="AQ277" s="1">
        <v>1711.2</v>
      </c>
      <c r="AR277" s="1">
        <v>2447.0700000000002</v>
      </c>
      <c r="AS277" s="1">
        <v>7985.46</v>
      </c>
      <c r="AT277">
        <v>428.71</v>
      </c>
      <c r="AU277">
        <v>55.02</v>
      </c>
      <c r="AV277" s="1">
        <v>12627.45</v>
      </c>
      <c r="AW277" s="1">
        <v>8008.15</v>
      </c>
      <c r="AX277">
        <v>0.52890000000000004</v>
      </c>
      <c r="AY277" s="1">
        <v>4704.9399999999996</v>
      </c>
      <c r="AZ277">
        <v>0.31080000000000002</v>
      </c>
      <c r="BA277">
        <v>433.1</v>
      </c>
      <c r="BB277">
        <v>2.86E-2</v>
      </c>
      <c r="BC277" s="1">
        <v>1994.34</v>
      </c>
      <c r="BD277">
        <v>0.13170000000000001</v>
      </c>
      <c r="BE277" s="1">
        <v>15140.53</v>
      </c>
      <c r="BF277">
        <v>0.53269999999999995</v>
      </c>
      <c r="BG277">
        <v>0.26400000000000001</v>
      </c>
      <c r="BH277">
        <v>0.16900000000000001</v>
      </c>
      <c r="BI277">
        <v>1.89E-2</v>
      </c>
      <c r="BJ277">
        <v>1.5299999999999999E-2</v>
      </c>
    </row>
    <row r="278" spans="1:62" x14ac:dyDescent="0.25">
      <c r="A278" t="s">
        <v>279</v>
      </c>
      <c r="B278" t="s">
        <v>1033</v>
      </c>
      <c r="C278">
        <v>53</v>
      </c>
      <c r="D278">
        <v>42.139052094339618</v>
      </c>
      <c r="E278">
        <v>2233.3697609999999</v>
      </c>
      <c r="F278">
        <v>7.4000000000000003E-3</v>
      </c>
      <c r="G278">
        <v>4.0000000000000002E-4</v>
      </c>
      <c r="H278">
        <v>1.2200000000000001E-2</v>
      </c>
      <c r="I278">
        <v>0</v>
      </c>
      <c r="J278">
        <v>2.7199999999999998E-2</v>
      </c>
      <c r="K278">
        <v>0.89139999999999997</v>
      </c>
      <c r="L278">
        <v>6.13E-2</v>
      </c>
      <c r="M278">
        <v>0.2175</v>
      </c>
      <c r="N278">
        <v>4.3E-3</v>
      </c>
      <c r="O278">
        <v>0.15310000000000001</v>
      </c>
      <c r="P278" s="1">
        <v>60340.480000000003</v>
      </c>
      <c r="Q278">
        <v>0.1111</v>
      </c>
      <c r="R278">
        <v>0.16669999999999999</v>
      </c>
      <c r="S278">
        <v>0.72219999999999995</v>
      </c>
      <c r="T278">
        <v>20.5</v>
      </c>
      <c r="U278" s="1">
        <v>82750.929999999993</v>
      </c>
      <c r="V278">
        <v>108.94</v>
      </c>
      <c r="W278" s="1">
        <v>191606.53</v>
      </c>
      <c r="X278">
        <v>0.82940000000000003</v>
      </c>
      <c r="Y278">
        <v>0.1182</v>
      </c>
      <c r="Z278">
        <v>5.2400000000000002E-2</v>
      </c>
      <c r="AA278">
        <v>0.1706</v>
      </c>
      <c r="AB278">
        <v>191.61</v>
      </c>
      <c r="AC278" s="1">
        <v>6438.8321410607659</v>
      </c>
      <c r="AD278">
        <v>862.09</v>
      </c>
      <c r="AE278" s="1">
        <v>148984.26</v>
      </c>
      <c r="AF278">
        <v>228</v>
      </c>
      <c r="AG278" s="1">
        <v>39047</v>
      </c>
      <c r="AH278" s="1">
        <v>67707</v>
      </c>
      <c r="AI278">
        <v>41.7</v>
      </c>
      <c r="AJ278">
        <v>32.92</v>
      </c>
      <c r="AK278">
        <v>34.81</v>
      </c>
      <c r="AL278">
        <v>3.2</v>
      </c>
      <c r="AM278">
        <v>2.0299999999999998</v>
      </c>
      <c r="AN278">
        <v>2.93</v>
      </c>
      <c r="AO278">
        <v>0</v>
      </c>
      <c r="AP278">
        <v>0.89880000000000004</v>
      </c>
      <c r="AQ278" s="1">
        <v>1315.76</v>
      </c>
      <c r="AR278" s="1">
        <v>1956.49</v>
      </c>
      <c r="AS278" s="1">
        <v>6999.54</v>
      </c>
      <c r="AT278">
        <v>684.72</v>
      </c>
      <c r="AU278">
        <v>396.77</v>
      </c>
      <c r="AV278" s="1">
        <v>11353.28</v>
      </c>
      <c r="AW278" s="1">
        <v>4865.05</v>
      </c>
      <c r="AX278">
        <v>0.40179999999999999</v>
      </c>
      <c r="AY278" s="1">
        <v>5583.5</v>
      </c>
      <c r="AZ278">
        <v>0.4612</v>
      </c>
      <c r="BA278">
        <v>338.42</v>
      </c>
      <c r="BB278">
        <v>2.8000000000000001E-2</v>
      </c>
      <c r="BC278" s="1">
        <v>1320.12</v>
      </c>
      <c r="BD278">
        <v>0.109</v>
      </c>
      <c r="BE278" s="1">
        <v>12107.09</v>
      </c>
      <c r="BF278">
        <v>0.57520000000000004</v>
      </c>
      <c r="BG278">
        <v>0.28000000000000003</v>
      </c>
      <c r="BH278">
        <v>0.1007</v>
      </c>
      <c r="BI278">
        <v>3.0800000000000001E-2</v>
      </c>
      <c r="BJ278">
        <v>1.3299999999999999E-2</v>
      </c>
    </row>
    <row r="279" spans="1:62" x14ac:dyDescent="0.25">
      <c r="A279" t="s">
        <v>280</v>
      </c>
      <c r="B279" t="s">
        <v>1034</v>
      </c>
      <c r="C279">
        <v>49</v>
      </c>
      <c r="D279">
        <v>30.963010510204079</v>
      </c>
      <c r="E279">
        <v>1517.1875150000001</v>
      </c>
      <c r="F279">
        <v>1.4999999999999999E-2</v>
      </c>
      <c r="G279">
        <v>0</v>
      </c>
      <c r="H279">
        <v>0.01</v>
      </c>
      <c r="I279">
        <v>0</v>
      </c>
      <c r="J279">
        <v>6.4399999999999999E-2</v>
      </c>
      <c r="K279">
        <v>0.88529999999999998</v>
      </c>
      <c r="L279">
        <v>2.53E-2</v>
      </c>
      <c r="M279">
        <v>0.1857</v>
      </c>
      <c r="N279">
        <v>7.9000000000000008E-3</v>
      </c>
      <c r="O279">
        <v>8.7499999999999994E-2</v>
      </c>
      <c r="P279" s="1">
        <v>60212.99</v>
      </c>
      <c r="Q279">
        <v>0.14680000000000001</v>
      </c>
      <c r="R279">
        <v>0.22020000000000001</v>
      </c>
      <c r="S279">
        <v>0.63300000000000001</v>
      </c>
      <c r="T279">
        <v>10.130000000000001</v>
      </c>
      <c r="U279" s="1">
        <v>82969.490000000005</v>
      </c>
      <c r="V279">
        <v>149.77000000000001</v>
      </c>
      <c r="W279" s="1">
        <v>153182.69</v>
      </c>
      <c r="X279">
        <v>0.78190000000000004</v>
      </c>
      <c r="Y279">
        <v>0.14050000000000001</v>
      </c>
      <c r="Z279">
        <v>7.7600000000000002E-2</v>
      </c>
      <c r="AA279">
        <v>0.21809999999999999</v>
      </c>
      <c r="AB279">
        <v>153.18</v>
      </c>
      <c r="AC279" s="1">
        <v>4157.0530587974154</v>
      </c>
      <c r="AD279">
        <v>418.24</v>
      </c>
      <c r="AE279" s="1">
        <v>146558.31</v>
      </c>
      <c r="AF279">
        <v>220</v>
      </c>
      <c r="AG279" s="1">
        <v>46527</v>
      </c>
      <c r="AH279" s="1">
        <v>89444</v>
      </c>
      <c r="AI279">
        <v>36.93</v>
      </c>
      <c r="AJ279">
        <v>26.13</v>
      </c>
      <c r="AK279">
        <v>27.33</v>
      </c>
      <c r="AL279">
        <v>0.5</v>
      </c>
      <c r="AM279">
        <v>0.48</v>
      </c>
      <c r="AN279">
        <v>0.5</v>
      </c>
      <c r="AO279" s="1">
        <v>1608.86</v>
      </c>
      <c r="AP279">
        <v>0.8901</v>
      </c>
      <c r="AQ279" s="1">
        <v>1349.34</v>
      </c>
      <c r="AR279" s="1">
        <v>1703.86</v>
      </c>
      <c r="AS279" s="1">
        <v>5977.28</v>
      </c>
      <c r="AT279">
        <v>515.52</v>
      </c>
      <c r="AU279">
        <v>513.08000000000004</v>
      </c>
      <c r="AV279" s="1">
        <v>10059.08</v>
      </c>
      <c r="AW279" s="1">
        <v>5093.83</v>
      </c>
      <c r="AX279">
        <v>0.41389999999999999</v>
      </c>
      <c r="AY279" s="1">
        <v>5554.9</v>
      </c>
      <c r="AZ279">
        <v>0.45140000000000002</v>
      </c>
      <c r="BA279">
        <v>467.61</v>
      </c>
      <c r="BB279">
        <v>3.7999999999999999E-2</v>
      </c>
      <c r="BC279" s="1">
        <v>1190.33</v>
      </c>
      <c r="BD279">
        <v>9.6699999999999994E-2</v>
      </c>
      <c r="BE279" s="1">
        <v>12306.68</v>
      </c>
      <c r="BF279">
        <v>0.57320000000000004</v>
      </c>
      <c r="BG279">
        <v>0.22389999999999999</v>
      </c>
      <c r="BH279">
        <v>0.15709999999999999</v>
      </c>
      <c r="BI279">
        <v>3.3099999999999997E-2</v>
      </c>
      <c r="BJ279">
        <v>1.2699999999999999E-2</v>
      </c>
    </row>
    <row r="280" spans="1:62" x14ac:dyDescent="0.25">
      <c r="A280" t="s">
        <v>281</v>
      </c>
      <c r="B280" t="s">
        <v>1035</v>
      </c>
      <c r="C280">
        <v>74</v>
      </c>
      <c r="D280">
        <v>13.424531067567569</v>
      </c>
      <c r="E280">
        <v>993.415299</v>
      </c>
      <c r="F280">
        <v>5.0000000000000001E-3</v>
      </c>
      <c r="G280">
        <v>0</v>
      </c>
      <c r="H280">
        <v>7.4000000000000003E-3</v>
      </c>
      <c r="I280">
        <v>2E-3</v>
      </c>
      <c r="J280">
        <v>4.9099999999999998E-2</v>
      </c>
      <c r="K280">
        <v>0.90949999999999998</v>
      </c>
      <c r="L280">
        <v>2.69E-2</v>
      </c>
      <c r="M280">
        <v>0.21929999999999999</v>
      </c>
      <c r="N280">
        <v>0</v>
      </c>
      <c r="O280">
        <v>0.16439999999999999</v>
      </c>
      <c r="P280" s="1">
        <v>73339.45</v>
      </c>
      <c r="Q280">
        <v>0.125</v>
      </c>
      <c r="R280">
        <v>0.16250000000000001</v>
      </c>
      <c r="S280">
        <v>0.71250000000000002</v>
      </c>
      <c r="T280">
        <v>16</v>
      </c>
      <c r="U280" s="1">
        <v>76046.69</v>
      </c>
      <c r="V280">
        <v>62.09</v>
      </c>
      <c r="W280" s="1">
        <v>181825.7</v>
      </c>
      <c r="X280">
        <v>0.71430000000000005</v>
      </c>
      <c r="Y280">
        <v>5.67E-2</v>
      </c>
      <c r="Z280">
        <v>0.22889999999999999</v>
      </c>
      <c r="AA280">
        <v>0.28570000000000001</v>
      </c>
      <c r="AB280">
        <v>181.83</v>
      </c>
      <c r="AC280" s="1">
        <v>4582.1782738620777</v>
      </c>
      <c r="AD280">
        <v>401.84</v>
      </c>
      <c r="AE280" s="1">
        <v>162586.51999999999</v>
      </c>
      <c r="AF280">
        <v>281</v>
      </c>
      <c r="AG280" s="1">
        <v>37646</v>
      </c>
      <c r="AH280" s="1">
        <v>60786</v>
      </c>
      <c r="AI280">
        <v>40.35</v>
      </c>
      <c r="AJ280">
        <v>20.04</v>
      </c>
      <c r="AK280">
        <v>29.05</v>
      </c>
      <c r="AL280">
        <v>1.75</v>
      </c>
      <c r="AM280">
        <v>1.67</v>
      </c>
      <c r="AN280">
        <v>1.68</v>
      </c>
      <c r="AO280" s="1">
        <v>2914.49</v>
      </c>
      <c r="AP280">
        <v>1.6734</v>
      </c>
      <c r="AQ280" s="1">
        <v>1800.39</v>
      </c>
      <c r="AR280" s="1">
        <v>3132.41</v>
      </c>
      <c r="AS280" s="1">
        <v>9368.23</v>
      </c>
      <c r="AT280">
        <v>817.18</v>
      </c>
      <c r="AU280">
        <v>364.54</v>
      </c>
      <c r="AV280" s="1">
        <v>15482.75</v>
      </c>
      <c r="AW280" s="1">
        <v>8946.11</v>
      </c>
      <c r="AX280">
        <v>0.4698</v>
      </c>
      <c r="AY280" s="1">
        <v>6953.32</v>
      </c>
      <c r="AZ280">
        <v>0.36520000000000002</v>
      </c>
      <c r="BA280" s="1">
        <v>1912.95</v>
      </c>
      <c r="BB280">
        <v>0.10050000000000001</v>
      </c>
      <c r="BC280" s="1">
        <v>1229.6199999999999</v>
      </c>
      <c r="BD280">
        <v>6.4600000000000005E-2</v>
      </c>
      <c r="BE280" s="1">
        <v>19042</v>
      </c>
      <c r="BF280">
        <v>0.57450000000000001</v>
      </c>
      <c r="BG280">
        <v>0.2354</v>
      </c>
      <c r="BH280">
        <v>0.15229999999999999</v>
      </c>
      <c r="BI280">
        <v>2.47E-2</v>
      </c>
      <c r="BJ280">
        <v>1.3100000000000001E-2</v>
      </c>
    </row>
    <row r="281" spans="1:62" x14ac:dyDescent="0.25">
      <c r="A281" t="s">
        <v>282</v>
      </c>
      <c r="B281" t="s">
        <v>1036</v>
      </c>
      <c r="C281">
        <v>19</v>
      </c>
      <c r="D281">
        <v>65.919312473684201</v>
      </c>
      <c r="E281">
        <v>1252.4669369999999</v>
      </c>
      <c r="F281">
        <v>1.17E-2</v>
      </c>
      <c r="G281">
        <v>8.0000000000000004E-4</v>
      </c>
      <c r="H281">
        <v>0.35549999999999998</v>
      </c>
      <c r="I281">
        <v>6.9999999999999999E-4</v>
      </c>
      <c r="J281">
        <v>9.1700000000000004E-2</v>
      </c>
      <c r="K281">
        <v>0.45219999999999999</v>
      </c>
      <c r="L281">
        <v>8.7300000000000003E-2</v>
      </c>
      <c r="M281">
        <v>0.59189999999999998</v>
      </c>
      <c r="N281">
        <v>1.66E-2</v>
      </c>
      <c r="O281">
        <v>0.14630000000000001</v>
      </c>
      <c r="P281" s="1">
        <v>58752.54</v>
      </c>
      <c r="Q281">
        <v>0.34379999999999999</v>
      </c>
      <c r="R281">
        <v>0.25</v>
      </c>
      <c r="S281">
        <v>0.40629999999999999</v>
      </c>
      <c r="T281">
        <v>9.1300000000000008</v>
      </c>
      <c r="U281" s="1">
        <v>79029.759999999995</v>
      </c>
      <c r="V281">
        <v>137.18</v>
      </c>
      <c r="W281" s="1">
        <v>197659.64</v>
      </c>
      <c r="X281">
        <v>0.70230000000000004</v>
      </c>
      <c r="Y281">
        <v>0.25440000000000002</v>
      </c>
      <c r="Z281">
        <v>4.3299999999999998E-2</v>
      </c>
      <c r="AA281">
        <v>0.29770000000000002</v>
      </c>
      <c r="AB281">
        <v>197.66</v>
      </c>
      <c r="AC281" s="1">
        <v>7449.0724859749334</v>
      </c>
      <c r="AD281">
        <v>864.37</v>
      </c>
      <c r="AE281" s="1">
        <v>163269.62</v>
      </c>
      <c r="AF281">
        <v>285</v>
      </c>
      <c r="AG281" s="1">
        <v>32243</v>
      </c>
      <c r="AH281" s="1">
        <v>59447</v>
      </c>
      <c r="AI281">
        <v>46.2</v>
      </c>
      <c r="AJ281">
        <v>36.79</v>
      </c>
      <c r="AK281">
        <v>38.700000000000003</v>
      </c>
      <c r="AL281">
        <v>0.9</v>
      </c>
      <c r="AM281">
        <v>0.61</v>
      </c>
      <c r="AN281">
        <v>0.82</v>
      </c>
      <c r="AO281">
        <v>0</v>
      </c>
      <c r="AP281">
        <v>0.96209999999999996</v>
      </c>
      <c r="AQ281" s="1">
        <v>1518.78</v>
      </c>
      <c r="AR281" s="1">
        <v>2291.96</v>
      </c>
      <c r="AS281" s="1">
        <v>7686.64</v>
      </c>
      <c r="AT281">
        <v>634.84</v>
      </c>
      <c r="AU281">
        <v>264.91000000000003</v>
      </c>
      <c r="AV281" s="1">
        <v>12397.14</v>
      </c>
      <c r="AW281" s="1">
        <v>4761.4399999999996</v>
      </c>
      <c r="AX281">
        <v>0.33439999999999998</v>
      </c>
      <c r="AY281" s="1">
        <v>6016.2</v>
      </c>
      <c r="AZ281">
        <v>0.42249999999999999</v>
      </c>
      <c r="BA281">
        <v>753.34</v>
      </c>
      <c r="BB281">
        <v>5.2900000000000003E-2</v>
      </c>
      <c r="BC281" s="1">
        <v>2709.75</v>
      </c>
      <c r="BD281">
        <v>0.1903</v>
      </c>
      <c r="BE281" s="1">
        <v>14240.73</v>
      </c>
      <c r="BF281">
        <v>0.52500000000000002</v>
      </c>
      <c r="BG281">
        <v>0.19919999999999999</v>
      </c>
      <c r="BH281">
        <v>0.2293</v>
      </c>
      <c r="BI281">
        <v>2.41E-2</v>
      </c>
      <c r="BJ281">
        <v>2.24E-2</v>
      </c>
    </row>
    <row r="282" spans="1:62" x14ac:dyDescent="0.25">
      <c r="A282" t="s">
        <v>283</v>
      </c>
      <c r="B282" t="s">
        <v>1037</v>
      </c>
      <c r="C282">
        <v>52</v>
      </c>
      <c r="D282">
        <v>23.085423942307688</v>
      </c>
      <c r="E282">
        <v>1200.442045</v>
      </c>
      <c r="F282">
        <v>2.0999999999999999E-3</v>
      </c>
      <c r="G282">
        <v>0</v>
      </c>
      <c r="H282">
        <v>1.6999999999999999E-3</v>
      </c>
      <c r="I282">
        <v>0</v>
      </c>
      <c r="J282">
        <v>2.24E-2</v>
      </c>
      <c r="K282">
        <v>0.94699999999999995</v>
      </c>
      <c r="L282">
        <v>2.6700000000000002E-2</v>
      </c>
      <c r="M282">
        <v>0.3054</v>
      </c>
      <c r="N282">
        <v>3.7000000000000002E-3</v>
      </c>
      <c r="O282">
        <v>0.18679999999999999</v>
      </c>
      <c r="P282" s="1">
        <v>63428.89</v>
      </c>
      <c r="Q282">
        <v>0.27550000000000002</v>
      </c>
      <c r="R282">
        <v>0.21429999999999999</v>
      </c>
      <c r="S282">
        <v>0.51019999999999999</v>
      </c>
      <c r="T282">
        <v>9</v>
      </c>
      <c r="U282" s="1">
        <v>103265.44</v>
      </c>
      <c r="V282">
        <v>133.38</v>
      </c>
      <c r="W282" s="1">
        <v>194097.94</v>
      </c>
      <c r="X282">
        <v>0.86960000000000004</v>
      </c>
      <c r="Y282">
        <v>5.5599999999999997E-2</v>
      </c>
      <c r="Z282">
        <v>7.4899999999999994E-2</v>
      </c>
      <c r="AA282">
        <v>0.13039999999999999</v>
      </c>
      <c r="AB282">
        <v>194.1</v>
      </c>
      <c r="AC282" s="1">
        <v>4154.3546569130704</v>
      </c>
      <c r="AD282">
        <v>504.24</v>
      </c>
      <c r="AE282" s="1">
        <v>176157.03</v>
      </c>
      <c r="AF282">
        <v>345</v>
      </c>
      <c r="AG282" s="1">
        <v>42114</v>
      </c>
      <c r="AH282" s="1">
        <v>65935</v>
      </c>
      <c r="AI282">
        <v>37.700000000000003</v>
      </c>
      <c r="AJ282">
        <v>20</v>
      </c>
      <c r="AK282">
        <v>21.4</v>
      </c>
      <c r="AL282">
        <v>0.5</v>
      </c>
      <c r="AM282">
        <v>0.39</v>
      </c>
      <c r="AN282">
        <v>0.49</v>
      </c>
      <c r="AO282" s="1">
        <v>3463.24</v>
      </c>
      <c r="AP282">
        <v>1.5316000000000001</v>
      </c>
      <c r="AQ282" s="1">
        <v>1857.88</v>
      </c>
      <c r="AR282" s="1">
        <v>2945.97</v>
      </c>
      <c r="AS282" s="1">
        <v>8148.26</v>
      </c>
      <c r="AT282">
        <v>762.47</v>
      </c>
      <c r="AU282">
        <v>509.75</v>
      </c>
      <c r="AV282" s="1">
        <v>14224.32</v>
      </c>
      <c r="AW282" s="1">
        <v>6619.15</v>
      </c>
      <c r="AX282">
        <v>0.40620000000000001</v>
      </c>
      <c r="AY282" s="1">
        <v>7228.39</v>
      </c>
      <c r="AZ282">
        <v>0.44359999999999999</v>
      </c>
      <c r="BA282">
        <v>804.67</v>
      </c>
      <c r="BB282">
        <v>4.9399999999999999E-2</v>
      </c>
      <c r="BC282" s="1">
        <v>1643.23</v>
      </c>
      <c r="BD282">
        <v>0.1008</v>
      </c>
      <c r="BE282" s="1">
        <v>16295.44</v>
      </c>
      <c r="BF282">
        <v>0.55979999999999996</v>
      </c>
      <c r="BG282">
        <v>0.19819999999999999</v>
      </c>
      <c r="BH282">
        <v>0.17749999999999999</v>
      </c>
      <c r="BI282">
        <v>5.16E-2</v>
      </c>
      <c r="BJ282">
        <v>1.29E-2</v>
      </c>
    </row>
    <row r="283" spans="1:62" x14ac:dyDescent="0.25">
      <c r="A283" t="s">
        <v>284</v>
      </c>
      <c r="B283" t="s">
        <v>1038</v>
      </c>
      <c r="C283">
        <v>36</v>
      </c>
      <c r="D283">
        <v>130.81601686111111</v>
      </c>
      <c r="E283">
        <v>4709.3766070000001</v>
      </c>
      <c r="F283">
        <v>0.22720000000000001</v>
      </c>
      <c r="G283">
        <v>1.4E-3</v>
      </c>
      <c r="H283">
        <v>0.31940000000000002</v>
      </c>
      <c r="I283">
        <v>4.4999999999999997E-3</v>
      </c>
      <c r="J283">
        <v>4.3900000000000002E-2</v>
      </c>
      <c r="K283">
        <v>0.38550000000000001</v>
      </c>
      <c r="L283">
        <v>1.8200000000000001E-2</v>
      </c>
      <c r="M283">
        <v>0.42270000000000002</v>
      </c>
      <c r="N283">
        <v>0.19009999999999999</v>
      </c>
      <c r="O283">
        <v>0.13159999999999999</v>
      </c>
      <c r="P283" s="1">
        <v>61185.58</v>
      </c>
      <c r="Q283">
        <v>0.31480000000000002</v>
      </c>
      <c r="R283">
        <v>0.18690000000000001</v>
      </c>
      <c r="S283">
        <v>0.49840000000000001</v>
      </c>
      <c r="T283">
        <v>27.25</v>
      </c>
      <c r="U283" s="1">
        <v>83151.83</v>
      </c>
      <c r="V283">
        <v>172.82</v>
      </c>
      <c r="W283" s="1">
        <v>179311.53</v>
      </c>
      <c r="X283">
        <v>0.72350000000000003</v>
      </c>
      <c r="Y283">
        <v>0.1663</v>
      </c>
      <c r="Z283">
        <v>0.1103</v>
      </c>
      <c r="AA283">
        <v>0.27650000000000002</v>
      </c>
      <c r="AB283">
        <v>179.31</v>
      </c>
      <c r="AC283" s="1">
        <v>6151.5740654376596</v>
      </c>
      <c r="AD283">
        <v>768.83</v>
      </c>
      <c r="AE283" s="1">
        <v>143107.01</v>
      </c>
      <c r="AF283">
        <v>204</v>
      </c>
      <c r="AG283" s="1">
        <v>46000</v>
      </c>
      <c r="AH283" s="1">
        <v>63344</v>
      </c>
      <c r="AI283">
        <v>42.75</v>
      </c>
      <c r="AJ283">
        <v>33.049999999999997</v>
      </c>
      <c r="AK283">
        <v>34.17</v>
      </c>
      <c r="AL283">
        <v>1.99</v>
      </c>
      <c r="AM283">
        <v>1.43</v>
      </c>
      <c r="AN283">
        <v>1.7</v>
      </c>
      <c r="AO283">
        <v>0</v>
      </c>
      <c r="AP283">
        <v>0.86519999999999997</v>
      </c>
      <c r="AQ283" s="1">
        <v>1448.47</v>
      </c>
      <c r="AR283" s="1">
        <v>2158.1799999999998</v>
      </c>
      <c r="AS283" s="1">
        <v>6028.86</v>
      </c>
      <c r="AT283">
        <v>554.66999999999996</v>
      </c>
      <c r="AU283">
        <v>398.06</v>
      </c>
      <c r="AV283" s="1">
        <v>10588.24</v>
      </c>
      <c r="AW283" s="1">
        <v>4812.92</v>
      </c>
      <c r="AX283">
        <v>0.36749999999999999</v>
      </c>
      <c r="AY283" s="1">
        <v>5503.85</v>
      </c>
      <c r="AZ283">
        <v>0.42030000000000001</v>
      </c>
      <c r="BA283" s="1">
        <v>1154.1500000000001</v>
      </c>
      <c r="BB283">
        <v>8.8099999999999998E-2</v>
      </c>
      <c r="BC283" s="1">
        <v>1624.93</v>
      </c>
      <c r="BD283">
        <v>0.1241</v>
      </c>
      <c r="BE283" s="1">
        <v>13095.85</v>
      </c>
      <c r="BF283">
        <v>0.5837</v>
      </c>
      <c r="BG283">
        <v>0.19209999999999999</v>
      </c>
      <c r="BH283">
        <v>0.1757</v>
      </c>
      <c r="BI283">
        <v>3.09E-2</v>
      </c>
      <c r="BJ283">
        <v>1.7500000000000002E-2</v>
      </c>
    </row>
    <row r="284" spans="1:62" x14ac:dyDescent="0.25">
      <c r="A284" t="s">
        <v>285</v>
      </c>
      <c r="B284" t="s">
        <v>1039</v>
      </c>
      <c r="C284">
        <v>108</v>
      </c>
      <c r="D284">
        <v>18.747133824074069</v>
      </c>
      <c r="E284">
        <v>2024.6904529999999</v>
      </c>
      <c r="F284">
        <v>1.5E-3</v>
      </c>
      <c r="G284">
        <v>0</v>
      </c>
      <c r="H284">
        <v>4.1999999999999997E-3</v>
      </c>
      <c r="I284">
        <v>8.9999999999999998E-4</v>
      </c>
      <c r="J284">
        <v>1.23E-2</v>
      </c>
      <c r="K284">
        <v>0.94889999999999997</v>
      </c>
      <c r="L284">
        <v>3.2199999999999999E-2</v>
      </c>
      <c r="M284">
        <v>0.23880000000000001</v>
      </c>
      <c r="N284">
        <v>3.2000000000000002E-3</v>
      </c>
      <c r="O284">
        <v>0.11269999999999999</v>
      </c>
      <c r="P284" s="1">
        <v>64656.39</v>
      </c>
      <c r="Q284">
        <v>0.13819999999999999</v>
      </c>
      <c r="R284">
        <v>0.13009999999999999</v>
      </c>
      <c r="S284">
        <v>0.73170000000000002</v>
      </c>
      <c r="T284">
        <v>24.5</v>
      </c>
      <c r="U284" s="1">
        <v>71144.36</v>
      </c>
      <c r="V284">
        <v>82.64</v>
      </c>
      <c r="W284" s="1">
        <v>152472.68</v>
      </c>
      <c r="X284">
        <v>0.84399999999999997</v>
      </c>
      <c r="Y284">
        <v>6.0900000000000003E-2</v>
      </c>
      <c r="Z284">
        <v>9.5100000000000004E-2</v>
      </c>
      <c r="AA284">
        <v>0.156</v>
      </c>
      <c r="AB284">
        <v>152.47</v>
      </c>
      <c r="AC284" s="1">
        <v>3210.0576117054475</v>
      </c>
      <c r="AD284">
        <v>430.61</v>
      </c>
      <c r="AE284" s="1">
        <v>138936.10999999999</v>
      </c>
      <c r="AF284">
        <v>182</v>
      </c>
      <c r="AG284" s="1">
        <v>39421</v>
      </c>
      <c r="AH284" s="1">
        <v>64117</v>
      </c>
      <c r="AI284">
        <v>29.9</v>
      </c>
      <c r="AJ284">
        <v>20</v>
      </c>
      <c r="AK284">
        <v>21.82</v>
      </c>
      <c r="AL284">
        <v>1</v>
      </c>
      <c r="AM284">
        <v>1</v>
      </c>
      <c r="AN284">
        <v>1</v>
      </c>
      <c r="AO284" s="1">
        <v>1484.62</v>
      </c>
      <c r="AP284">
        <v>1.18</v>
      </c>
      <c r="AQ284" s="1">
        <v>1774.92</v>
      </c>
      <c r="AR284" s="1">
        <v>2890.09</v>
      </c>
      <c r="AS284" s="1">
        <v>6285.82</v>
      </c>
      <c r="AT284">
        <v>366.53</v>
      </c>
      <c r="AU284">
        <v>233.04</v>
      </c>
      <c r="AV284" s="1">
        <v>11550.4</v>
      </c>
      <c r="AW284" s="1">
        <v>6265.07</v>
      </c>
      <c r="AX284">
        <v>0.4738</v>
      </c>
      <c r="AY284" s="1">
        <v>4427.43</v>
      </c>
      <c r="AZ284">
        <v>0.33479999999999999</v>
      </c>
      <c r="BA284">
        <v>789.62</v>
      </c>
      <c r="BB284">
        <v>5.9700000000000003E-2</v>
      </c>
      <c r="BC284" s="1">
        <v>1741.79</v>
      </c>
      <c r="BD284">
        <v>0.13170000000000001</v>
      </c>
      <c r="BE284" s="1">
        <v>13223.9</v>
      </c>
      <c r="BF284">
        <v>0.60760000000000003</v>
      </c>
      <c r="BG284">
        <v>0.18709999999999999</v>
      </c>
      <c r="BH284">
        <v>0.14680000000000001</v>
      </c>
      <c r="BI284">
        <v>4.8099999999999997E-2</v>
      </c>
      <c r="BJ284">
        <v>1.03E-2</v>
      </c>
    </row>
    <row r="285" spans="1:62" x14ac:dyDescent="0.25">
      <c r="A285" t="s">
        <v>286</v>
      </c>
      <c r="B285" t="s">
        <v>1040</v>
      </c>
      <c r="C285">
        <v>9</v>
      </c>
      <c r="D285">
        <v>358.61017511111112</v>
      </c>
      <c r="E285">
        <v>3227.4915759999999</v>
      </c>
      <c r="F285">
        <v>5.9999999999999995E-4</v>
      </c>
      <c r="G285">
        <v>0</v>
      </c>
      <c r="H285">
        <v>0.373</v>
      </c>
      <c r="I285">
        <v>2.0999999999999999E-3</v>
      </c>
      <c r="J285">
        <v>5.8599999999999999E-2</v>
      </c>
      <c r="K285">
        <v>0.36199999999999999</v>
      </c>
      <c r="L285">
        <v>0.20380000000000001</v>
      </c>
      <c r="M285">
        <v>1</v>
      </c>
      <c r="N285">
        <v>7.3000000000000001E-3</v>
      </c>
      <c r="O285">
        <v>0.21299999999999999</v>
      </c>
      <c r="P285" s="1">
        <v>56095.08</v>
      </c>
      <c r="Q285">
        <v>0.29770000000000002</v>
      </c>
      <c r="R285">
        <v>0.2039</v>
      </c>
      <c r="S285">
        <v>0.49840000000000001</v>
      </c>
      <c r="T285">
        <v>35</v>
      </c>
      <c r="U285" s="1">
        <v>86716.23</v>
      </c>
      <c r="V285">
        <v>92.21</v>
      </c>
      <c r="W285" s="1">
        <v>104432.05</v>
      </c>
      <c r="X285">
        <v>0.63300000000000001</v>
      </c>
      <c r="Y285">
        <v>0.28129999999999999</v>
      </c>
      <c r="Z285">
        <v>8.5800000000000001E-2</v>
      </c>
      <c r="AA285">
        <v>0.36699999999999999</v>
      </c>
      <c r="AB285">
        <v>104.43</v>
      </c>
      <c r="AC285" s="1">
        <v>3227.4742643666004</v>
      </c>
      <c r="AD285">
        <v>393.26</v>
      </c>
      <c r="AE285" s="1">
        <v>52160.91</v>
      </c>
      <c r="AF285">
        <v>6</v>
      </c>
      <c r="AG285" s="1">
        <v>25727</v>
      </c>
      <c r="AH285" s="1">
        <v>35662</v>
      </c>
      <c r="AI285">
        <v>40.549999999999997</v>
      </c>
      <c r="AJ285">
        <v>29.34</v>
      </c>
      <c r="AK285">
        <v>31.49</v>
      </c>
      <c r="AL285">
        <v>2</v>
      </c>
      <c r="AM285">
        <v>1.6</v>
      </c>
      <c r="AN285">
        <v>1.78</v>
      </c>
      <c r="AO285">
        <v>0</v>
      </c>
      <c r="AP285">
        <v>0.85389999999999999</v>
      </c>
      <c r="AQ285" s="1">
        <v>1830.52</v>
      </c>
      <c r="AR285" s="1">
        <v>3805.01</v>
      </c>
      <c r="AS285" s="1">
        <v>10027.57</v>
      </c>
      <c r="AT285" s="1">
        <v>1229.82</v>
      </c>
      <c r="AU285" s="1">
        <v>1243.74</v>
      </c>
      <c r="AV285" s="1">
        <v>18136.66</v>
      </c>
      <c r="AW285" s="1">
        <v>11667.31</v>
      </c>
      <c r="AX285">
        <v>0.60909999999999997</v>
      </c>
      <c r="AY285" s="1">
        <v>2745.68</v>
      </c>
      <c r="AZ285">
        <v>0.14330000000000001</v>
      </c>
      <c r="BA285">
        <v>532.09</v>
      </c>
      <c r="BB285">
        <v>2.7799999999999998E-2</v>
      </c>
      <c r="BC285" s="1">
        <v>4209.2</v>
      </c>
      <c r="BD285">
        <v>0.2198</v>
      </c>
      <c r="BE285" s="1">
        <v>19154.28</v>
      </c>
      <c r="BF285">
        <v>0.59940000000000004</v>
      </c>
      <c r="BG285">
        <v>0.2021</v>
      </c>
      <c r="BH285">
        <v>0.1067</v>
      </c>
      <c r="BI285">
        <v>8.1699999999999995E-2</v>
      </c>
      <c r="BJ285">
        <v>1.01E-2</v>
      </c>
    </row>
    <row r="286" spans="1:62" x14ac:dyDescent="0.25">
      <c r="A286" t="s">
        <v>287</v>
      </c>
      <c r="B286" t="s">
        <v>1041</v>
      </c>
      <c r="C286">
        <v>145</v>
      </c>
      <c r="D286">
        <v>5.7677822068965519</v>
      </c>
      <c r="E286">
        <v>836.32842000000005</v>
      </c>
      <c r="F286">
        <v>0</v>
      </c>
      <c r="G286">
        <v>0</v>
      </c>
      <c r="H286">
        <v>2.5000000000000001E-3</v>
      </c>
      <c r="I286">
        <v>0</v>
      </c>
      <c r="J286">
        <v>3.7499999999999999E-2</v>
      </c>
      <c r="K286">
        <v>0.94599999999999995</v>
      </c>
      <c r="L286">
        <v>1.3899999999999999E-2</v>
      </c>
      <c r="M286">
        <v>0.28760000000000002</v>
      </c>
      <c r="N286">
        <v>4.7999999999999996E-3</v>
      </c>
      <c r="O286">
        <v>0.14510000000000001</v>
      </c>
      <c r="P286" s="1">
        <v>61235.54</v>
      </c>
      <c r="Q286">
        <v>0.13109999999999999</v>
      </c>
      <c r="R286">
        <v>0.22950000000000001</v>
      </c>
      <c r="S286">
        <v>0.63929999999999998</v>
      </c>
      <c r="T286">
        <v>6</v>
      </c>
      <c r="U286" s="1">
        <v>89027.83</v>
      </c>
      <c r="V286">
        <v>139.38999999999999</v>
      </c>
      <c r="W286" s="1">
        <v>194603.4</v>
      </c>
      <c r="X286">
        <v>0.77300000000000002</v>
      </c>
      <c r="Y286">
        <v>5.1999999999999998E-2</v>
      </c>
      <c r="Z286">
        <v>0.17499999999999999</v>
      </c>
      <c r="AA286">
        <v>0.22700000000000001</v>
      </c>
      <c r="AB286">
        <v>194.6</v>
      </c>
      <c r="AC286" s="1">
        <v>5581.6170876986334</v>
      </c>
      <c r="AD286">
        <v>661.74</v>
      </c>
      <c r="AE286" s="1">
        <v>187758.48</v>
      </c>
      <c r="AF286">
        <v>383</v>
      </c>
      <c r="AG286" s="1">
        <v>38042</v>
      </c>
      <c r="AH286" s="1">
        <v>59099</v>
      </c>
      <c r="AI286">
        <v>42.6</v>
      </c>
      <c r="AJ286">
        <v>25.38</v>
      </c>
      <c r="AK286">
        <v>30.99</v>
      </c>
      <c r="AL286">
        <v>3</v>
      </c>
      <c r="AM286">
        <v>1.48</v>
      </c>
      <c r="AN286">
        <v>2.2200000000000002</v>
      </c>
      <c r="AO286">
        <v>0</v>
      </c>
      <c r="AP286">
        <v>1.1786000000000001</v>
      </c>
      <c r="AQ286" s="1">
        <v>1925.1</v>
      </c>
      <c r="AR286" s="1">
        <v>2239.71</v>
      </c>
      <c r="AS286" s="1">
        <v>8441.9699999999993</v>
      </c>
      <c r="AT286">
        <v>399.77</v>
      </c>
      <c r="AU286">
        <v>330.78</v>
      </c>
      <c r="AV286" s="1">
        <v>13337.33</v>
      </c>
      <c r="AW286" s="1">
        <v>7075.58</v>
      </c>
      <c r="AX286">
        <v>0.45479999999999998</v>
      </c>
      <c r="AY286" s="1">
        <v>5088.58</v>
      </c>
      <c r="AZ286">
        <v>0.3271</v>
      </c>
      <c r="BA286" s="1">
        <v>1953.27</v>
      </c>
      <c r="BB286">
        <v>0.12559999999999999</v>
      </c>
      <c r="BC286" s="1">
        <v>1440.21</v>
      </c>
      <c r="BD286">
        <v>9.2600000000000002E-2</v>
      </c>
      <c r="BE286" s="1">
        <v>15557.64</v>
      </c>
      <c r="BF286">
        <v>0.5524</v>
      </c>
      <c r="BG286">
        <v>0.2253</v>
      </c>
      <c r="BH286">
        <v>7.2400000000000006E-2</v>
      </c>
      <c r="BI286">
        <v>3.2000000000000001E-2</v>
      </c>
      <c r="BJ286">
        <v>0.1179</v>
      </c>
    </row>
    <row r="287" spans="1:62" x14ac:dyDescent="0.25">
      <c r="A287" t="s">
        <v>288</v>
      </c>
      <c r="B287" t="s">
        <v>1042</v>
      </c>
      <c r="C287">
        <v>25</v>
      </c>
      <c r="D287">
        <v>29.622327640000002</v>
      </c>
      <c r="E287">
        <v>740.55819099999997</v>
      </c>
      <c r="F287">
        <v>1.2999999999999999E-3</v>
      </c>
      <c r="G287">
        <v>1.1000000000000001E-3</v>
      </c>
      <c r="H287">
        <v>6.6E-3</v>
      </c>
      <c r="I287">
        <v>1.1000000000000001E-3</v>
      </c>
      <c r="J287">
        <v>2.07E-2</v>
      </c>
      <c r="K287">
        <v>0.95409999999999995</v>
      </c>
      <c r="L287">
        <v>1.52E-2</v>
      </c>
      <c r="M287">
        <v>0.51559999999999995</v>
      </c>
      <c r="N287">
        <v>4.8999999999999998E-3</v>
      </c>
      <c r="O287">
        <v>0.17879999999999999</v>
      </c>
      <c r="P287" s="1">
        <v>59043.37</v>
      </c>
      <c r="Q287">
        <v>0.19350000000000001</v>
      </c>
      <c r="R287">
        <v>0.129</v>
      </c>
      <c r="S287">
        <v>0.6774</v>
      </c>
      <c r="T287">
        <v>7.5</v>
      </c>
      <c r="U287" s="1">
        <v>85036.27</v>
      </c>
      <c r="V287">
        <v>98.74</v>
      </c>
      <c r="W287" s="1">
        <v>142966.5</v>
      </c>
      <c r="X287">
        <v>0.66559999999999997</v>
      </c>
      <c r="Y287">
        <v>0.18990000000000001</v>
      </c>
      <c r="Z287">
        <v>0.14449999999999999</v>
      </c>
      <c r="AA287">
        <v>0.33439999999999998</v>
      </c>
      <c r="AB287">
        <v>142.97</v>
      </c>
      <c r="AC287" s="1">
        <v>2989.7042891528831</v>
      </c>
      <c r="AD287">
        <v>375.66</v>
      </c>
      <c r="AE287" s="1">
        <v>123975.71</v>
      </c>
      <c r="AF287">
        <v>127</v>
      </c>
      <c r="AG287" s="1">
        <v>29358</v>
      </c>
      <c r="AH287" s="1">
        <v>45671</v>
      </c>
      <c r="AI287">
        <v>26.1</v>
      </c>
      <c r="AJ287">
        <v>20.02</v>
      </c>
      <c r="AK287">
        <v>20.100000000000001</v>
      </c>
      <c r="AL287">
        <v>5.0999999999999996</v>
      </c>
      <c r="AM287">
        <v>4.9800000000000004</v>
      </c>
      <c r="AN287">
        <v>5.01</v>
      </c>
      <c r="AO287">
        <v>0</v>
      </c>
      <c r="AP287">
        <v>0.73499999999999999</v>
      </c>
      <c r="AQ287" s="1">
        <v>1830.07</v>
      </c>
      <c r="AR287" s="1">
        <v>3295.49</v>
      </c>
      <c r="AS287" s="1">
        <v>8409.67</v>
      </c>
      <c r="AT287" s="1">
        <v>1060.26</v>
      </c>
      <c r="AU287">
        <v>468.18</v>
      </c>
      <c r="AV287" s="1">
        <v>15063.67</v>
      </c>
      <c r="AW287" s="1">
        <v>9263.1299999999992</v>
      </c>
      <c r="AX287">
        <v>0.58009999999999995</v>
      </c>
      <c r="AY287" s="1">
        <v>2669.43</v>
      </c>
      <c r="AZ287">
        <v>0.16719999999999999</v>
      </c>
      <c r="BA287">
        <v>596.13</v>
      </c>
      <c r="BB287">
        <v>3.73E-2</v>
      </c>
      <c r="BC287" s="1">
        <v>3438.81</v>
      </c>
      <c r="BD287">
        <v>0.21540000000000001</v>
      </c>
      <c r="BE287" s="1">
        <v>15967.49</v>
      </c>
      <c r="BF287">
        <v>0.4919</v>
      </c>
      <c r="BG287">
        <v>0.1764</v>
      </c>
      <c r="BH287">
        <v>0.29609999999999997</v>
      </c>
      <c r="BI287">
        <v>2.6499999999999999E-2</v>
      </c>
      <c r="BJ287">
        <v>9.1999999999999998E-3</v>
      </c>
    </row>
    <row r="288" spans="1:62" x14ac:dyDescent="0.25">
      <c r="A288" t="s">
        <v>289</v>
      </c>
      <c r="B288" t="s">
        <v>1043</v>
      </c>
      <c r="C288">
        <v>100</v>
      </c>
      <c r="D288">
        <v>47.798152399999999</v>
      </c>
      <c r="E288">
        <v>4779.8152399999999</v>
      </c>
      <c r="F288">
        <v>1.8499999999999999E-2</v>
      </c>
      <c r="G288">
        <v>2.0000000000000001E-4</v>
      </c>
      <c r="H288">
        <v>2.76E-2</v>
      </c>
      <c r="I288">
        <v>2.9999999999999997E-4</v>
      </c>
      <c r="J288">
        <v>3.9699999999999999E-2</v>
      </c>
      <c r="K288">
        <v>0.87190000000000001</v>
      </c>
      <c r="L288">
        <v>4.1799999999999997E-2</v>
      </c>
      <c r="M288">
        <v>0.1414</v>
      </c>
      <c r="N288">
        <v>1.52E-2</v>
      </c>
      <c r="O288">
        <v>0.1143</v>
      </c>
      <c r="P288" s="1">
        <v>58500.63</v>
      </c>
      <c r="Q288">
        <v>0.42809999999999998</v>
      </c>
      <c r="R288">
        <v>0.17430000000000001</v>
      </c>
      <c r="S288">
        <v>0.39760000000000001</v>
      </c>
      <c r="T288">
        <v>34.5</v>
      </c>
      <c r="U288" s="1">
        <v>95188.17</v>
      </c>
      <c r="V288">
        <v>138.55000000000001</v>
      </c>
      <c r="W288" s="1">
        <v>281911.49</v>
      </c>
      <c r="X288">
        <v>0.93440000000000001</v>
      </c>
      <c r="Y288">
        <v>3.2599999999999997E-2</v>
      </c>
      <c r="Z288">
        <v>3.3000000000000002E-2</v>
      </c>
      <c r="AA288">
        <v>6.5600000000000006E-2</v>
      </c>
      <c r="AB288">
        <v>281.91000000000003</v>
      </c>
      <c r="AC288" s="1">
        <v>8131.0107291929553</v>
      </c>
      <c r="AD288" s="1">
        <v>1164.9000000000001</v>
      </c>
      <c r="AE288" s="1">
        <v>213436.59</v>
      </c>
      <c r="AF288">
        <v>462</v>
      </c>
      <c r="AG288" s="1">
        <v>55313</v>
      </c>
      <c r="AH288" s="1">
        <v>91803</v>
      </c>
      <c r="AI288">
        <v>41.52</v>
      </c>
      <c r="AJ288">
        <v>28.18</v>
      </c>
      <c r="AK288">
        <v>34.99</v>
      </c>
      <c r="AL288">
        <v>3</v>
      </c>
      <c r="AM288">
        <v>3</v>
      </c>
      <c r="AN288">
        <v>3</v>
      </c>
      <c r="AO288">
        <v>0</v>
      </c>
      <c r="AP288">
        <v>0.68540000000000001</v>
      </c>
      <c r="AQ288" s="1">
        <v>1432</v>
      </c>
      <c r="AR288" s="1">
        <v>2704.95</v>
      </c>
      <c r="AS288" s="1">
        <v>7565</v>
      </c>
      <c r="AT288">
        <v>486.69</v>
      </c>
      <c r="AU288">
        <v>310</v>
      </c>
      <c r="AV288" s="1">
        <v>12498.65</v>
      </c>
      <c r="AW288" s="1">
        <v>3616.84</v>
      </c>
      <c r="AX288">
        <v>0.3054</v>
      </c>
      <c r="AY288" s="1">
        <v>6635.78</v>
      </c>
      <c r="AZ288">
        <v>0.56040000000000001</v>
      </c>
      <c r="BA288">
        <v>543.29</v>
      </c>
      <c r="BB288">
        <v>4.5900000000000003E-2</v>
      </c>
      <c r="BC288" s="1">
        <v>1045.1199999999999</v>
      </c>
      <c r="BD288">
        <v>8.8300000000000003E-2</v>
      </c>
      <c r="BE288" s="1">
        <v>11841.03</v>
      </c>
      <c r="BF288">
        <v>0.56059999999999999</v>
      </c>
      <c r="BG288">
        <v>0.25829999999999997</v>
      </c>
      <c r="BH288">
        <v>0.13320000000000001</v>
      </c>
      <c r="BI288">
        <v>4.2599999999999999E-2</v>
      </c>
      <c r="BJ288">
        <v>5.3E-3</v>
      </c>
    </row>
    <row r="289" spans="1:62" x14ac:dyDescent="0.25">
      <c r="A289" t="s">
        <v>290</v>
      </c>
      <c r="B289" t="s">
        <v>1044</v>
      </c>
      <c r="C289">
        <v>2</v>
      </c>
      <c r="D289">
        <v>264.58116749999999</v>
      </c>
      <c r="E289">
        <v>529.16233499999998</v>
      </c>
      <c r="F289">
        <v>0</v>
      </c>
      <c r="G289">
        <v>0</v>
      </c>
      <c r="H289">
        <v>0.48280000000000001</v>
      </c>
      <c r="I289">
        <v>3.8E-3</v>
      </c>
      <c r="J289">
        <v>0.13089999999999999</v>
      </c>
      <c r="K289">
        <v>0.26829999999999998</v>
      </c>
      <c r="L289">
        <v>0.11409999999999999</v>
      </c>
      <c r="M289">
        <v>0.99229999999999996</v>
      </c>
      <c r="N289">
        <v>0.1076</v>
      </c>
      <c r="O289">
        <v>0.1784</v>
      </c>
      <c r="P289" s="1">
        <v>65177.4</v>
      </c>
      <c r="Q289">
        <v>0.2727</v>
      </c>
      <c r="R289">
        <v>0.21210000000000001</v>
      </c>
      <c r="S289">
        <v>0.51519999999999999</v>
      </c>
      <c r="T289">
        <v>7.05</v>
      </c>
      <c r="U289" s="1">
        <v>119914.16</v>
      </c>
      <c r="V289">
        <v>75.06</v>
      </c>
      <c r="W289" s="1">
        <v>138494.85</v>
      </c>
      <c r="X289">
        <v>0.37669999999999998</v>
      </c>
      <c r="Y289">
        <v>0.47149999999999997</v>
      </c>
      <c r="Z289">
        <v>0.15179999999999999</v>
      </c>
      <c r="AA289">
        <v>0.62329999999999997</v>
      </c>
      <c r="AB289">
        <v>138.49</v>
      </c>
      <c r="AC289" s="1">
        <v>5678.6090037946487</v>
      </c>
      <c r="AD289">
        <v>322.88</v>
      </c>
      <c r="AE289" s="1">
        <v>89965.26</v>
      </c>
      <c r="AF289">
        <v>54</v>
      </c>
      <c r="AG289" s="1">
        <v>28010</v>
      </c>
      <c r="AH289" s="1">
        <v>38882</v>
      </c>
      <c r="AI289">
        <v>47.09</v>
      </c>
      <c r="AJ289">
        <v>37.07</v>
      </c>
      <c r="AK289">
        <v>42.18</v>
      </c>
      <c r="AL289">
        <v>1</v>
      </c>
      <c r="AM289">
        <v>0.93</v>
      </c>
      <c r="AN289">
        <v>0.9</v>
      </c>
      <c r="AO289">
        <v>0</v>
      </c>
      <c r="AP289">
        <v>0.76870000000000005</v>
      </c>
      <c r="AQ289" s="1">
        <v>3607.25</v>
      </c>
      <c r="AR289" s="1">
        <v>1575.41</v>
      </c>
      <c r="AS289" s="1">
        <v>13936.66</v>
      </c>
      <c r="AT289" s="1">
        <v>1362.82</v>
      </c>
      <c r="AU289">
        <v>596.46</v>
      </c>
      <c r="AV289" s="1">
        <v>21078.61</v>
      </c>
      <c r="AW289" s="1">
        <v>10074.49</v>
      </c>
      <c r="AX289">
        <v>0.39079999999999998</v>
      </c>
      <c r="AY289" s="1">
        <v>5562.65</v>
      </c>
      <c r="AZ289">
        <v>0.21579999999999999</v>
      </c>
      <c r="BA289">
        <v>764.28</v>
      </c>
      <c r="BB289">
        <v>2.9700000000000001E-2</v>
      </c>
      <c r="BC289" s="1">
        <v>9375.08</v>
      </c>
      <c r="BD289">
        <v>0.36370000000000002</v>
      </c>
      <c r="BE289" s="1">
        <v>25776.5</v>
      </c>
      <c r="BF289">
        <v>0.47589999999999999</v>
      </c>
      <c r="BG289">
        <v>0.187</v>
      </c>
      <c r="BH289">
        <v>0.30370000000000003</v>
      </c>
      <c r="BI289">
        <v>1.44E-2</v>
      </c>
      <c r="BJ289">
        <v>1.9E-2</v>
      </c>
    </row>
    <row r="290" spans="1:62" x14ac:dyDescent="0.25">
      <c r="A290" t="s">
        <v>291</v>
      </c>
      <c r="B290" t="s">
        <v>1045</v>
      </c>
      <c r="C290">
        <v>198</v>
      </c>
      <c r="D290">
        <v>8.2549385101010095</v>
      </c>
      <c r="E290">
        <v>1634.4778249999999</v>
      </c>
      <c r="F290">
        <v>5.4000000000000003E-3</v>
      </c>
      <c r="G290">
        <v>0</v>
      </c>
      <c r="H290">
        <v>1.03E-2</v>
      </c>
      <c r="I290">
        <v>0</v>
      </c>
      <c r="J290">
        <v>1.35E-2</v>
      </c>
      <c r="K290">
        <v>0.9446</v>
      </c>
      <c r="L290">
        <v>2.6100000000000002E-2</v>
      </c>
      <c r="M290">
        <v>0.36659999999999998</v>
      </c>
      <c r="N290">
        <v>1.6999999999999999E-3</v>
      </c>
      <c r="O290">
        <v>0.1729</v>
      </c>
      <c r="P290" s="1">
        <v>64073.4</v>
      </c>
      <c r="Q290">
        <v>5.04E-2</v>
      </c>
      <c r="R290">
        <v>0.15129999999999999</v>
      </c>
      <c r="S290">
        <v>0.79830000000000001</v>
      </c>
      <c r="T290">
        <v>16</v>
      </c>
      <c r="U290" s="1">
        <v>91695.13</v>
      </c>
      <c r="V290">
        <v>102.15</v>
      </c>
      <c r="W290" s="1">
        <v>247009.08</v>
      </c>
      <c r="X290">
        <v>0.81440000000000001</v>
      </c>
      <c r="Y290">
        <v>7.1199999999999999E-2</v>
      </c>
      <c r="Z290">
        <v>0.1144</v>
      </c>
      <c r="AA290">
        <v>0.18559999999999999</v>
      </c>
      <c r="AB290">
        <v>247.01</v>
      </c>
      <c r="AC290" s="1">
        <v>6055.8404945016619</v>
      </c>
      <c r="AD290">
        <v>646.1</v>
      </c>
      <c r="AE290" s="1">
        <v>209341.02</v>
      </c>
      <c r="AF290">
        <v>443</v>
      </c>
      <c r="AG290" s="1">
        <v>40093</v>
      </c>
      <c r="AH290" s="1">
        <v>61177</v>
      </c>
      <c r="AI290">
        <v>38.1</v>
      </c>
      <c r="AJ290">
        <v>22.1</v>
      </c>
      <c r="AK290">
        <v>30.34</v>
      </c>
      <c r="AL290">
        <v>0.5</v>
      </c>
      <c r="AM290">
        <v>0.46</v>
      </c>
      <c r="AN290">
        <v>0.5</v>
      </c>
      <c r="AO290" s="1">
        <v>1874.95</v>
      </c>
      <c r="AP290">
        <v>1.3075000000000001</v>
      </c>
      <c r="AQ290" s="1">
        <v>1845.43</v>
      </c>
      <c r="AR290" s="1">
        <v>2692.92</v>
      </c>
      <c r="AS290" s="1">
        <v>7880.4</v>
      </c>
      <c r="AT290">
        <v>840.55</v>
      </c>
      <c r="AU290">
        <v>319.94</v>
      </c>
      <c r="AV290" s="1">
        <v>13579.24</v>
      </c>
      <c r="AW290" s="1">
        <v>5776.17</v>
      </c>
      <c r="AX290">
        <v>0.36</v>
      </c>
      <c r="AY290" s="1">
        <v>7417.96</v>
      </c>
      <c r="AZ290">
        <v>0.46229999999999999</v>
      </c>
      <c r="BA290">
        <v>642.15</v>
      </c>
      <c r="BB290">
        <v>0.04</v>
      </c>
      <c r="BC290" s="1">
        <v>2210.7600000000002</v>
      </c>
      <c r="BD290">
        <v>0.13780000000000001</v>
      </c>
      <c r="BE290" s="1">
        <v>16047.03</v>
      </c>
      <c r="BF290">
        <v>0.59160000000000001</v>
      </c>
      <c r="BG290">
        <v>0.22520000000000001</v>
      </c>
      <c r="BH290">
        <v>0.1249</v>
      </c>
      <c r="BI290">
        <v>3.9699999999999999E-2</v>
      </c>
      <c r="BJ290">
        <v>1.8700000000000001E-2</v>
      </c>
    </row>
    <row r="291" spans="1:62" x14ac:dyDescent="0.25">
      <c r="A291" t="s">
        <v>292</v>
      </c>
      <c r="B291" t="s">
        <v>1046</v>
      </c>
      <c r="C291">
        <v>317</v>
      </c>
      <c r="D291">
        <v>10.564478955835961</v>
      </c>
      <c r="E291">
        <v>3348.9398289999999</v>
      </c>
      <c r="F291">
        <v>1.1999999999999999E-3</v>
      </c>
      <c r="G291">
        <v>0</v>
      </c>
      <c r="H291">
        <v>4.4999999999999997E-3</v>
      </c>
      <c r="I291">
        <v>5.9999999999999995E-4</v>
      </c>
      <c r="J291">
        <v>1.09E-2</v>
      </c>
      <c r="K291">
        <v>0.95809999999999995</v>
      </c>
      <c r="L291">
        <v>2.4799999999999999E-2</v>
      </c>
      <c r="M291">
        <v>1</v>
      </c>
      <c r="N291">
        <v>2.9999999999999997E-4</v>
      </c>
      <c r="O291">
        <v>0.22120000000000001</v>
      </c>
      <c r="P291" s="1">
        <v>68559.98</v>
      </c>
      <c r="Q291">
        <v>0.16869999999999999</v>
      </c>
      <c r="R291">
        <v>0.22889999999999999</v>
      </c>
      <c r="S291">
        <v>0.60240000000000005</v>
      </c>
      <c r="T291">
        <v>24</v>
      </c>
      <c r="U291" s="1">
        <v>108169.54</v>
      </c>
      <c r="V291">
        <v>139.54</v>
      </c>
      <c r="W291" s="1">
        <v>252996.9</v>
      </c>
      <c r="X291">
        <v>0.59670000000000001</v>
      </c>
      <c r="Y291">
        <v>6.2600000000000003E-2</v>
      </c>
      <c r="Z291">
        <v>0.34060000000000001</v>
      </c>
      <c r="AA291">
        <v>0.40329999999999999</v>
      </c>
      <c r="AB291">
        <v>253</v>
      </c>
      <c r="AC291" s="1">
        <v>5641.1049360779662</v>
      </c>
      <c r="AD291">
        <v>539.14</v>
      </c>
      <c r="AE291" s="1">
        <v>184142.84</v>
      </c>
      <c r="AF291">
        <v>368</v>
      </c>
      <c r="AG291" s="1">
        <v>32744</v>
      </c>
      <c r="AH291" s="1">
        <v>51545</v>
      </c>
      <c r="AI291">
        <v>26.7</v>
      </c>
      <c r="AJ291">
        <v>20.02</v>
      </c>
      <c r="AK291">
        <v>20.059999999999999</v>
      </c>
      <c r="AL291">
        <v>4.4000000000000004</v>
      </c>
      <c r="AM291">
        <v>4.18</v>
      </c>
      <c r="AN291">
        <v>4.34</v>
      </c>
      <c r="AO291">
        <v>0</v>
      </c>
      <c r="AP291">
        <v>0.97760000000000002</v>
      </c>
      <c r="AQ291" s="1">
        <v>1493.7</v>
      </c>
      <c r="AR291" s="1">
        <v>2739.95</v>
      </c>
      <c r="AS291" s="1">
        <v>8883.33</v>
      </c>
      <c r="AT291">
        <v>884.11</v>
      </c>
      <c r="AU291">
        <v>514.37</v>
      </c>
      <c r="AV291" s="1">
        <v>14515.46</v>
      </c>
      <c r="AW291" s="1">
        <v>7204.31</v>
      </c>
      <c r="AX291">
        <v>0.4551</v>
      </c>
      <c r="AY291" s="1">
        <v>4992.25</v>
      </c>
      <c r="AZ291">
        <v>0.31540000000000001</v>
      </c>
      <c r="BA291">
        <v>729.72</v>
      </c>
      <c r="BB291">
        <v>4.6100000000000002E-2</v>
      </c>
      <c r="BC291" s="1">
        <v>2903.1</v>
      </c>
      <c r="BD291">
        <v>0.18340000000000001</v>
      </c>
      <c r="BE291" s="1">
        <v>15829.38</v>
      </c>
      <c r="BF291">
        <v>0.62790000000000001</v>
      </c>
      <c r="BG291">
        <v>0.26989999999999997</v>
      </c>
      <c r="BH291">
        <v>6.6299999999999998E-2</v>
      </c>
      <c r="BI291">
        <v>1.7500000000000002E-2</v>
      </c>
      <c r="BJ291">
        <v>1.84E-2</v>
      </c>
    </row>
    <row r="292" spans="1:62" x14ac:dyDescent="0.25">
      <c r="A292" t="s">
        <v>293</v>
      </c>
      <c r="B292" t="s">
        <v>1047</v>
      </c>
      <c r="C292">
        <v>57</v>
      </c>
      <c r="D292">
        <v>36.141484508771931</v>
      </c>
      <c r="E292">
        <v>2060.064617</v>
      </c>
      <c r="F292">
        <v>5.1999999999999998E-3</v>
      </c>
      <c r="G292">
        <v>1.4E-3</v>
      </c>
      <c r="H292">
        <v>3.4500000000000003E-2</v>
      </c>
      <c r="I292">
        <v>5.9999999999999995E-4</v>
      </c>
      <c r="J292">
        <v>0.02</v>
      </c>
      <c r="K292">
        <v>0.875</v>
      </c>
      <c r="L292">
        <v>6.3299999999999995E-2</v>
      </c>
      <c r="M292">
        <v>0.30630000000000002</v>
      </c>
      <c r="N292">
        <v>1.0699999999999999E-2</v>
      </c>
      <c r="O292">
        <v>0.17430000000000001</v>
      </c>
      <c r="P292" s="1">
        <v>60753.73</v>
      </c>
      <c r="Q292">
        <v>0.1618</v>
      </c>
      <c r="R292">
        <v>0.25740000000000002</v>
      </c>
      <c r="S292">
        <v>0.58089999999999997</v>
      </c>
      <c r="T292">
        <v>17</v>
      </c>
      <c r="U292" s="1">
        <v>87442.29</v>
      </c>
      <c r="V292">
        <v>121.18</v>
      </c>
      <c r="W292" s="1">
        <v>196419.68</v>
      </c>
      <c r="X292">
        <v>0.78210000000000002</v>
      </c>
      <c r="Y292">
        <v>0.16550000000000001</v>
      </c>
      <c r="Z292">
        <v>5.2400000000000002E-2</v>
      </c>
      <c r="AA292">
        <v>0.21790000000000001</v>
      </c>
      <c r="AB292">
        <v>196.42</v>
      </c>
      <c r="AC292" s="1">
        <v>4267.4617715644208</v>
      </c>
      <c r="AD292">
        <v>495.93</v>
      </c>
      <c r="AE292" s="1">
        <v>173606.7</v>
      </c>
      <c r="AF292">
        <v>328</v>
      </c>
      <c r="AG292" s="1">
        <v>38439</v>
      </c>
      <c r="AH292" s="1">
        <v>63238</v>
      </c>
      <c r="AI292">
        <v>37.299999999999997</v>
      </c>
      <c r="AJ292">
        <v>20</v>
      </c>
      <c r="AK292">
        <v>24.95</v>
      </c>
      <c r="AL292">
        <v>0</v>
      </c>
      <c r="AM292">
        <v>0</v>
      </c>
      <c r="AN292">
        <v>0</v>
      </c>
      <c r="AO292" s="1">
        <v>2224.8000000000002</v>
      </c>
      <c r="AP292">
        <v>1.1861999999999999</v>
      </c>
      <c r="AQ292" s="1">
        <v>1600.01</v>
      </c>
      <c r="AR292" s="1">
        <v>2106.84</v>
      </c>
      <c r="AS292" s="1">
        <v>6461.08</v>
      </c>
      <c r="AT292">
        <v>752.32</v>
      </c>
      <c r="AU292">
        <v>134.83000000000001</v>
      </c>
      <c r="AV292" s="1">
        <v>11055.08</v>
      </c>
      <c r="AW292" s="1">
        <v>4762.16</v>
      </c>
      <c r="AX292">
        <v>0.37090000000000001</v>
      </c>
      <c r="AY292" s="1">
        <v>5994.98</v>
      </c>
      <c r="AZ292">
        <v>0.46689999999999998</v>
      </c>
      <c r="BA292">
        <v>515.52</v>
      </c>
      <c r="BB292">
        <v>4.0099999999999997E-2</v>
      </c>
      <c r="BC292" s="1">
        <v>1568.16</v>
      </c>
      <c r="BD292">
        <v>0.1221</v>
      </c>
      <c r="BE292" s="1">
        <v>12840.82</v>
      </c>
      <c r="BF292">
        <v>0.57350000000000001</v>
      </c>
      <c r="BG292">
        <v>0.2291</v>
      </c>
      <c r="BH292">
        <v>0.1482</v>
      </c>
      <c r="BI292">
        <v>2.7799999999999998E-2</v>
      </c>
      <c r="BJ292">
        <v>2.1399999999999999E-2</v>
      </c>
    </row>
    <row r="293" spans="1:62" x14ac:dyDescent="0.25">
      <c r="A293" t="s">
        <v>294</v>
      </c>
      <c r="B293" t="s">
        <v>1048</v>
      </c>
      <c r="C293">
        <v>16</v>
      </c>
      <c r="D293">
        <v>351.33235168750002</v>
      </c>
      <c r="E293">
        <v>5621.3176270000004</v>
      </c>
      <c r="F293">
        <v>2.8E-3</v>
      </c>
      <c r="G293">
        <v>2.9999999999999997E-4</v>
      </c>
      <c r="H293">
        <v>0.25559999999999999</v>
      </c>
      <c r="I293">
        <v>1.9E-3</v>
      </c>
      <c r="J293">
        <v>0.44779999999999998</v>
      </c>
      <c r="K293">
        <v>0.20169999999999999</v>
      </c>
      <c r="L293">
        <v>8.9899999999999994E-2</v>
      </c>
      <c r="M293">
        <v>1</v>
      </c>
      <c r="N293">
        <v>7.7499999999999999E-2</v>
      </c>
      <c r="O293">
        <v>0.1915</v>
      </c>
      <c r="P293" s="1">
        <v>74120.03</v>
      </c>
      <c r="Q293">
        <v>9.98E-2</v>
      </c>
      <c r="R293">
        <v>0.20860000000000001</v>
      </c>
      <c r="S293">
        <v>0.69159999999999999</v>
      </c>
      <c r="T293">
        <v>70.5</v>
      </c>
      <c r="U293" s="1">
        <v>99661.7</v>
      </c>
      <c r="V293">
        <v>79.739999999999995</v>
      </c>
      <c r="W293" s="1">
        <v>125733.65</v>
      </c>
      <c r="X293">
        <v>0.76670000000000005</v>
      </c>
      <c r="Y293">
        <v>0.18720000000000001</v>
      </c>
      <c r="Z293">
        <v>4.6100000000000002E-2</v>
      </c>
      <c r="AA293">
        <v>0.23330000000000001</v>
      </c>
      <c r="AB293">
        <v>125.73</v>
      </c>
      <c r="AC293" s="1">
        <v>4216.4705097173828</v>
      </c>
      <c r="AD293">
        <v>547.23</v>
      </c>
      <c r="AE293" s="1">
        <v>52483.09</v>
      </c>
      <c r="AF293">
        <v>7</v>
      </c>
      <c r="AG293" s="1">
        <v>26251</v>
      </c>
      <c r="AH293" s="1">
        <v>36527</v>
      </c>
      <c r="AI293">
        <v>60.21</v>
      </c>
      <c r="AJ293">
        <v>28.74</v>
      </c>
      <c r="AK293">
        <v>46.61</v>
      </c>
      <c r="AL293">
        <v>0.5</v>
      </c>
      <c r="AM293">
        <v>0.39</v>
      </c>
      <c r="AN293">
        <v>0.44</v>
      </c>
      <c r="AO293">
        <v>0</v>
      </c>
      <c r="AP293">
        <v>1.0249999999999999</v>
      </c>
      <c r="AQ293" s="1">
        <v>2477.9299999999998</v>
      </c>
      <c r="AR293" s="1">
        <v>3244.07</v>
      </c>
      <c r="AS293" s="1">
        <v>10167.35</v>
      </c>
      <c r="AT293" s="1">
        <v>1222.07</v>
      </c>
      <c r="AU293">
        <v>634.11</v>
      </c>
      <c r="AV293" s="1">
        <v>17745.53</v>
      </c>
      <c r="AW293" s="1">
        <v>11431.06</v>
      </c>
      <c r="AX293">
        <v>0.62680000000000002</v>
      </c>
      <c r="AY293" s="1">
        <v>3609.34</v>
      </c>
      <c r="AZ293">
        <v>0.19789999999999999</v>
      </c>
      <c r="BA293">
        <v>310.12</v>
      </c>
      <c r="BB293">
        <v>1.7000000000000001E-2</v>
      </c>
      <c r="BC293" s="1">
        <v>2885.46</v>
      </c>
      <c r="BD293">
        <v>0.15820000000000001</v>
      </c>
      <c r="BE293" s="1">
        <v>18235.97</v>
      </c>
      <c r="BF293">
        <v>0.61829999999999996</v>
      </c>
      <c r="BG293">
        <v>0.20730000000000001</v>
      </c>
      <c r="BH293">
        <v>0.13730000000000001</v>
      </c>
      <c r="BI293">
        <v>2.4799999999999999E-2</v>
      </c>
      <c r="BJ293">
        <v>1.2200000000000001E-2</v>
      </c>
    </row>
    <row r="294" spans="1:62" x14ac:dyDescent="0.25">
      <c r="A294" t="s">
        <v>295</v>
      </c>
      <c r="B294" t="s">
        <v>1049</v>
      </c>
      <c r="C294">
        <v>23</v>
      </c>
      <c r="D294">
        <v>19.02035282608696</v>
      </c>
      <c r="E294">
        <v>437.46811500000001</v>
      </c>
      <c r="F294">
        <v>6.7999999999999996E-3</v>
      </c>
      <c r="G294">
        <v>0</v>
      </c>
      <c r="H294">
        <v>3.0700000000000002E-2</v>
      </c>
      <c r="I294">
        <v>0</v>
      </c>
      <c r="J294">
        <v>3.0499999999999999E-2</v>
      </c>
      <c r="K294">
        <v>0.89649999999999996</v>
      </c>
      <c r="L294">
        <v>3.5400000000000001E-2</v>
      </c>
      <c r="M294">
        <v>0.70860000000000001</v>
      </c>
      <c r="N294">
        <v>5.4000000000000003E-3</v>
      </c>
      <c r="O294">
        <v>0.21560000000000001</v>
      </c>
      <c r="P294" s="1">
        <v>57501.36</v>
      </c>
      <c r="Q294">
        <v>0.34549999999999997</v>
      </c>
      <c r="R294">
        <v>0.18179999999999999</v>
      </c>
      <c r="S294">
        <v>0.47270000000000001</v>
      </c>
      <c r="T294">
        <v>4.0599999999999996</v>
      </c>
      <c r="U294" s="1">
        <v>98076.33</v>
      </c>
      <c r="V294">
        <v>107.75</v>
      </c>
      <c r="W294" s="1">
        <v>346221.99</v>
      </c>
      <c r="X294">
        <v>0.40739999999999998</v>
      </c>
      <c r="Y294">
        <v>0.36680000000000001</v>
      </c>
      <c r="Z294">
        <v>0.2258</v>
      </c>
      <c r="AA294">
        <v>0.59260000000000002</v>
      </c>
      <c r="AB294">
        <v>346.22</v>
      </c>
      <c r="AC294" s="1">
        <v>12554.039509828048</v>
      </c>
      <c r="AD294">
        <v>678.66</v>
      </c>
      <c r="AE294" s="1">
        <v>291424.32</v>
      </c>
      <c r="AF294">
        <v>562</v>
      </c>
      <c r="AG294" s="1">
        <v>33492</v>
      </c>
      <c r="AH294" s="1">
        <v>52779</v>
      </c>
      <c r="AI294">
        <v>42</v>
      </c>
      <c r="AJ294">
        <v>30.8</v>
      </c>
      <c r="AK294">
        <v>38.79</v>
      </c>
      <c r="AL294">
        <v>0</v>
      </c>
      <c r="AM294">
        <v>0</v>
      </c>
      <c r="AN294">
        <v>0</v>
      </c>
      <c r="AO294">
        <v>0</v>
      </c>
      <c r="AP294">
        <v>1.0774999999999999</v>
      </c>
      <c r="AQ294" s="1">
        <v>2944.02</v>
      </c>
      <c r="AR294" s="1">
        <v>6054.42</v>
      </c>
      <c r="AS294" s="1">
        <v>11318.59</v>
      </c>
      <c r="AT294">
        <v>625.72</v>
      </c>
      <c r="AU294">
        <v>1.45</v>
      </c>
      <c r="AV294" s="1">
        <v>20944.189999999999</v>
      </c>
      <c r="AW294" s="1">
        <v>5798.22</v>
      </c>
      <c r="AX294">
        <v>0.24909999999999999</v>
      </c>
      <c r="AY294" s="1">
        <v>11664.37</v>
      </c>
      <c r="AZ294">
        <v>0.50109999999999999</v>
      </c>
      <c r="BA294" s="1">
        <v>2490.27</v>
      </c>
      <c r="BB294">
        <v>0.107</v>
      </c>
      <c r="BC294" s="1">
        <v>3323.57</v>
      </c>
      <c r="BD294">
        <v>0.14280000000000001</v>
      </c>
      <c r="BE294" s="1">
        <v>23276.43</v>
      </c>
      <c r="BF294">
        <v>0.5464</v>
      </c>
      <c r="BG294">
        <v>0.19270000000000001</v>
      </c>
      <c r="BH294">
        <v>0.1186</v>
      </c>
      <c r="BI294">
        <v>3.1899999999999998E-2</v>
      </c>
      <c r="BJ294">
        <v>0.1105</v>
      </c>
    </row>
    <row r="295" spans="1:62" x14ac:dyDescent="0.25">
      <c r="A295" t="s">
        <v>296</v>
      </c>
      <c r="B295" t="s">
        <v>1050</v>
      </c>
      <c r="C295">
        <v>118</v>
      </c>
      <c r="D295">
        <v>7.5935121779661019</v>
      </c>
      <c r="E295">
        <v>896.03443700000003</v>
      </c>
      <c r="F295">
        <v>4.0000000000000002E-4</v>
      </c>
      <c r="G295">
        <v>1.1000000000000001E-3</v>
      </c>
      <c r="H295">
        <v>3.3999999999999998E-3</v>
      </c>
      <c r="I295">
        <v>0</v>
      </c>
      <c r="J295">
        <v>1.9900000000000001E-2</v>
      </c>
      <c r="K295">
        <v>0.96879999999999999</v>
      </c>
      <c r="L295">
        <v>6.4000000000000003E-3</v>
      </c>
      <c r="M295">
        <v>0.26479999999999998</v>
      </c>
      <c r="N295">
        <v>1.5E-3</v>
      </c>
      <c r="O295">
        <v>0.1338</v>
      </c>
      <c r="P295" s="1">
        <v>57979.66</v>
      </c>
      <c r="Q295">
        <v>0.1757</v>
      </c>
      <c r="R295">
        <v>0.25679999999999997</v>
      </c>
      <c r="S295">
        <v>0.56759999999999999</v>
      </c>
      <c r="T295">
        <v>11</v>
      </c>
      <c r="U295" s="1">
        <v>75705.45</v>
      </c>
      <c r="V295">
        <v>81.459999999999994</v>
      </c>
      <c r="W295" s="1">
        <v>232622.92</v>
      </c>
      <c r="X295">
        <v>0.71099999999999997</v>
      </c>
      <c r="Y295">
        <v>0.12959999999999999</v>
      </c>
      <c r="Z295">
        <v>0.15939999999999999</v>
      </c>
      <c r="AA295">
        <v>0.28899999999999998</v>
      </c>
      <c r="AB295">
        <v>232.62</v>
      </c>
      <c r="AC295" s="1">
        <v>6977.6358383422266</v>
      </c>
      <c r="AD295">
        <v>678.79</v>
      </c>
      <c r="AE295" s="1">
        <v>201423.74</v>
      </c>
      <c r="AF295">
        <v>428</v>
      </c>
      <c r="AG295" s="1">
        <v>31591</v>
      </c>
      <c r="AH295" s="1">
        <v>48683</v>
      </c>
      <c r="AI295">
        <v>37.6</v>
      </c>
      <c r="AJ295">
        <v>28.41</v>
      </c>
      <c r="AK295">
        <v>29.34</v>
      </c>
      <c r="AL295">
        <v>1.5</v>
      </c>
      <c r="AM295">
        <v>1.33</v>
      </c>
      <c r="AN295">
        <v>1.36</v>
      </c>
      <c r="AO295" s="1">
        <v>2586.71</v>
      </c>
      <c r="AP295">
        <v>2.0419</v>
      </c>
      <c r="AQ295" s="1">
        <v>2337.77</v>
      </c>
      <c r="AR295" s="1">
        <v>3064.09</v>
      </c>
      <c r="AS295" s="1">
        <v>9056.08</v>
      </c>
      <c r="AT295">
        <v>574.73</v>
      </c>
      <c r="AU295">
        <v>564.82000000000005</v>
      </c>
      <c r="AV295" s="1">
        <v>15597.49</v>
      </c>
      <c r="AW295" s="1">
        <v>7078.18</v>
      </c>
      <c r="AX295">
        <v>0.37180000000000002</v>
      </c>
      <c r="AY295" s="1">
        <v>9052.65</v>
      </c>
      <c r="AZ295">
        <v>0.47549999999999998</v>
      </c>
      <c r="BA295">
        <v>588.33000000000004</v>
      </c>
      <c r="BB295">
        <v>3.09E-2</v>
      </c>
      <c r="BC295" s="1">
        <v>2320.33</v>
      </c>
      <c r="BD295">
        <v>0.12189999999999999</v>
      </c>
      <c r="BE295" s="1">
        <v>19039.5</v>
      </c>
      <c r="BF295">
        <v>0.52110000000000001</v>
      </c>
      <c r="BG295">
        <v>0.31059999999999999</v>
      </c>
      <c r="BH295">
        <v>0.11219999999999999</v>
      </c>
      <c r="BI295">
        <v>4.2999999999999997E-2</v>
      </c>
      <c r="BJ295">
        <v>1.2999999999999999E-2</v>
      </c>
    </row>
    <row r="296" spans="1:62" x14ac:dyDescent="0.25">
      <c r="A296" t="s">
        <v>297</v>
      </c>
      <c r="B296" t="s">
        <v>1051</v>
      </c>
      <c r="C296">
        <v>37</v>
      </c>
      <c r="D296">
        <v>72.142566702702709</v>
      </c>
      <c r="E296">
        <v>2669.2749680000002</v>
      </c>
      <c r="F296">
        <v>2.5999999999999999E-3</v>
      </c>
      <c r="G296">
        <v>0</v>
      </c>
      <c r="H296">
        <v>4.3E-3</v>
      </c>
      <c r="I296">
        <v>4.0000000000000002E-4</v>
      </c>
      <c r="J296">
        <v>1.09E-2</v>
      </c>
      <c r="K296">
        <v>0.9536</v>
      </c>
      <c r="L296">
        <v>2.8299999999999999E-2</v>
      </c>
      <c r="M296">
        <v>0.30530000000000002</v>
      </c>
      <c r="N296">
        <v>4.1999999999999997E-3</v>
      </c>
      <c r="O296">
        <v>0.15440000000000001</v>
      </c>
      <c r="P296" s="1">
        <v>66180.479999999996</v>
      </c>
      <c r="Q296">
        <v>0.1469</v>
      </c>
      <c r="R296">
        <v>0.1638</v>
      </c>
      <c r="S296">
        <v>0.68930000000000002</v>
      </c>
      <c r="T296">
        <v>17</v>
      </c>
      <c r="U296" s="1">
        <v>95101.88</v>
      </c>
      <c r="V296">
        <v>157.02000000000001</v>
      </c>
      <c r="W296" s="1">
        <v>179556.53</v>
      </c>
      <c r="X296">
        <v>0.83360000000000001</v>
      </c>
      <c r="Y296">
        <v>0.10489999999999999</v>
      </c>
      <c r="Z296">
        <v>6.1499999999999999E-2</v>
      </c>
      <c r="AA296">
        <v>0.16639999999999999</v>
      </c>
      <c r="AB296">
        <v>179.56</v>
      </c>
      <c r="AC296" s="1">
        <v>5615.813724590399</v>
      </c>
      <c r="AD296">
        <v>652.41999999999996</v>
      </c>
      <c r="AE296" s="1">
        <v>149836.20000000001</v>
      </c>
      <c r="AF296">
        <v>233</v>
      </c>
      <c r="AG296" s="1">
        <v>36547</v>
      </c>
      <c r="AH296" s="1">
        <v>56969</v>
      </c>
      <c r="AI296">
        <v>56.6</v>
      </c>
      <c r="AJ296">
        <v>29.5</v>
      </c>
      <c r="AK296">
        <v>30.55</v>
      </c>
      <c r="AL296">
        <v>1.3</v>
      </c>
      <c r="AM296">
        <v>0.92</v>
      </c>
      <c r="AN296">
        <v>1.1599999999999999</v>
      </c>
      <c r="AO296">
        <v>0</v>
      </c>
      <c r="AP296">
        <v>1.0658000000000001</v>
      </c>
      <c r="AQ296" s="1">
        <v>1217.02</v>
      </c>
      <c r="AR296" s="1">
        <v>2047.98</v>
      </c>
      <c r="AS296" s="1">
        <v>6419.03</v>
      </c>
      <c r="AT296">
        <v>636.71</v>
      </c>
      <c r="AU296">
        <v>710.99</v>
      </c>
      <c r="AV296" s="1">
        <v>11031.72</v>
      </c>
      <c r="AW296" s="1">
        <v>5899.39</v>
      </c>
      <c r="AX296">
        <v>0.4733</v>
      </c>
      <c r="AY296" s="1">
        <v>4250.9799999999996</v>
      </c>
      <c r="AZ296">
        <v>0.34110000000000001</v>
      </c>
      <c r="BA296">
        <v>634.9</v>
      </c>
      <c r="BB296">
        <v>5.0900000000000001E-2</v>
      </c>
      <c r="BC296" s="1">
        <v>1678.67</v>
      </c>
      <c r="BD296">
        <v>0.13469999999999999</v>
      </c>
      <c r="BE296" s="1">
        <v>12463.94</v>
      </c>
      <c r="BF296">
        <v>0.59619999999999995</v>
      </c>
      <c r="BG296">
        <v>0.24360000000000001</v>
      </c>
      <c r="BH296">
        <v>0.1105</v>
      </c>
      <c r="BI296">
        <v>3.56E-2</v>
      </c>
      <c r="BJ296">
        <v>1.41E-2</v>
      </c>
    </row>
    <row r="297" spans="1:62" x14ac:dyDescent="0.25">
      <c r="A297" t="s">
        <v>298</v>
      </c>
      <c r="B297" t="s">
        <v>1052</v>
      </c>
      <c r="C297">
        <v>16</v>
      </c>
      <c r="D297">
        <v>249.08258306249999</v>
      </c>
      <c r="E297">
        <v>3985.3213289999999</v>
      </c>
      <c r="F297">
        <v>2.7799999999999998E-2</v>
      </c>
      <c r="G297">
        <v>5.0000000000000001E-4</v>
      </c>
      <c r="H297">
        <v>2.0500000000000001E-2</v>
      </c>
      <c r="I297">
        <v>1.1999999999999999E-3</v>
      </c>
      <c r="J297">
        <v>3.5900000000000001E-2</v>
      </c>
      <c r="K297">
        <v>0.87480000000000002</v>
      </c>
      <c r="L297">
        <v>3.9199999999999999E-2</v>
      </c>
      <c r="M297">
        <v>0.1125</v>
      </c>
      <c r="N297">
        <v>1.9099999999999999E-2</v>
      </c>
      <c r="O297">
        <v>0.1404</v>
      </c>
      <c r="P297" s="1">
        <v>81511.179999999993</v>
      </c>
      <c r="Q297">
        <v>0.20749999999999999</v>
      </c>
      <c r="R297">
        <v>0.12859999999999999</v>
      </c>
      <c r="S297">
        <v>0.66390000000000005</v>
      </c>
      <c r="T297">
        <v>27.2</v>
      </c>
      <c r="U297" s="1">
        <v>86510.33</v>
      </c>
      <c r="V297">
        <v>146.52000000000001</v>
      </c>
      <c r="W297" s="1">
        <v>245189.43</v>
      </c>
      <c r="X297">
        <v>0.90939999999999999</v>
      </c>
      <c r="Y297">
        <v>6.9699999999999998E-2</v>
      </c>
      <c r="Z297">
        <v>2.0899999999999998E-2</v>
      </c>
      <c r="AA297">
        <v>9.06E-2</v>
      </c>
      <c r="AB297">
        <v>245.19</v>
      </c>
      <c r="AC297" s="1">
        <v>9217.0841364044009</v>
      </c>
      <c r="AD297" s="1">
        <v>1091.1600000000001</v>
      </c>
      <c r="AE297" s="1">
        <v>223424.31</v>
      </c>
      <c r="AF297">
        <v>479</v>
      </c>
      <c r="AG297" s="1">
        <v>56098</v>
      </c>
      <c r="AH297" s="1">
        <v>132244</v>
      </c>
      <c r="AI297">
        <v>75.19</v>
      </c>
      <c r="AJ297">
        <v>36.78</v>
      </c>
      <c r="AK297">
        <v>37.9</v>
      </c>
      <c r="AL297">
        <v>5</v>
      </c>
      <c r="AM297">
        <v>3.85</v>
      </c>
      <c r="AN297">
        <v>4.16</v>
      </c>
      <c r="AO297">
        <v>0</v>
      </c>
      <c r="AP297">
        <v>0.56200000000000006</v>
      </c>
      <c r="AQ297" s="1">
        <v>1574.73</v>
      </c>
      <c r="AR297" s="1">
        <v>1949.84</v>
      </c>
      <c r="AS297" s="1">
        <v>8541.2000000000007</v>
      </c>
      <c r="AT297" s="1">
        <v>1062.07</v>
      </c>
      <c r="AU297">
        <v>324.45</v>
      </c>
      <c r="AV297" s="1">
        <v>13452.3</v>
      </c>
      <c r="AW297" s="1">
        <v>3983.77</v>
      </c>
      <c r="AX297">
        <v>0.28420000000000001</v>
      </c>
      <c r="AY297" s="1">
        <v>7948.43</v>
      </c>
      <c r="AZ297">
        <v>0.56699999999999995</v>
      </c>
      <c r="BA297">
        <v>617.91</v>
      </c>
      <c r="BB297">
        <v>4.41E-2</v>
      </c>
      <c r="BC297" s="1">
        <v>1468.64</v>
      </c>
      <c r="BD297">
        <v>0.1048</v>
      </c>
      <c r="BE297" s="1">
        <v>14018.76</v>
      </c>
      <c r="BF297">
        <v>0.64070000000000005</v>
      </c>
      <c r="BG297">
        <v>0.2117</v>
      </c>
      <c r="BH297">
        <v>0.1033</v>
      </c>
      <c r="BI297">
        <v>3.1300000000000001E-2</v>
      </c>
      <c r="BJ297">
        <v>1.2999999999999999E-2</v>
      </c>
    </row>
    <row r="298" spans="1:62" x14ac:dyDescent="0.25">
      <c r="A298" t="s">
        <v>299</v>
      </c>
      <c r="B298" t="s">
        <v>1053</v>
      </c>
      <c r="C298">
        <v>6</v>
      </c>
      <c r="D298">
        <v>79.259489000000002</v>
      </c>
      <c r="E298">
        <v>475.55693400000001</v>
      </c>
      <c r="F298">
        <v>0</v>
      </c>
      <c r="G298">
        <v>0</v>
      </c>
      <c r="H298">
        <v>2.23E-2</v>
      </c>
      <c r="I298">
        <v>2.0999999999999999E-3</v>
      </c>
      <c r="J298">
        <v>8.1600000000000006E-2</v>
      </c>
      <c r="K298">
        <v>0.85419999999999996</v>
      </c>
      <c r="L298">
        <v>3.9800000000000002E-2</v>
      </c>
      <c r="M298">
        <v>0.51259999999999994</v>
      </c>
      <c r="N298">
        <v>1.2999999999999999E-3</v>
      </c>
      <c r="O298">
        <v>0.16389999999999999</v>
      </c>
      <c r="P298" s="1">
        <v>63845.64</v>
      </c>
      <c r="Q298">
        <v>0.2195</v>
      </c>
      <c r="R298">
        <v>7.3200000000000001E-2</v>
      </c>
      <c r="S298">
        <v>0.70730000000000004</v>
      </c>
      <c r="T298">
        <v>5.2</v>
      </c>
      <c r="U298" s="1">
        <v>62898.85</v>
      </c>
      <c r="V298">
        <v>91.45</v>
      </c>
      <c r="W298" s="1">
        <v>113594.22</v>
      </c>
      <c r="X298">
        <v>0.59709999999999996</v>
      </c>
      <c r="Y298">
        <v>0.05</v>
      </c>
      <c r="Z298">
        <v>0.35289999999999999</v>
      </c>
      <c r="AA298">
        <v>0.40289999999999998</v>
      </c>
      <c r="AB298">
        <v>113.59</v>
      </c>
      <c r="AC298" s="1">
        <v>3799.3747348030465</v>
      </c>
      <c r="AD298">
        <v>257.82</v>
      </c>
      <c r="AE298" s="1">
        <v>94445.38</v>
      </c>
      <c r="AF298">
        <v>63</v>
      </c>
      <c r="AG298" s="1">
        <v>37079</v>
      </c>
      <c r="AH298" s="1">
        <v>61228</v>
      </c>
      <c r="AI298">
        <v>55.9</v>
      </c>
      <c r="AJ298">
        <v>20</v>
      </c>
      <c r="AK298">
        <v>35.549999999999997</v>
      </c>
      <c r="AL298">
        <v>0.5</v>
      </c>
      <c r="AM298">
        <v>0.34</v>
      </c>
      <c r="AN298">
        <v>0.5</v>
      </c>
      <c r="AO298">
        <v>0</v>
      </c>
      <c r="AP298">
        <v>0.50249999999999995</v>
      </c>
      <c r="AQ298" s="1">
        <v>1862.93</v>
      </c>
      <c r="AR298" s="1">
        <v>2243.5700000000002</v>
      </c>
      <c r="AS298" s="1">
        <v>8621.9500000000007</v>
      </c>
      <c r="AT298">
        <v>297.08999999999997</v>
      </c>
      <c r="AU298">
        <v>8.2100000000000009</v>
      </c>
      <c r="AV298" s="1">
        <v>13033.76</v>
      </c>
      <c r="AW298" s="1">
        <v>8342.7800000000007</v>
      </c>
      <c r="AX298">
        <v>0.57299999999999995</v>
      </c>
      <c r="AY298" s="1">
        <v>3657.76</v>
      </c>
      <c r="AZ298">
        <v>0.25119999999999998</v>
      </c>
      <c r="BA298">
        <v>944.46</v>
      </c>
      <c r="BB298">
        <v>6.4899999999999999E-2</v>
      </c>
      <c r="BC298" s="1">
        <v>1615.93</v>
      </c>
      <c r="BD298">
        <v>0.111</v>
      </c>
      <c r="BE298" s="1">
        <v>14560.93</v>
      </c>
      <c r="BF298">
        <v>0.62560000000000004</v>
      </c>
      <c r="BG298">
        <v>0.22900000000000001</v>
      </c>
      <c r="BH298">
        <v>0.11169999999999999</v>
      </c>
      <c r="BI298">
        <v>2.0899999999999998E-2</v>
      </c>
      <c r="BJ298">
        <v>1.2800000000000001E-2</v>
      </c>
    </row>
    <row r="299" spans="1:62" x14ac:dyDescent="0.25">
      <c r="A299" t="s">
        <v>300</v>
      </c>
      <c r="B299" t="s">
        <v>1054</v>
      </c>
      <c r="C299">
        <v>39</v>
      </c>
      <c r="D299">
        <v>11.54875158974359</v>
      </c>
      <c r="E299">
        <v>450.40131200000002</v>
      </c>
      <c r="F299">
        <v>0</v>
      </c>
      <c r="G299">
        <v>2.2000000000000001E-3</v>
      </c>
      <c r="H299">
        <v>7.9000000000000008E-3</v>
      </c>
      <c r="I299">
        <v>0</v>
      </c>
      <c r="J299">
        <v>1.35E-2</v>
      </c>
      <c r="K299">
        <v>0.95320000000000005</v>
      </c>
      <c r="L299">
        <v>2.3199999999999998E-2</v>
      </c>
      <c r="M299">
        <v>0.21959999999999999</v>
      </c>
      <c r="N299">
        <v>0</v>
      </c>
      <c r="O299">
        <v>0.1275</v>
      </c>
      <c r="P299" s="1">
        <v>44558.32</v>
      </c>
      <c r="Q299">
        <v>0.22409999999999999</v>
      </c>
      <c r="R299">
        <v>0.1552</v>
      </c>
      <c r="S299">
        <v>0.62070000000000003</v>
      </c>
      <c r="T299">
        <v>5.99</v>
      </c>
      <c r="U299" s="1">
        <v>64377.05</v>
      </c>
      <c r="V299">
        <v>75.19</v>
      </c>
      <c r="W299" s="1">
        <v>294054.63</v>
      </c>
      <c r="X299">
        <v>0.5161</v>
      </c>
      <c r="Y299">
        <v>1.2E-2</v>
      </c>
      <c r="Z299">
        <v>0.47189999999999999</v>
      </c>
      <c r="AA299">
        <v>0.4839</v>
      </c>
      <c r="AB299">
        <v>294.05</v>
      </c>
      <c r="AC299" s="1">
        <v>10486.994318524543</v>
      </c>
      <c r="AD299">
        <v>690.47</v>
      </c>
      <c r="AE299" s="1">
        <v>211510.51</v>
      </c>
      <c r="AF299">
        <v>453</v>
      </c>
      <c r="AG299" s="1">
        <v>35433</v>
      </c>
      <c r="AH299" s="1">
        <v>56311</v>
      </c>
      <c r="AI299">
        <v>41.95</v>
      </c>
      <c r="AJ299">
        <v>29.95</v>
      </c>
      <c r="AK299">
        <v>30.99</v>
      </c>
      <c r="AL299">
        <v>0</v>
      </c>
      <c r="AM299">
        <v>0</v>
      </c>
      <c r="AN299">
        <v>0</v>
      </c>
      <c r="AO299">
        <v>0</v>
      </c>
      <c r="AP299">
        <v>0.94010000000000005</v>
      </c>
      <c r="AQ299" s="1">
        <v>2162.44</v>
      </c>
      <c r="AR299" s="1">
        <v>2983.47</v>
      </c>
      <c r="AS299" s="1">
        <v>7966.82</v>
      </c>
      <c r="AT299">
        <v>885.36</v>
      </c>
      <c r="AU299">
        <v>705.85</v>
      </c>
      <c r="AV299" s="1">
        <v>14703.94</v>
      </c>
      <c r="AW299" s="1">
        <v>7681.46</v>
      </c>
      <c r="AX299">
        <v>0.36890000000000001</v>
      </c>
      <c r="AY299" s="1">
        <v>9896.07</v>
      </c>
      <c r="AZ299">
        <v>0.47520000000000001</v>
      </c>
      <c r="BA299" s="1">
        <v>1273.45</v>
      </c>
      <c r="BB299">
        <v>6.1199999999999997E-2</v>
      </c>
      <c r="BC299" s="1">
        <v>1972.43</v>
      </c>
      <c r="BD299">
        <v>9.4700000000000006E-2</v>
      </c>
      <c r="BE299" s="1">
        <v>20823.41</v>
      </c>
      <c r="BF299">
        <v>0.54220000000000002</v>
      </c>
      <c r="BG299">
        <v>0.1988</v>
      </c>
      <c r="BH299">
        <v>0.18240000000000001</v>
      </c>
      <c r="BI299">
        <v>5.6800000000000003E-2</v>
      </c>
      <c r="BJ299">
        <v>1.9800000000000002E-2</v>
      </c>
    </row>
    <row r="300" spans="1:62" x14ac:dyDescent="0.25">
      <c r="A300" t="s">
        <v>301</v>
      </c>
      <c r="B300" t="s">
        <v>1055</v>
      </c>
      <c r="C300">
        <v>114</v>
      </c>
      <c r="D300">
        <v>9.1172789736842113</v>
      </c>
      <c r="E300">
        <v>1039.369803</v>
      </c>
      <c r="F300">
        <v>8.9999999999999998E-4</v>
      </c>
      <c r="G300">
        <v>0</v>
      </c>
      <c r="H300">
        <v>3.2000000000000002E-3</v>
      </c>
      <c r="I300">
        <v>0</v>
      </c>
      <c r="J300">
        <v>7.4000000000000003E-3</v>
      </c>
      <c r="K300">
        <v>0.95340000000000003</v>
      </c>
      <c r="L300">
        <v>3.5000000000000003E-2</v>
      </c>
      <c r="M300">
        <v>0.24199999999999999</v>
      </c>
      <c r="N300">
        <v>0</v>
      </c>
      <c r="O300">
        <v>0.19620000000000001</v>
      </c>
      <c r="P300" s="1">
        <v>62348.65</v>
      </c>
      <c r="Q300">
        <v>8.0500000000000002E-2</v>
      </c>
      <c r="R300">
        <v>0.2069</v>
      </c>
      <c r="S300">
        <v>0.71260000000000001</v>
      </c>
      <c r="T300">
        <v>14.61</v>
      </c>
      <c r="U300" s="1">
        <v>45818.22</v>
      </c>
      <c r="V300">
        <v>71.14</v>
      </c>
      <c r="W300" s="1">
        <v>138523.45000000001</v>
      </c>
      <c r="X300">
        <v>0.92479999999999996</v>
      </c>
      <c r="Y300">
        <v>2.8400000000000002E-2</v>
      </c>
      <c r="Z300">
        <v>4.6800000000000001E-2</v>
      </c>
      <c r="AA300">
        <v>7.5200000000000003E-2</v>
      </c>
      <c r="AB300">
        <v>138.52000000000001</v>
      </c>
      <c r="AC300" s="1">
        <v>2799.287598698882</v>
      </c>
      <c r="AD300">
        <v>342.64</v>
      </c>
      <c r="AE300" s="1">
        <v>123823.67999999999</v>
      </c>
      <c r="AF300">
        <v>126</v>
      </c>
      <c r="AG300" s="1">
        <v>35492</v>
      </c>
      <c r="AH300" s="1">
        <v>50511</v>
      </c>
      <c r="AI300">
        <v>22.8</v>
      </c>
      <c r="AJ300">
        <v>20</v>
      </c>
      <c r="AK300">
        <v>22.71</v>
      </c>
      <c r="AL300">
        <v>0</v>
      </c>
      <c r="AM300">
        <v>0</v>
      </c>
      <c r="AN300">
        <v>0</v>
      </c>
      <c r="AO300">
        <v>0</v>
      </c>
      <c r="AP300">
        <v>0.93740000000000001</v>
      </c>
      <c r="AQ300" s="1">
        <v>1875.82</v>
      </c>
      <c r="AR300" s="1">
        <v>4496.1099999999997</v>
      </c>
      <c r="AS300" s="1">
        <v>7992.83</v>
      </c>
      <c r="AT300">
        <v>854.39</v>
      </c>
      <c r="AU300">
        <v>292.06</v>
      </c>
      <c r="AV300" s="1">
        <v>15511.2</v>
      </c>
      <c r="AW300" s="1">
        <v>10918.48</v>
      </c>
      <c r="AX300">
        <v>0.65180000000000005</v>
      </c>
      <c r="AY300" s="1">
        <v>2409.25</v>
      </c>
      <c r="AZ300">
        <v>0.14380000000000001</v>
      </c>
      <c r="BA300" s="1">
        <v>1166.6500000000001</v>
      </c>
      <c r="BB300">
        <v>6.9599999999999995E-2</v>
      </c>
      <c r="BC300" s="1">
        <v>2257.94</v>
      </c>
      <c r="BD300">
        <v>0.1348</v>
      </c>
      <c r="BE300" s="1">
        <v>16752.310000000001</v>
      </c>
      <c r="BF300">
        <v>0.5706</v>
      </c>
      <c r="BG300">
        <v>0.2137</v>
      </c>
      <c r="BH300">
        <v>0.15290000000000001</v>
      </c>
      <c r="BI300">
        <v>5.0500000000000003E-2</v>
      </c>
      <c r="BJ300">
        <v>1.23E-2</v>
      </c>
    </row>
    <row r="301" spans="1:62" x14ac:dyDescent="0.25">
      <c r="A301" t="s">
        <v>302</v>
      </c>
      <c r="B301" t="s">
        <v>1056</v>
      </c>
      <c r="C301">
        <v>11</v>
      </c>
      <c r="D301">
        <v>323.50549381818178</v>
      </c>
      <c r="E301">
        <v>3558.5604320000002</v>
      </c>
      <c r="F301">
        <v>1.9300000000000001E-2</v>
      </c>
      <c r="G301">
        <v>2E-3</v>
      </c>
      <c r="H301">
        <v>0.1031</v>
      </c>
      <c r="I301">
        <v>1.1000000000000001E-3</v>
      </c>
      <c r="J301">
        <v>6.7299999999999999E-2</v>
      </c>
      <c r="K301">
        <v>0.70850000000000002</v>
      </c>
      <c r="L301">
        <v>9.8699999999999996E-2</v>
      </c>
      <c r="M301">
        <v>0.62229999999999996</v>
      </c>
      <c r="N301">
        <v>4.0099999999999997E-2</v>
      </c>
      <c r="O301">
        <v>0.13539999999999999</v>
      </c>
      <c r="P301" s="1">
        <v>77066.460000000006</v>
      </c>
      <c r="Q301">
        <v>0.1575</v>
      </c>
      <c r="R301">
        <v>0.20469999999999999</v>
      </c>
      <c r="S301">
        <v>0.63780000000000003</v>
      </c>
      <c r="T301">
        <v>23</v>
      </c>
      <c r="U301" s="1">
        <v>111748.39</v>
      </c>
      <c r="V301">
        <v>154.72</v>
      </c>
      <c r="W301" s="1">
        <v>73420.899999999994</v>
      </c>
      <c r="X301">
        <v>0.7157</v>
      </c>
      <c r="Y301">
        <v>0.22700000000000001</v>
      </c>
      <c r="Z301">
        <v>5.7299999999999997E-2</v>
      </c>
      <c r="AA301">
        <v>0.2843</v>
      </c>
      <c r="AB301">
        <v>73.42</v>
      </c>
      <c r="AC301" s="1">
        <v>3147.7860820546548</v>
      </c>
      <c r="AD301">
        <v>405.12</v>
      </c>
      <c r="AE301" s="1">
        <v>57323.77</v>
      </c>
      <c r="AF301">
        <v>10</v>
      </c>
      <c r="AG301" s="1">
        <v>30931</v>
      </c>
      <c r="AH301" s="1">
        <v>45974</v>
      </c>
      <c r="AI301">
        <v>65.3</v>
      </c>
      <c r="AJ301">
        <v>38.35</v>
      </c>
      <c r="AK301">
        <v>51.48</v>
      </c>
      <c r="AL301">
        <v>0.5</v>
      </c>
      <c r="AM301">
        <v>0.42</v>
      </c>
      <c r="AN301">
        <v>0.49</v>
      </c>
      <c r="AO301">
        <v>0</v>
      </c>
      <c r="AP301">
        <v>0.80810000000000004</v>
      </c>
      <c r="AQ301" s="1">
        <v>1383.09</v>
      </c>
      <c r="AR301" s="1">
        <v>2108.44</v>
      </c>
      <c r="AS301" s="1">
        <v>8534.99</v>
      </c>
      <c r="AT301" s="1">
        <v>1228.75</v>
      </c>
      <c r="AU301">
        <v>646.04999999999995</v>
      </c>
      <c r="AV301" s="1">
        <v>13901.32</v>
      </c>
      <c r="AW301" s="1">
        <v>8802.0400000000009</v>
      </c>
      <c r="AX301">
        <v>0.60780000000000001</v>
      </c>
      <c r="AY301" s="1">
        <v>2760.34</v>
      </c>
      <c r="AZ301">
        <v>0.19059999999999999</v>
      </c>
      <c r="BA301">
        <v>568.88</v>
      </c>
      <c r="BB301">
        <v>3.9300000000000002E-2</v>
      </c>
      <c r="BC301" s="1">
        <v>2351.02</v>
      </c>
      <c r="BD301">
        <v>0.1623</v>
      </c>
      <c r="BE301" s="1">
        <v>14482.29</v>
      </c>
      <c r="BF301">
        <v>0.59119999999999995</v>
      </c>
      <c r="BG301">
        <v>0.27350000000000002</v>
      </c>
      <c r="BH301">
        <v>9.6000000000000002E-2</v>
      </c>
      <c r="BI301">
        <v>3.0800000000000001E-2</v>
      </c>
      <c r="BJ301">
        <v>8.5000000000000006E-3</v>
      </c>
    </row>
    <row r="302" spans="1:62" x14ac:dyDescent="0.25">
      <c r="A302" t="s">
        <v>303</v>
      </c>
      <c r="B302" t="s">
        <v>1057</v>
      </c>
      <c r="C302">
        <v>3</v>
      </c>
      <c r="D302">
        <v>512.44984099999999</v>
      </c>
      <c r="E302">
        <v>1537.3495230000001</v>
      </c>
      <c r="F302">
        <v>2.07E-2</v>
      </c>
      <c r="G302">
        <v>0</v>
      </c>
      <c r="H302">
        <v>1.0800000000000001E-2</v>
      </c>
      <c r="I302">
        <v>1.1999999999999999E-3</v>
      </c>
      <c r="J302">
        <v>5.5199999999999999E-2</v>
      </c>
      <c r="K302">
        <v>0.85740000000000005</v>
      </c>
      <c r="L302">
        <v>5.4600000000000003E-2</v>
      </c>
      <c r="M302">
        <v>6.3500000000000001E-2</v>
      </c>
      <c r="N302">
        <v>1.83E-2</v>
      </c>
      <c r="O302">
        <v>8.6300000000000002E-2</v>
      </c>
      <c r="P302" s="1">
        <v>84795.58</v>
      </c>
      <c r="Q302">
        <v>0.1226</v>
      </c>
      <c r="R302">
        <v>0.14149999999999999</v>
      </c>
      <c r="S302">
        <v>0.73580000000000001</v>
      </c>
      <c r="T302">
        <v>9.1999999999999993</v>
      </c>
      <c r="U302" s="1">
        <v>119239.93</v>
      </c>
      <c r="V302">
        <v>167.1</v>
      </c>
      <c r="W302" s="1">
        <v>288344.94</v>
      </c>
      <c r="X302">
        <v>0.90459999999999996</v>
      </c>
      <c r="Y302">
        <v>7.1800000000000003E-2</v>
      </c>
      <c r="Z302">
        <v>2.3599999999999999E-2</v>
      </c>
      <c r="AA302">
        <v>9.5399999999999999E-2</v>
      </c>
      <c r="AB302">
        <v>288.33999999999997</v>
      </c>
      <c r="AC302" s="1">
        <v>14240.712780316775</v>
      </c>
      <c r="AD302" s="1">
        <v>1411.52</v>
      </c>
      <c r="AE302" s="1">
        <v>276904.37</v>
      </c>
      <c r="AF302">
        <v>550</v>
      </c>
      <c r="AG302" s="1">
        <v>73587</v>
      </c>
      <c r="AH302" s="1">
        <v>152780</v>
      </c>
      <c r="AI302">
        <v>106.27</v>
      </c>
      <c r="AJ302">
        <v>46.89</v>
      </c>
      <c r="AK302">
        <v>62.21</v>
      </c>
      <c r="AL302">
        <v>0</v>
      </c>
      <c r="AM302">
        <v>0</v>
      </c>
      <c r="AN302">
        <v>0</v>
      </c>
      <c r="AO302">
        <v>0</v>
      </c>
      <c r="AP302">
        <v>0.69440000000000002</v>
      </c>
      <c r="AQ302" s="1">
        <v>1802.58</v>
      </c>
      <c r="AR302" s="1">
        <v>1760.02</v>
      </c>
      <c r="AS302" s="1">
        <v>8665.85</v>
      </c>
      <c r="AT302">
        <v>852.97</v>
      </c>
      <c r="AU302">
        <v>393.45</v>
      </c>
      <c r="AV302" s="1">
        <v>13474.86</v>
      </c>
      <c r="AW302" s="1">
        <v>2822.27</v>
      </c>
      <c r="AX302">
        <v>0.18279999999999999</v>
      </c>
      <c r="AY302" s="1">
        <v>11153.73</v>
      </c>
      <c r="AZ302">
        <v>0.72230000000000005</v>
      </c>
      <c r="BA302">
        <v>892.84</v>
      </c>
      <c r="BB302">
        <v>5.7799999999999997E-2</v>
      </c>
      <c r="BC302">
        <v>573.76</v>
      </c>
      <c r="BD302">
        <v>3.7199999999999997E-2</v>
      </c>
      <c r="BE302" s="1">
        <v>15442.61</v>
      </c>
      <c r="BF302">
        <v>0.57830000000000004</v>
      </c>
      <c r="BG302">
        <v>0.19089999999999999</v>
      </c>
      <c r="BH302">
        <v>0.18149999999999999</v>
      </c>
      <c r="BI302">
        <v>3.2199999999999999E-2</v>
      </c>
      <c r="BJ302">
        <v>1.7100000000000001E-2</v>
      </c>
    </row>
    <row r="303" spans="1:62" x14ac:dyDescent="0.25">
      <c r="A303" t="s">
        <v>304</v>
      </c>
      <c r="B303" t="s">
        <v>1058</v>
      </c>
      <c r="C303">
        <v>31</v>
      </c>
      <c r="D303">
        <v>45.538525322580647</v>
      </c>
      <c r="E303">
        <v>1411.694285</v>
      </c>
      <c r="F303">
        <v>2.0999999999999999E-3</v>
      </c>
      <c r="G303">
        <v>0</v>
      </c>
      <c r="H303">
        <v>8.0000000000000002E-3</v>
      </c>
      <c r="I303">
        <v>6.9999999999999999E-4</v>
      </c>
      <c r="J303">
        <v>2.6499999999999999E-2</v>
      </c>
      <c r="K303">
        <v>0.94330000000000003</v>
      </c>
      <c r="L303">
        <v>1.9400000000000001E-2</v>
      </c>
      <c r="M303">
        <v>0.34520000000000001</v>
      </c>
      <c r="N303">
        <v>8.3999999999999995E-3</v>
      </c>
      <c r="O303">
        <v>0.1507</v>
      </c>
      <c r="P303" s="1">
        <v>50790.98</v>
      </c>
      <c r="Q303">
        <v>0.34350000000000003</v>
      </c>
      <c r="R303">
        <v>0.20610000000000001</v>
      </c>
      <c r="S303">
        <v>0.45040000000000002</v>
      </c>
      <c r="T303">
        <v>10</v>
      </c>
      <c r="U303" s="1">
        <v>88535.2</v>
      </c>
      <c r="V303">
        <v>141.16999999999999</v>
      </c>
      <c r="W303" s="1">
        <v>136146.88</v>
      </c>
      <c r="X303">
        <v>0.91790000000000005</v>
      </c>
      <c r="Y303">
        <v>4.4699999999999997E-2</v>
      </c>
      <c r="Z303">
        <v>3.7400000000000003E-2</v>
      </c>
      <c r="AA303">
        <v>8.2100000000000006E-2</v>
      </c>
      <c r="AB303">
        <v>136.15</v>
      </c>
      <c r="AC303" s="1">
        <v>3571.2526809584697</v>
      </c>
      <c r="AD303">
        <v>635.09</v>
      </c>
      <c r="AE303" s="1">
        <v>125434</v>
      </c>
      <c r="AF303">
        <v>129</v>
      </c>
      <c r="AG303" s="1">
        <v>40056</v>
      </c>
      <c r="AH303" s="1">
        <v>63455</v>
      </c>
      <c r="AI303">
        <v>28.84</v>
      </c>
      <c r="AJ303">
        <v>26</v>
      </c>
      <c r="AK303">
        <v>28.71</v>
      </c>
      <c r="AL303">
        <v>3.7</v>
      </c>
      <c r="AM303">
        <v>3.7</v>
      </c>
      <c r="AN303">
        <v>3.7</v>
      </c>
      <c r="AO303">
        <v>854.05</v>
      </c>
      <c r="AP303">
        <v>0.97509999999999997</v>
      </c>
      <c r="AQ303" s="1">
        <v>1643.34</v>
      </c>
      <c r="AR303" s="1">
        <v>2824.83</v>
      </c>
      <c r="AS303" s="1">
        <v>7158.28</v>
      </c>
      <c r="AT303">
        <v>873.19</v>
      </c>
      <c r="AU303">
        <v>381.04</v>
      </c>
      <c r="AV303" s="1">
        <v>12880.68</v>
      </c>
      <c r="AW303" s="1">
        <v>7081.1</v>
      </c>
      <c r="AX303">
        <v>0.50749999999999995</v>
      </c>
      <c r="AY303" s="1">
        <v>4024.89</v>
      </c>
      <c r="AZ303">
        <v>0.28849999999999998</v>
      </c>
      <c r="BA303">
        <v>818.48</v>
      </c>
      <c r="BB303">
        <v>5.8700000000000002E-2</v>
      </c>
      <c r="BC303" s="1">
        <v>2027.81</v>
      </c>
      <c r="BD303">
        <v>0.14530000000000001</v>
      </c>
      <c r="BE303" s="1">
        <v>13952.27</v>
      </c>
      <c r="BF303">
        <v>0.51160000000000005</v>
      </c>
      <c r="BG303">
        <v>0.1951</v>
      </c>
      <c r="BH303">
        <v>0.25580000000000003</v>
      </c>
      <c r="BI303">
        <v>2.1899999999999999E-2</v>
      </c>
      <c r="BJ303">
        <v>1.5699999999999999E-2</v>
      </c>
    </row>
    <row r="304" spans="1:62" x14ac:dyDescent="0.25">
      <c r="A304" t="s">
        <v>305</v>
      </c>
      <c r="B304" t="s">
        <v>1059</v>
      </c>
      <c r="C304">
        <v>45</v>
      </c>
      <c r="D304">
        <v>57.347418044444453</v>
      </c>
      <c r="E304">
        <v>2580.633812</v>
      </c>
      <c r="F304">
        <v>5.4999999999999997E-3</v>
      </c>
      <c r="G304">
        <v>1.2999999999999999E-3</v>
      </c>
      <c r="H304">
        <v>9.5999999999999992E-3</v>
      </c>
      <c r="I304">
        <v>4.0000000000000002E-4</v>
      </c>
      <c r="J304">
        <v>6.0100000000000001E-2</v>
      </c>
      <c r="K304">
        <v>0.8639</v>
      </c>
      <c r="L304">
        <v>5.9299999999999999E-2</v>
      </c>
      <c r="M304">
        <v>0.3599</v>
      </c>
      <c r="N304">
        <v>1.9099999999999999E-2</v>
      </c>
      <c r="O304">
        <v>0.1464</v>
      </c>
      <c r="P304" s="1">
        <v>72951.66</v>
      </c>
      <c r="Q304">
        <v>0.16669999999999999</v>
      </c>
      <c r="R304">
        <v>0.1133</v>
      </c>
      <c r="S304">
        <v>0.72</v>
      </c>
      <c r="T304">
        <v>16.41</v>
      </c>
      <c r="U304" s="1">
        <v>80984.13</v>
      </c>
      <c r="V304">
        <v>157.26</v>
      </c>
      <c r="W304" s="1">
        <v>176638.8</v>
      </c>
      <c r="X304">
        <v>0.84770000000000001</v>
      </c>
      <c r="Y304">
        <v>0.1197</v>
      </c>
      <c r="Z304">
        <v>3.2599999999999997E-2</v>
      </c>
      <c r="AA304">
        <v>0.15229999999999999</v>
      </c>
      <c r="AB304">
        <v>176.64</v>
      </c>
      <c r="AC304" s="1">
        <v>4658.6931257335627</v>
      </c>
      <c r="AD304">
        <v>799.86</v>
      </c>
      <c r="AE304" s="1">
        <v>150125.85</v>
      </c>
      <c r="AF304">
        <v>234</v>
      </c>
      <c r="AG304" s="1">
        <v>37315</v>
      </c>
      <c r="AH304" s="1">
        <v>55817</v>
      </c>
      <c r="AI304">
        <v>55.66</v>
      </c>
      <c r="AJ304">
        <v>24.75</v>
      </c>
      <c r="AK304">
        <v>29.72</v>
      </c>
      <c r="AL304">
        <v>1.5</v>
      </c>
      <c r="AM304">
        <v>0.76</v>
      </c>
      <c r="AN304">
        <v>1.19</v>
      </c>
      <c r="AO304">
        <v>0</v>
      </c>
      <c r="AP304">
        <v>0.81259999999999999</v>
      </c>
      <c r="AQ304" s="1">
        <v>1426.2</v>
      </c>
      <c r="AR304" s="1">
        <v>1995.43</v>
      </c>
      <c r="AS304" s="1">
        <v>6959.35</v>
      </c>
      <c r="AT304">
        <v>684.98</v>
      </c>
      <c r="AU304">
        <v>52.18</v>
      </c>
      <c r="AV304" s="1">
        <v>11118.14</v>
      </c>
      <c r="AW304" s="1">
        <v>5851.16</v>
      </c>
      <c r="AX304">
        <v>0.46839999999999998</v>
      </c>
      <c r="AY304" s="1">
        <v>4439.4799999999996</v>
      </c>
      <c r="AZ304">
        <v>0.35539999999999999</v>
      </c>
      <c r="BA304">
        <v>411.42</v>
      </c>
      <c r="BB304">
        <v>3.2899999999999999E-2</v>
      </c>
      <c r="BC304" s="1">
        <v>1790.46</v>
      </c>
      <c r="BD304">
        <v>0.14330000000000001</v>
      </c>
      <c r="BE304" s="1">
        <v>12492.52</v>
      </c>
      <c r="BF304">
        <v>0.58250000000000002</v>
      </c>
      <c r="BG304">
        <v>0.22819999999999999</v>
      </c>
      <c r="BH304">
        <v>0.151</v>
      </c>
      <c r="BI304">
        <v>2.75E-2</v>
      </c>
      <c r="BJ304">
        <v>1.0800000000000001E-2</v>
      </c>
    </row>
    <row r="305" spans="1:62" x14ac:dyDescent="0.25">
      <c r="A305" t="s">
        <v>306</v>
      </c>
      <c r="B305" t="s">
        <v>1060</v>
      </c>
      <c r="C305">
        <v>49</v>
      </c>
      <c r="D305">
        <v>54.194730285714293</v>
      </c>
      <c r="E305">
        <v>2655.541784</v>
      </c>
      <c r="F305">
        <v>2.7000000000000001E-3</v>
      </c>
      <c r="G305">
        <v>4.0000000000000002E-4</v>
      </c>
      <c r="H305">
        <v>4.5400000000000003E-2</v>
      </c>
      <c r="I305">
        <v>1.1000000000000001E-3</v>
      </c>
      <c r="J305">
        <v>2.8199999999999999E-2</v>
      </c>
      <c r="K305">
        <v>0.84709999999999996</v>
      </c>
      <c r="L305">
        <v>7.5300000000000006E-2</v>
      </c>
      <c r="M305">
        <v>0.51619999999999999</v>
      </c>
      <c r="N305">
        <v>1.1000000000000001E-3</v>
      </c>
      <c r="O305">
        <v>0.17749999999999999</v>
      </c>
      <c r="P305" s="1">
        <v>58433.67</v>
      </c>
      <c r="Q305">
        <v>0.17649999999999999</v>
      </c>
      <c r="R305">
        <v>0.1946</v>
      </c>
      <c r="S305">
        <v>0.629</v>
      </c>
      <c r="T305">
        <v>20.72</v>
      </c>
      <c r="U305" s="1">
        <v>81388.86</v>
      </c>
      <c r="V305">
        <v>128.16</v>
      </c>
      <c r="W305" s="1">
        <v>145334.73000000001</v>
      </c>
      <c r="X305">
        <v>0.73250000000000004</v>
      </c>
      <c r="Y305">
        <v>0.18770000000000001</v>
      </c>
      <c r="Z305">
        <v>7.9899999999999999E-2</v>
      </c>
      <c r="AA305">
        <v>0.26750000000000002</v>
      </c>
      <c r="AB305">
        <v>145.33000000000001</v>
      </c>
      <c r="AC305" s="1">
        <v>4907.3462441892425</v>
      </c>
      <c r="AD305">
        <v>580.02</v>
      </c>
      <c r="AE305" s="1">
        <v>104027.77</v>
      </c>
      <c r="AF305">
        <v>79</v>
      </c>
      <c r="AG305" s="1">
        <v>30675</v>
      </c>
      <c r="AH305" s="1">
        <v>44202</v>
      </c>
      <c r="AI305">
        <v>60.4</v>
      </c>
      <c r="AJ305">
        <v>26.39</v>
      </c>
      <c r="AK305">
        <v>51.21</v>
      </c>
      <c r="AL305">
        <v>0.5</v>
      </c>
      <c r="AM305">
        <v>0.41</v>
      </c>
      <c r="AN305">
        <v>0.49</v>
      </c>
      <c r="AO305">
        <v>0</v>
      </c>
      <c r="AP305">
        <v>0.75780000000000003</v>
      </c>
      <c r="AQ305" s="1">
        <v>1557.61</v>
      </c>
      <c r="AR305" s="1">
        <v>2238.09</v>
      </c>
      <c r="AS305" s="1">
        <v>9029.83</v>
      </c>
      <c r="AT305">
        <v>721.5</v>
      </c>
      <c r="AU305">
        <v>384.17</v>
      </c>
      <c r="AV305" s="1">
        <v>13931.2</v>
      </c>
      <c r="AW305" s="1">
        <v>7041.33</v>
      </c>
      <c r="AX305">
        <v>0.48659999999999998</v>
      </c>
      <c r="AY305" s="1">
        <v>4264.1099999999997</v>
      </c>
      <c r="AZ305">
        <v>0.29470000000000002</v>
      </c>
      <c r="BA305">
        <v>482.4</v>
      </c>
      <c r="BB305">
        <v>3.3300000000000003E-2</v>
      </c>
      <c r="BC305" s="1">
        <v>2683.68</v>
      </c>
      <c r="BD305">
        <v>0.18540000000000001</v>
      </c>
      <c r="BE305" s="1">
        <v>14471.51</v>
      </c>
      <c r="BF305">
        <v>0.51629999999999998</v>
      </c>
      <c r="BG305">
        <v>0.3377</v>
      </c>
      <c r="BH305">
        <v>0.113</v>
      </c>
      <c r="BI305">
        <v>2.07E-2</v>
      </c>
      <c r="BJ305">
        <v>1.23E-2</v>
      </c>
    </row>
    <row r="306" spans="1:62" x14ac:dyDescent="0.25">
      <c r="A306" t="s">
        <v>307</v>
      </c>
      <c r="B306" t="s">
        <v>1061</v>
      </c>
      <c r="C306">
        <v>248</v>
      </c>
      <c r="D306">
        <v>4.5145297580645174</v>
      </c>
      <c r="E306">
        <v>1119.60338</v>
      </c>
      <c r="F306">
        <v>3.5999999999999999E-3</v>
      </c>
      <c r="G306">
        <v>5.0000000000000001E-4</v>
      </c>
      <c r="H306">
        <v>9.1000000000000004E-3</v>
      </c>
      <c r="I306">
        <v>0</v>
      </c>
      <c r="J306">
        <v>3.5499999999999997E-2</v>
      </c>
      <c r="K306">
        <v>0.91210000000000002</v>
      </c>
      <c r="L306">
        <v>3.9100000000000003E-2</v>
      </c>
      <c r="M306">
        <v>0.36130000000000001</v>
      </c>
      <c r="N306">
        <v>1.11E-2</v>
      </c>
      <c r="O306">
        <v>0.1835</v>
      </c>
      <c r="P306" s="1">
        <v>58225.9</v>
      </c>
      <c r="Q306">
        <v>0.3523</v>
      </c>
      <c r="R306">
        <v>0.21590000000000001</v>
      </c>
      <c r="S306">
        <v>0.43180000000000002</v>
      </c>
      <c r="T306">
        <v>9.1999999999999993</v>
      </c>
      <c r="U306" s="1">
        <v>86138.91</v>
      </c>
      <c r="V306">
        <v>121.7</v>
      </c>
      <c r="W306" s="1">
        <v>294318.09999999998</v>
      </c>
      <c r="X306">
        <v>0.86750000000000005</v>
      </c>
      <c r="Y306">
        <v>3.4799999999999998E-2</v>
      </c>
      <c r="Z306">
        <v>9.7699999999999995E-2</v>
      </c>
      <c r="AA306">
        <v>0.13250000000000001</v>
      </c>
      <c r="AB306">
        <v>294.32</v>
      </c>
      <c r="AC306" s="1">
        <v>7492.6578017297516</v>
      </c>
      <c r="AD306">
        <v>764.26</v>
      </c>
      <c r="AE306" s="1">
        <v>265969.74</v>
      </c>
      <c r="AF306">
        <v>537</v>
      </c>
      <c r="AG306" s="1">
        <v>40150</v>
      </c>
      <c r="AH306" s="1">
        <v>62278</v>
      </c>
      <c r="AI306">
        <v>45.95</v>
      </c>
      <c r="AJ306">
        <v>22.35</v>
      </c>
      <c r="AK306">
        <v>45.53</v>
      </c>
      <c r="AL306">
        <v>2.5</v>
      </c>
      <c r="AM306">
        <v>1.02</v>
      </c>
      <c r="AN306">
        <v>2.5</v>
      </c>
      <c r="AO306" s="1">
        <v>2369.92</v>
      </c>
      <c r="AP306">
        <v>1.5709</v>
      </c>
      <c r="AQ306" s="1">
        <v>2201.59</v>
      </c>
      <c r="AR306" s="1">
        <v>2635.4</v>
      </c>
      <c r="AS306" s="1">
        <v>8334.41</v>
      </c>
      <c r="AT306">
        <v>816.05</v>
      </c>
      <c r="AU306">
        <v>642.22</v>
      </c>
      <c r="AV306" s="1">
        <v>14629.66</v>
      </c>
      <c r="AW306" s="1">
        <v>4951.3500000000004</v>
      </c>
      <c r="AX306">
        <v>0.32590000000000002</v>
      </c>
      <c r="AY306" s="1">
        <v>7268.76</v>
      </c>
      <c r="AZ306">
        <v>0.47839999999999999</v>
      </c>
      <c r="BA306">
        <v>732.31</v>
      </c>
      <c r="BB306">
        <v>4.82E-2</v>
      </c>
      <c r="BC306" s="1">
        <v>2240.81</v>
      </c>
      <c r="BD306">
        <v>0.14749999999999999</v>
      </c>
      <c r="BE306" s="1">
        <v>15193.24</v>
      </c>
      <c r="BF306">
        <v>0.55379999999999996</v>
      </c>
      <c r="BG306">
        <v>0.2828</v>
      </c>
      <c r="BH306">
        <v>0.1164</v>
      </c>
      <c r="BI306">
        <v>3.1300000000000001E-2</v>
      </c>
      <c r="BJ306">
        <v>1.5699999999999999E-2</v>
      </c>
    </row>
    <row r="307" spans="1:62" x14ac:dyDescent="0.25">
      <c r="A307" t="s">
        <v>308</v>
      </c>
      <c r="B307" t="s">
        <v>1062</v>
      </c>
      <c r="C307">
        <v>115</v>
      </c>
      <c r="D307">
        <v>6.0491870086956521</v>
      </c>
      <c r="E307">
        <v>695.65650600000004</v>
      </c>
      <c r="F307">
        <v>1.4E-3</v>
      </c>
      <c r="G307">
        <v>0</v>
      </c>
      <c r="H307">
        <v>7.1999999999999998E-3</v>
      </c>
      <c r="I307">
        <v>0</v>
      </c>
      <c r="J307">
        <v>5.7999999999999996E-3</v>
      </c>
      <c r="K307">
        <v>0.9738</v>
      </c>
      <c r="L307">
        <v>1.18E-2</v>
      </c>
      <c r="M307">
        <v>0.99480000000000002</v>
      </c>
      <c r="N307">
        <v>0</v>
      </c>
      <c r="O307">
        <v>0.2266</v>
      </c>
      <c r="P307" s="1">
        <v>63830.73</v>
      </c>
      <c r="Q307">
        <v>0.2364</v>
      </c>
      <c r="R307">
        <v>1.8200000000000001E-2</v>
      </c>
      <c r="S307">
        <v>0.74550000000000005</v>
      </c>
      <c r="T307">
        <v>6</v>
      </c>
      <c r="U307" s="1">
        <v>88276</v>
      </c>
      <c r="V307">
        <v>115.94</v>
      </c>
      <c r="W307" s="1">
        <v>122522.02</v>
      </c>
      <c r="X307">
        <v>0.66410000000000002</v>
      </c>
      <c r="Y307">
        <v>7.8299999999999995E-2</v>
      </c>
      <c r="Z307">
        <v>0.2576</v>
      </c>
      <c r="AA307">
        <v>0.33589999999999998</v>
      </c>
      <c r="AB307">
        <v>122.52</v>
      </c>
      <c r="AC307" s="1">
        <v>2717.9246994636746</v>
      </c>
      <c r="AD307">
        <v>242.25</v>
      </c>
      <c r="AE307" s="1">
        <v>214572.69</v>
      </c>
      <c r="AF307">
        <v>463</v>
      </c>
      <c r="AG307" s="1">
        <v>28296</v>
      </c>
      <c r="AH307" s="1">
        <v>42985</v>
      </c>
      <c r="AI307">
        <v>26.5</v>
      </c>
      <c r="AJ307">
        <v>20</v>
      </c>
      <c r="AK307">
        <v>26.5</v>
      </c>
      <c r="AL307">
        <v>0</v>
      </c>
      <c r="AM307">
        <v>0</v>
      </c>
      <c r="AN307">
        <v>0</v>
      </c>
      <c r="AO307">
        <v>0</v>
      </c>
      <c r="AP307">
        <v>0.87270000000000003</v>
      </c>
      <c r="AQ307" s="1">
        <v>1999.21</v>
      </c>
      <c r="AR307" s="1">
        <v>2732.82</v>
      </c>
      <c r="AS307" s="1">
        <v>9011.33</v>
      </c>
      <c r="AT307">
        <v>741.69</v>
      </c>
      <c r="AU307">
        <v>132.57</v>
      </c>
      <c r="AV307" s="1">
        <v>14617.62</v>
      </c>
      <c r="AW307" s="1">
        <v>12869.3</v>
      </c>
      <c r="AX307">
        <v>0.60319999999999996</v>
      </c>
      <c r="AY307" s="1">
        <v>2492.87</v>
      </c>
      <c r="AZ307">
        <v>0.1168</v>
      </c>
      <c r="BA307">
        <v>426.87</v>
      </c>
      <c r="BB307">
        <v>0.02</v>
      </c>
      <c r="BC307" s="1">
        <v>5545.32</v>
      </c>
      <c r="BD307">
        <v>0.25990000000000002</v>
      </c>
      <c r="BE307" s="1">
        <v>21334.37</v>
      </c>
      <c r="BF307">
        <v>0.52649999999999997</v>
      </c>
      <c r="BG307">
        <v>0.2495</v>
      </c>
      <c r="BH307">
        <v>0.18049999999999999</v>
      </c>
      <c r="BI307">
        <v>2.35E-2</v>
      </c>
      <c r="BJ307">
        <v>0.02</v>
      </c>
    </row>
    <row r="308" spans="1:62" x14ac:dyDescent="0.25">
      <c r="A308" t="s">
        <v>309</v>
      </c>
      <c r="B308" t="s">
        <v>1063</v>
      </c>
      <c r="C308">
        <v>14</v>
      </c>
      <c r="D308">
        <v>90.059647428571438</v>
      </c>
      <c r="E308">
        <v>1260.8350640000001</v>
      </c>
      <c r="F308">
        <v>2.8E-3</v>
      </c>
      <c r="G308">
        <v>0</v>
      </c>
      <c r="H308">
        <v>4.8999999999999998E-3</v>
      </c>
      <c r="I308">
        <v>0</v>
      </c>
      <c r="J308">
        <v>1.5699999999999999E-2</v>
      </c>
      <c r="K308">
        <v>0.95899999999999996</v>
      </c>
      <c r="L308">
        <v>1.7600000000000001E-2</v>
      </c>
      <c r="M308">
        <v>0.2412</v>
      </c>
      <c r="N308">
        <v>8.0000000000000004E-4</v>
      </c>
      <c r="O308">
        <v>0.16220000000000001</v>
      </c>
      <c r="P308" s="1">
        <v>60623.26</v>
      </c>
      <c r="Q308">
        <v>8.8599999999999998E-2</v>
      </c>
      <c r="R308">
        <v>0.2152</v>
      </c>
      <c r="S308">
        <v>0.69620000000000004</v>
      </c>
      <c r="T308">
        <v>7.5</v>
      </c>
      <c r="U308" s="1">
        <v>83870.13</v>
      </c>
      <c r="V308">
        <v>168.11</v>
      </c>
      <c r="W308" s="1">
        <v>211996.1</v>
      </c>
      <c r="X308">
        <v>0.78949999999999998</v>
      </c>
      <c r="Y308">
        <v>3.7600000000000001E-2</v>
      </c>
      <c r="Z308">
        <v>0.1729</v>
      </c>
      <c r="AA308">
        <v>0.21049999999999999</v>
      </c>
      <c r="AB308">
        <v>212</v>
      </c>
      <c r="AC308" s="1">
        <v>8933.6657280654435</v>
      </c>
      <c r="AD308">
        <v>875.21</v>
      </c>
      <c r="AE308" s="1">
        <v>188248.37</v>
      </c>
      <c r="AF308">
        <v>387</v>
      </c>
      <c r="AG308" s="1">
        <v>41622</v>
      </c>
      <c r="AH308" s="1">
        <v>65431</v>
      </c>
      <c r="AI308">
        <v>68.48</v>
      </c>
      <c r="AJ308">
        <v>36.409999999999997</v>
      </c>
      <c r="AK308">
        <v>41.28</v>
      </c>
      <c r="AL308">
        <v>1.5</v>
      </c>
      <c r="AM308">
        <v>0.87</v>
      </c>
      <c r="AN308">
        <v>1</v>
      </c>
      <c r="AO308">
        <v>0</v>
      </c>
      <c r="AP308">
        <v>1.0868</v>
      </c>
      <c r="AQ308" s="1">
        <v>1853.26</v>
      </c>
      <c r="AR308" s="1">
        <v>2686.5</v>
      </c>
      <c r="AS308" s="1">
        <v>7664.59</v>
      </c>
      <c r="AT308" s="1">
        <v>1258.03</v>
      </c>
      <c r="AU308">
        <v>372.91</v>
      </c>
      <c r="AV308" s="1">
        <v>13835.29</v>
      </c>
      <c r="AW308" s="1">
        <v>5484.05</v>
      </c>
      <c r="AX308">
        <v>0.35439999999999999</v>
      </c>
      <c r="AY308" s="1">
        <v>7774.58</v>
      </c>
      <c r="AZ308">
        <v>0.50239999999999996</v>
      </c>
      <c r="BA308">
        <v>825.45</v>
      </c>
      <c r="BB308">
        <v>5.33E-2</v>
      </c>
      <c r="BC308" s="1">
        <v>1391.54</v>
      </c>
      <c r="BD308">
        <v>8.9899999999999994E-2</v>
      </c>
      <c r="BE308" s="1">
        <v>15475.62</v>
      </c>
      <c r="BF308">
        <v>0.55049999999999999</v>
      </c>
      <c r="BG308">
        <v>0.25390000000000001</v>
      </c>
      <c r="BH308">
        <v>0.1358</v>
      </c>
      <c r="BI308">
        <v>2.46E-2</v>
      </c>
      <c r="BJ308">
        <v>3.5200000000000002E-2</v>
      </c>
    </row>
    <row r="309" spans="1:62" x14ac:dyDescent="0.25">
      <c r="A309" t="s">
        <v>310</v>
      </c>
      <c r="B309" t="s">
        <v>1064</v>
      </c>
      <c r="C309">
        <v>19</v>
      </c>
      <c r="D309">
        <v>163.5784196842105</v>
      </c>
      <c r="E309">
        <v>3107.9899740000001</v>
      </c>
      <c r="F309">
        <v>2.8E-3</v>
      </c>
      <c r="G309">
        <v>1.6999999999999999E-3</v>
      </c>
      <c r="H309">
        <v>0.27889999999999998</v>
      </c>
      <c r="I309">
        <v>2.7000000000000001E-3</v>
      </c>
      <c r="J309">
        <v>4.9200000000000001E-2</v>
      </c>
      <c r="K309">
        <v>0.50060000000000004</v>
      </c>
      <c r="L309">
        <v>0.16420000000000001</v>
      </c>
      <c r="M309">
        <v>0.99850000000000005</v>
      </c>
      <c r="N309">
        <v>6.6E-3</v>
      </c>
      <c r="O309">
        <v>0.25600000000000001</v>
      </c>
      <c r="P309" s="1">
        <v>60583.97</v>
      </c>
      <c r="Q309">
        <v>0.10780000000000001</v>
      </c>
      <c r="R309">
        <v>0.15609999999999999</v>
      </c>
      <c r="S309">
        <v>0.73609999999999998</v>
      </c>
      <c r="T309">
        <v>32.78</v>
      </c>
      <c r="U309" s="1">
        <v>85127.41</v>
      </c>
      <c r="V309">
        <v>94.81</v>
      </c>
      <c r="W309" s="1">
        <v>134129.66</v>
      </c>
      <c r="X309">
        <v>0.65969999999999995</v>
      </c>
      <c r="Y309">
        <v>0.2356</v>
      </c>
      <c r="Z309">
        <v>0.1047</v>
      </c>
      <c r="AA309">
        <v>0.34029999999999999</v>
      </c>
      <c r="AB309">
        <v>134.13</v>
      </c>
      <c r="AC309" s="1">
        <v>6395.5347881698153</v>
      </c>
      <c r="AD309">
        <v>652</v>
      </c>
      <c r="AE309" s="1">
        <v>73292.37</v>
      </c>
      <c r="AF309">
        <v>31</v>
      </c>
      <c r="AG309" s="1">
        <v>25463</v>
      </c>
      <c r="AH309" s="1">
        <v>38414</v>
      </c>
      <c r="AI309">
        <v>65.45</v>
      </c>
      <c r="AJ309">
        <v>42.24</v>
      </c>
      <c r="AK309">
        <v>55.03</v>
      </c>
      <c r="AL309">
        <v>3.5</v>
      </c>
      <c r="AM309">
        <v>2.52</v>
      </c>
      <c r="AN309">
        <v>3.49</v>
      </c>
      <c r="AO309">
        <v>0</v>
      </c>
      <c r="AP309">
        <v>1.2481</v>
      </c>
      <c r="AQ309" s="1">
        <v>3121.53</v>
      </c>
      <c r="AR309" s="1">
        <v>3537.39</v>
      </c>
      <c r="AS309" s="1">
        <v>10105.540000000001</v>
      </c>
      <c r="AT309" s="1">
        <v>1635.06</v>
      </c>
      <c r="AU309">
        <v>153.76</v>
      </c>
      <c r="AV309" s="1">
        <v>18553.28</v>
      </c>
      <c r="AW309" s="1">
        <v>9233.1299999999992</v>
      </c>
      <c r="AX309">
        <v>0.45660000000000001</v>
      </c>
      <c r="AY309" s="1">
        <v>5609.32</v>
      </c>
      <c r="AZ309">
        <v>0.27739999999999998</v>
      </c>
      <c r="BA309">
        <v>499.98</v>
      </c>
      <c r="BB309">
        <v>2.47E-2</v>
      </c>
      <c r="BC309" s="1">
        <v>4879.92</v>
      </c>
      <c r="BD309">
        <v>0.24129999999999999</v>
      </c>
      <c r="BE309" s="1">
        <v>20222.349999999999</v>
      </c>
      <c r="BF309">
        <v>0.52059999999999995</v>
      </c>
      <c r="BG309">
        <v>0.25990000000000002</v>
      </c>
      <c r="BH309">
        <v>0.16470000000000001</v>
      </c>
      <c r="BI309">
        <v>2.07E-2</v>
      </c>
      <c r="BJ309">
        <v>3.4099999999999998E-2</v>
      </c>
    </row>
    <row r="310" spans="1:62" x14ac:dyDescent="0.25">
      <c r="A310" t="s">
        <v>311</v>
      </c>
      <c r="B310" t="s">
        <v>1065</v>
      </c>
      <c r="C310">
        <v>5</v>
      </c>
      <c r="D310">
        <v>638.80712659999995</v>
      </c>
      <c r="E310">
        <v>3194.035633</v>
      </c>
      <c r="F310">
        <v>1.1999999999999999E-3</v>
      </c>
      <c r="G310">
        <v>0</v>
      </c>
      <c r="H310">
        <v>0.90539999999999998</v>
      </c>
      <c r="I310">
        <v>6.9999999999999999E-4</v>
      </c>
      <c r="J310">
        <v>3.5000000000000003E-2</v>
      </c>
      <c r="K310">
        <v>2.0299999999999999E-2</v>
      </c>
      <c r="L310">
        <v>3.73E-2</v>
      </c>
      <c r="M310">
        <v>0.99929999999999997</v>
      </c>
      <c r="N310">
        <v>1.4E-3</v>
      </c>
      <c r="O310">
        <v>0.1888</v>
      </c>
      <c r="P310" s="1">
        <v>67126.78</v>
      </c>
      <c r="Q310">
        <v>0.2157</v>
      </c>
      <c r="R310">
        <v>0.1961</v>
      </c>
      <c r="S310">
        <v>0.58819999999999995</v>
      </c>
      <c r="T310">
        <v>33</v>
      </c>
      <c r="U310" s="1">
        <v>78360.94</v>
      </c>
      <c r="V310">
        <v>96.79</v>
      </c>
      <c r="W310" s="1">
        <v>106153.36</v>
      </c>
      <c r="X310">
        <v>0.69299999999999995</v>
      </c>
      <c r="Y310">
        <v>0.26029999999999998</v>
      </c>
      <c r="Z310">
        <v>4.6699999999999998E-2</v>
      </c>
      <c r="AA310">
        <v>0.307</v>
      </c>
      <c r="AB310">
        <v>106.15</v>
      </c>
      <c r="AC310" s="1">
        <v>5752.5795298477187</v>
      </c>
      <c r="AD310">
        <v>834.96</v>
      </c>
      <c r="AE310" s="1">
        <v>57730.02</v>
      </c>
      <c r="AF310">
        <v>12</v>
      </c>
      <c r="AG310" s="1">
        <v>28679</v>
      </c>
      <c r="AH310" s="1">
        <v>37052</v>
      </c>
      <c r="AI310">
        <v>72.900000000000006</v>
      </c>
      <c r="AJ310">
        <v>52.87</v>
      </c>
      <c r="AK310">
        <v>54.35</v>
      </c>
      <c r="AL310">
        <v>1.5</v>
      </c>
      <c r="AM310">
        <v>1.0900000000000001</v>
      </c>
      <c r="AN310">
        <v>1.25</v>
      </c>
      <c r="AO310">
        <v>0</v>
      </c>
      <c r="AP310">
        <v>1.5296000000000001</v>
      </c>
      <c r="AQ310" s="1">
        <v>2479.42</v>
      </c>
      <c r="AR310" s="1">
        <v>2812.89</v>
      </c>
      <c r="AS310" s="1">
        <v>8712.83</v>
      </c>
      <c r="AT310" s="1">
        <v>1033.26</v>
      </c>
      <c r="AU310">
        <v>861.56</v>
      </c>
      <c r="AV310" s="1">
        <v>15899.95</v>
      </c>
      <c r="AW310" s="1">
        <v>8095.13</v>
      </c>
      <c r="AX310">
        <v>0.46250000000000002</v>
      </c>
      <c r="AY310" s="1">
        <v>5133.3500000000004</v>
      </c>
      <c r="AZ310">
        <v>0.29330000000000001</v>
      </c>
      <c r="BA310">
        <v>578.80999999999995</v>
      </c>
      <c r="BB310">
        <v>3.3099999999999997E-2</v>
      </c>
      <c r="BC310" s="1">
        <v>3697.25</v>
      </c>
      <c r="BD310">
        <v>0.2112</v>
      </c>
      <c r="BE310" s="1">
        <v>17504.53</v>
      </c>
      <c r="BF310">
        <v>0.56100000000000005</v>
      </c>
      <c r="BG310">
        <v>0.20300000000000001</v>
      </c>
      <c r="BH310">
        <v>0.1996</v>
      </c>
      <c r="BI310">
        <v>2.1600000000000001E-2</v>
      </c>
      <c r="BJ310">
        <v>1.4800000000000001E-2</v>
      </c>
    </row>
    <row r="311" spans="1:62" x14ac:dyDescent="0.25">
      <c r="A311" t="s">
        <v>312</v>
      </c>
      <c r="B311" t="s">
        <v>1066</v>
      </c>
      <c r="C311">
        <v>101</v>
      </c>
      <c r="D311">
        <v>8.1777750495049499</v>
      </c>
      <c r="E311">
        <v>825.95528000000002</v>
      </c>
      <c r="F311">
        <v>0</v>
      </c>
      <c r="G311">
        <v>0</v>
      </c>
      <c r="H311">
        <v>3.5000000000000001E-3</v>
      </c>
      <c r="I311">
        <v>2.3999999999999998E-3</v>
      </c>
      <c r="J311">
        <v>8.3000000000000001E-3</v>
      </c>
      <c r="K311">
        <v>0.97470000000000001</v>
      </c>
      <c r="L311">
        <v>1.11E-2</v>
      </c>
      <c r="M311">
        <v>0.37059999999999998</v>
      </c>
      <c r="N311">
        <v>0</v>
      </c>
      <c r="O311">
        <v>0.1239</v>
      </c>
      <c r="P311" s="1">
        <v>43507.18</v>
      </c>
      <c r="Q311">
        <v>0.27779999999999999</v>
      </c>
      <c r="R311">
        <v>0.18890000000000001</v>
      </c>
      <c r="S311">
        <v>0.5333</v>
      </c>
      <c r="T311">
        <v>9</v>
      </c>
      <c r="U311" s="1">
        <v>62517.67</v>
      </c>
      <c r="V311">
        <v>91.77</v>
      </c>
      <c r="W311" s="1">
        <v>191226.83</v>
      </c>
      <c r="X311">
        <v>0.87949999999999995</v>
      </c>
      <c r="Y311">
        <v>3.1600000000000003E-2</v>
      </c>
      <c r="Z311">
        <v>8.8900000000000007E-2</v>
      </c>
      <c r="AA311">
        <v>0.1205</v>
      </c>
      <c r="AB311">
        <v>191.23</v>
      </c>
      <c r="AC311" s="1">
        <v>4187.9095439646562</v>
      </c>
      <c r="AD311">
        <v>516.38</v>
      </c>
      <c r="AE311" s="1">
        <v>163901.93</v>
      </c>
      <c r="AF311">
        <v>286</v>
      </c>
      <c r="AG311" s="1">
        <v>36852</v>
      </c>
      <c r="AH311" s="1">
        <v>54599</v>
      </c>
      <c r="AI311">
        <v>41.1</v>
      </c>
      <c r="AJ311">
        <v>20</v>
      </c>
      <c r="AK311">
        <v>20.77</v>
      </c>
      <c r="AL311">
        <v>4</v>
      </c>
      <c r="AM311">
        <v>1.55</v>
      </c>
      <c r="AN311">
        <v>2.41</v>
      </c>
      <c r="AO311">
        <v>0</v>
      </c>
      <c r="AP311">
        <v>0.79110000000000003</v>
      </c>
      <c r="AQ311" s="1">
        <v>1648.14</v>
      </c>
      <c r="AR311" s="1">
        <v>2315.94</v>
      </c>
      <c r="AS311" s="1">
        <v>7850.88</v>
      </c>
      <c r="AT311">
        <v>500.49</v>
      </c>
      <c r="AU311">
        <v>697.37</v>
      </c>
      <c r="AV311" s="1">
        <v>13012.82</v>
      </c>
      <c r="AW311" s="1">
        <v>6447.79</v>
      </c>
      <c r="AX311">
        <v>0.45519999999999999</v>
      </c>
      <c r="AY311" s="1">
        <v>3630.17</v>
      </c>
      <c r="AZ311">
        <v>0.25629999999999997</v>
      </c>
      <c r="BA311">
        <v>608.74</v>
      </c>
      <c r="BB311">
        <v>4.2999999999999997E-2</v>
      </c>
      <c r="BC311" s="1">
        <v>3478.13</v>
      </c>
      <c r="BD311">
        <v>0.2455</v>
      </c>
      <c r="BE311" s="1">
        <v>14164.84</v>
      </c>
      <c r="BF311">
        <v>0.53439999999999999</v>
      </c>
      <c r="BG311">
        <v>0.26400000000000001</v>
      </c>
      <c r="BH311">
        <v>0.1394</v>
      </c>
      <c r="BI311">
        <v>4.7E-2</v>
      </c>
      <c r="BJ311">
        <v>1.5299999999999999E-2</v>
      </c>
    </row>
    <row r="312" spans="1:62" x14ac:dyDescent="0.25">
      <c r="A312" t="s">
        <v>313</v>
      </c>
      <c r="B312" t="s">
        <v>1067</v>
      </c>
      <c r="C312">
        <v>78</v>
      </c>
      <c r="D312">
        <v>8.1805554358974355</v>
      </c>
      <c r="E312">
        <v>638.08332399999995</v>
      </c>
      <c r="F312">
        <v>4.7000000000000002E-3</v>
      </c>
      <c r="G312">
        <v>0</v>
      </c>
      <c r="H312">
        <v>4.7000000000000002E-3</v>
      </c>
      <c r="I312">
        <v>1.6000000000000001E-3</v>
      </c>
      <c r="J312">
        <v>9.4999999999999998E-3</v>
      </c>
      <c r="K312">
        <v>0.96709999999999996</v>
      </c>
      <c r="L312">
        <v>1.24E-2</v>
      </c>
      <c r="M312">
        <v>0.39679999999999999</v>
      </c>
      <c r="N312">
        <v>0</v>
      </c>
      <c r="O312">
        <v>0.13059999999999999</v>
      </c>
      <c r="P312" s="1">
        <v>66150.48</v>
      </c>
      <c r="Q312">
        <v>0.3175</v>
      </c>
      <c r="R312">
        <v>0.1429</v>
      </c>
      <c r="S312">
        <v>0.53969999999999996</v>
      </c>
      <c r="T312">
        <v>4</v>
      </c>
      <c r="U312" s="1">
        <v>92107.25</v>
      </c>
      <c r="V312">
        <v>159.52000000000001</v>
      </c>
      <c r="W312" s="1">
        <v>176931.28</v>
      </c>
      <c r="X312">
        <v>0.92920000000000003</v>
      </c>
      <c r="Y312">
        <v>2.9899999999999999E-2</v>
      </c>
      <c r="Z312">
        <v>4.1000000000000002E-2</v>
      </c>
      <c r="AA312">
        <v>7.0800000000000002E-2</v>
      </c>
      <c r="AB312">
        <v>176.93</v>
      </c>
      <c r="AC312" s="1">
        <v>4858.9923657055178</v>
      </c>
      <c r="AD312">
        <v>770.72</v>
      </c>
      <c r="AE312" s="1">
        <v>157746.15</v>
      </c>
      <c r="AF312">
        <v>260</v>
      </c>
      <c r="AG312" s="1">
        <v>34527</v>
      </c>
      <c r="AH312" s="1">
        <v>51814</v>
      </c>
      <c r="AI312">
        <v>39.15</v>
      </c>
      <c r="AJ312">
        <v>26.95</v>
      </c>
      <c r="AK312">
        <v>27.38</v>
      </c>
      <c r="AL312">
        <v>5.5</v>
      </c>
      <c r="AM312">
        <v>1.87</v>
      </c>
      <c r="AN312">
        <v>1.82</v>
      </c>
      <c r="AO312">
        <v>0</v>
      </c>
      <c r="AP312">
        <v>1.1172</v>
      </c>
      <c r="AQ312" s="1">
        <v>1968.75</v>
      </c>
      <c r="AR312" s="1">
        <v>3262.54</v>
      </c>
      <c r="AS312" s="1">
        <v>7673.15</v>
      </c>
      <c r="AT312">
        <v>957.47</v>
      </c>
      <c r="AU312">
        <v>12.74</v>
      </c>
      <c r="AV312" s="1">
        <v>13874.65</v>
      </c>
      <c r="AW312" s="1">
        <v>7437.19</v>
      </c>
      <c r="AX312">
        <v>0.48049999999999998</v>
      </c>
      <c r="AY312" s="1">
        <v>4291.32</v>
      </c>
      <c r="AZ312">
        <v>0.27729999999999999</v>
      </c>
      <c r="BA312" s="1">
        <v>1875.06</v>
      </c>
      <c r="BB312">
        <v>0.1211</v>
      </c>
      <c r="BC312" s="1">
        <v>1874.22</v>
      </c>
      <c r="BD312">
        <v>0.1211</v>
      </c>
      <c r="BE312" s="1">
        <v>15477.8</v>
      </c>
      <c r="BF312">
        <v>0.5544</v>
      </c>
      <c r="BG312">
        <v>0.20810000000000001</v>
      </c>
      <c r="BH312">
        <v>0.19350000000000001</v>
      </c>
      <c r="BI312">
        <v>3.32E-2</v>
      </c>
      <c r="BJ312">
        <v>1.09E-2</v>
      </c>
    </row>
    <row r="313" spans="1:62" x14ac:dyDescent="0.25">
      <c r="A313" t="s">
        <v>314</v>
      </c>
      <c r="B313" t="s">
        <v>1068</v>
      </c>
      <c r="C313">
        <v>75</v>
      </c>
      <c r="D313">
        <v>13.0064954</v>
      </c>
      <c r="E313">
        <v>975.48715500000003</v>
      </c>
      <c r="F313">
        <v>1.5E-3</v>
      </c>
      <c r="G313">
        <v>0</v>
      </c>
      <c r="H313">
        <v>4.4999999999999997E-3</v>
      </c>
      <c r="I313">
        <v>2.8999999999999998E-3</v>
      </c>
      <c r="J313">
        <v>4.1099999999999998E-2</v>
      </c>
      <c r="K313">
        <v>0.92120000000000002</v>
      </c>
      <c r="L313">
        <v>2.8899999999999999E-2</v>
      </c>
      <c r="M313">
        <v>0.2341</v>
      </c>
      <c r="N313">
        <v>1E-3</v>
      </c>
      <c r="O313">
        <v>0.2084</v>
      </c>
      <c r="P313" s="1">
        <v>65233.61</v>
      </c>
      <c r="Q313">
        <v>0.12330000000000001</v>
      </c>
      <c r="R313">
        <v>0.17810000000000001</v>
      </c>
      <c r="S313">
        <v>0.6986</v>
      </c>
      <c r="T313">
        <v>14</v>
      </c>
      <c r="U313" s="1">
        <v>70308.94</v>
      </c>
      <c r="V313">
        <v>69.680000000000007</v>
      </c>
      <c r="W313" s="1">
        <v>372193.08</v>
      </c>
      <c r="X313">
        <v>0.51300000000000001</v>
      </c>
      <c r="Y313">
        <v>5.5300000000000002E-2</v>
      </c>
      <c r="Z313">
        <v>0.43169999999999997</v>
      </c>
      <c r="AA313">
        <v>0.48699999999999999</v>
      </c>
      <c r="AB313">
        <v>372.19</v>
      </c>
      <c r="AC313" s="1">
        <v>15125.053081811209</v>
      </c>
      <c r="AD313">
        <v>727.11</v>
      </c>
      <c r="AE313" s="1">
        <v>246415.95</v>
      </c>
      <c r="AF313">
        <v>512</v>
      </c>
      <c r="AG313" s="1">
        <v>36010</v>
      </c>
      <c r="AH313" s="1">
        <v>52214</v>
      </c>
      <c r="AI313">
        <v>58.55</v>
      </c>
      <c r="AJ313">
        <v>25.38</v>
      </c>
      <c r="AK313">
        <v>42.34</v>
      </c>
      <c r="AL313">
        <v>1.5</v>
      </c>
      <c r="AM313">
        <v>0.78</v>
      </c>
      <c r="AN313">
        <v>1.21</v>
      </c>
      <c r="AO313">
        <v>0</v>
      </c>
      <c r="AP313">
        <v>1.1382000000000001</v>
      </c>
      <c r="AQ313" s="1">
        <v>2291.62</v>
      </c>
      <c r="AR313" s="1">
        <v>2797.57</v>
      </c>
      <c r="AS313" s="1">
        <v>9141.68</v>
      </c>
      <c r="AT313">
        <v>858.32</v>
      </c>
      <c r="AU313">
        <v>296.38</v>
      </c>
      <c r="AV313" s="1">
        <v>15385.57</v>
      </c>
      <c r="AW313" s="1">
        <v>5777.05</v>
      </c>
      <c r="AX313">
        <v>0.29370000000000002</v>
      </c>
      <c r="AY313" s="1">
        <v>10129.27</v>
      </c>
      <c r="AZ313">
        <v>0.51500000000000001</v>
      </c>
      <c r="BA313" s="1">
        <v>1764.37</v>
      </c>
      <c r="BB313">
        <v>8.9700000000000002E-2</v>
      </c>
      <c r="BC313" s="1">
        <v>1997.42</v>
      </c>
      <c r="BD313">
        <v>0.1016</v>
      </c>
      <c r="BE313" s="1">
        <v>19668.11</v>
      </c>
      <c r="BF313">
        <v>0.56030000000000002</v>
      </c>
      <c r="BG313">
        <v>0.23100000000000001</v>
      </c>
      <c r="BH313">
        <v>0.15279999999999999</v>
      </c>
      <c r="BI313">
        <v>3.6799999999999999E-2</v>
      </c>
      <c r="BJ313">
        <v>1.9099999999999999E-2</v>
      </c>
    </row>
    <row r="314" spans="1:62" x14ac:dyDescent="0.25">
      <c r="A314" t="s">
        <v>315</v>
      </c>
      <c r="B314" t="s">
        <v>1069</v>
      </c>
      <c r="C314">
        <v>4</v>
      </c>
      <c r="D314">
        <v>385.87869649999999</v>
      </c>
      <c r="E314">
        <v>1543.514786</v>
      </c>
      <c r="F314">
        <v>1.0200000000000001E-2</v>
      </c>
      <c r="G314">
        <v>5.9999999999999995E-4</v>
      </c>
      <c r="H314">
        <v>2.1000000000000001E-2</v>
      </c>
      <c r="I314">
        <v>2.5999999999999999E-3</v>
      </c>
      <c r="J314">
        <v>3.3500000000000002E-2</v>
      </c>
      <c r="K314">
        <v>0.88990000000000002</v>
      </c>
      <c r="L314">
        <v>4.2099999999999999E-2</v>
      </c>
      <c r="M314">
        <v>0.06</v>
      </c>
      <c r="N314">
        <v>3.8999999999999998E-3</v>
      </c>
      <c r="O314">
        <v>9.0300000000000005E-2</v>
      </c>
      <c r="P314" s="1">
        <v>76136.289999999994</v>
      </c>
      <c r="Q314">
        <v>0.1231</v>
      </c>
      <c r="R314">
        <v>0.1769</v>
      </c>
      <c r="S314">
        <v>0.7</v>
      </c>
      <c r="T314">
        <v>10.8</v>
      </c>
      <c r="U314" s="1">
        <v>120780.46</v>
      </c>
      <c r="V314">
        <v>142.91999999999999</v>
      </c>
      <c r="W314" s="1">
        <v>288283.32</v>
      </c>
      <c r="X314">
        <v>0.86470000000000002</v>
      </c>
      <c r="Y314">
        <v>0.10589999999999999</v>
      </c>
      <c r="Z314">
        <v>2.9399999999999999E-2</v>
      </c>
      <c r="AA314">
        <v>0.1353</v>
      </c>
      <c r="AB314">
        <v>288.27999999999997</v>
      </c>
      <c r="AC314" s="1">
        <v>14297.831935378688</v>
      </c>
      <c r="AD314" s="1">
        <v>1449.12</v>
      </c>
      <c r="AE314" s="1">
        <v>265591.59999999998</v>
      </c>
      <c r="AF314">
        <v>534</v>
      </c>
      <c r="AG314" s="1">
        <v>62005</v>
      </c>
      <c r="AH314" s="1">
        <v>180726</v>
      </c>
      <c r="AI314">
        <v>109.52</v>
      </c>
      <c r="AJ314">
        <v>45.46</v>
      </c>
      <c r="AK314">
        <v>66.790000000000006</v>
      </c>
      <c r="AL314">
        <v>5.75</v>
      </c>
      <c r="AM314">
        <v>5.13</v>
      </c>
      <c r="AN314">
        <v>5.16</v>
      </c>
      <c r="AO314">
        <v>0</v>
      </c>
      <c r="AP314">
        <v>0.66590000000000005</v>
      </c>
      <c r="AQ314" s="1">
        <v>2621.02</v>
      </c>
      <c r="AR314" s="1">
        <v>2780.9</v>
      </c>
      <c r="AS314" s="1">
        <v>10119.030000000001</v>
      </c>
      <c r="AT314">
        <v>889.43</v>
      </c>
      <c r="AU314">
        <v>768.13</v>
      </c>
      <c r="AV314" s="1">
        <v>17178.509999999998</v>
      </c>
      <c r="AW314" s="1">
        <v>3236.76</v>
      </c>
      <c r="AX314">
        <v>0.17749999999999999</v>
      </c>
      <c r="AY314" s="1">
        <v>13050.49</v>
      </c>
      <c r="AZ314">
        <v>0.71579999999999999</v>
      </c>
      <c r="BA314">
        <v>666.73</v>
      </c>
      <c r="BB314">
        <v>3.6600000000000001E-2</v>
      </c>
      <c r="BC314" s="1">
        <v>1279.2</v>
      </c>
      <c r="BD314">
        <v>7.0199999999999999E-2</v>
      </c>
      <c r="BE314" s="1">
        <v>18233.189999999999</v>
      </c>
      <c r="BF314">
        <v>0.54649999999999999</v>
      </c>
      <c r="BG314">
        <v>0.184</v>
      </c>
      <c r="BH314">
        <v>0.2142</v>
      </c>
      <c r="BI314">
        <v>4.1000000000000002E-2</v>
      </c>
      <c r="BJ314">
        <v>1.43E-2</v>
      </c>
    </row>
    <row r="315" spans="1:62" x14ac:dyDescent="0.25">
      <c r="A315" t="s">
        <v>316</v>
      </c>
      <c r="B315" t="s">
        <v>1070</v>
      </c>
      <c r="C315">
        <v>71</v>
      </c>
      <c r="D315">
        <v>31.129715140845072</v>
      </c>
      <c r="E315">
        <v>2210.2097749999998</v>
      </c>
      <c r="F315">
        <v>1.0699999999999999E-2</v>
      </c>
      <c r="G315">
        <v>0</v>
      </c>
      <c r="H315">
        <v>1.15E-2</v>
      </c>
      <c r="I315">
        <v>5.0000000000000001E-4</v>
      </c>
      <c r="J315">
        <v>2.41E-2</v>
      </c>
      <c r="K315">
        <v>0.90920000000000001</v>
      </c>
      <c r="L315">
        <v>4.3999999999999997E-2</v>
      </c>
      <c r="M315">
        <v>0.5373</v>
      </c>
      <c r="N315">
        <v>2.7000000000000001E-3</v>
      </c>
      <c r="O315">
        <v>0.16600000000000001</v>
      </c>
      <c r="P315" s="1">
        <v>55387.4</v>
      </c>
      <c r="Q315">
        <v>0.14710000000000001</v>
      </c>
      <c r="R315">
        <v>0.15440000000000001</v>
      </c>
      <c r="S315">
        <v>0.69850000000000001</v>
      </c>
      <c r="T315">
        <v>19</v>
      </c>
      <c r="U315" s="1">
        <v>69825.740000000005</v>
      </c>
      <c r="V315">
        <v>116.33</v>
      </c>
      <c r="W315" s="1">
        <v>260044.49</v>
      </c>
      <c r="X315">
        <v>0.65720000000000001</v>
      </c>
      <c r="Y315">
        <v>0.254</v>
      </c>
      <c r="Z315">
        <v>8.8800000000000004E-2</v>
      </c>
      <c r="AA315">
        <v>0.34279999999999999</v>
      </c>
      <c r="AB315">
        <v>260.04000000000002</v>
      </c>
      <c r="AC315" s="1">
        <v>7332.7609819298723</v>
      </c>
      <c r="AD315">
        <v>697.15</v>
      </c>
      <c r="AE315" s="1">
        <v>212373.58</v>
      </c>
      <c r="AF315">
        <v>456</v>
      </c>
      <c r="AG315" s="1">
        <v>32663</v>
      </c>
      <c r="AH315" s="1">
        <v>59068</v>
      </c>
      <c r="AI315">
        <v>45.98</v>
      </c>
      <c r="AJ315">
        <v>24.85</v>
      </c>
      <c r="AK315">
        <v>30.65</v>
      </c>
      <c r="AL315">
        <v>2.95</v>
      </c>
      <c r="AM315">
        <v>2.1800000000000002</v>
      </c>
      <c r="AN315">
        <v>2.73</v>
      </c>
      <c r="AO315">
        <v>0</v>
      </c>
      <c r="AP315">
        <v>0.78990000000000005</v>
      </c>
      <c r="AQ315" s="1">
        <v>1751.18</v>
      </c>
      <c r="AR315" s="1">
        <v>3449.32</v>
      </c>
      <c r="AS315" s="1">
        <v>6760.55</v>
      </c>
      <c r="AT315">
        <v>624.78</v>
      </c>
      <c r="AU315">
        <v>774.27</v>
      </c>
      <c r="AV315" s="1">
        <v>13360.09</v>
      </c>
      <c r="AW315" s="1">
        <v>4910.3500000000004</v>
      </c>
      <c r="AX315">
        <v>0.32669999999999999</v>
      </c>
      <c r="AY315" s="1">
        <v>6614.24</v>
      </c>
      <c r="AZ315">
        <v>0.44009999999999999</v>
      </c>
      <c r="BA315">
        <v>498.17</v>
      </c>
      <c r="BB315">
        <v>3.3099999999999997E-2</v>
      </c>
      <c r="BC315" s="1">
        <v>3006.19</v>
      </c>
      <c r="BD315">
        <v>0.2</v>
      </c>
      <c r="BE315" s="1">
        <v>15028.95</v>
      </c>
      <c r="BF315">
        <v>0.51800000000000002</v>
      </c>
      <c r="BG315">
        <v>0.26889999999999997</v>
      </c>
      <c r="BH315">
        <v>0.16339999999999999</v>
      </c>
      <c r="BI315">
        <v>3.04E-2</v>
      </c>
      <c r="BJ315">
        <v>1.9300000000000001E-2</v>
      </c>
    </row>
    <row r="316" spans="1:62" x14ac:dyDescent="0.25">
      <c r="A316" t="s">
        <v>317</v>
      </c>
      <c r="B316" t="s">
        <v>1071</v>
      </c>
      <c r="C316">
        <v>9</v>
      </c>
      <c r="D316">
        <v>445.325492</v>
      </c>
      <c r="E316">
        <v>4007.9294279999999</v>
      </c>
      <c r="F316">
        <v>1.1999999999999999E-3</v>
      </c>
      <c r="G316">
        <v>5.9999999999999995E-4</v>
      </c>
      <c r="H316">
        <v>6.2899999999999998E-2</v>
      </c>
      <c r="I316">
        <v>2.0000000000000001E-4</v>
      </c>
      <c r="J316">
        <v>8.2600000000000007E-2</v>
      </c>
      <c r="K316">
        <v>0.73380000000000001</v>
      </c>
      <c r="L316">
        <v>0.1186</v>
      </c>
      <c r="M316">
        <v>1</v>
      </c>
      <c r="N316">
        <v>2.0400000000000001E-2</v>
      </c>
      <c r="O316">
        <v>0.1956</v>
      </c>
      <c r="P316" s="1">
        <v>61766.91</v>
      </c>
      <c r="Q316">
        <v>0.31580000000000003</v>
      </c>
      <c r="R316">
        <v>0.20119999999999999</v>
      </c>
      <c r="S316">
        <v>0.48299999999999998</v>
      </c>
      <c r="T316">
        <v>59</v>
      </c>
      <c r="U316" s="1">
        <v>75074.44</v>
      </c>
      <c r="V316">
        <v>67.930000000000007</v>
      </c>
      <c r="W316" s="1">
        <v>96233.87</v>
      </c>
      <c r="X316">
        <v>0.67549999999999999</v>
      </c>
      <c r="Y316">
        <v>0.19989999999999999</v>
      </c>
      <c r="Z316">
        <v>0.1246</v>
      </c>
      <c r="AA316">
        <v>0.32450000000000001</v>
      </c>
      <c r="AB316">
        <v>96.23</v>
      </c>
      <c r="AC316" s="1">
        <v>2573.7514058842853</v>
      </c>
      <c r="AD316">
        <v>306.13</v>
      </c>
      <c r="AE316" s="1">
        <v>65873.899999999994</v>
      </c>
      <c r="AF316">
        <v>18</v>
      </c>
      <c r="AG316" s="1">
        <v>28964</v>
      </c>
      <c r="AH316" s="1">
        <v>38582</v>
      </c>
      <c r="AI316">
        <v>36.520000000000003</v>
      </c>
      <c r="AJ316">
        <v>25.37</v>
      </c>
      <c r="AK316">
        <v>25.3</v>
      </c>
      <c r="AL316">
        <v>0.5</v>
      </c>
      <c r="AM316">
        <v>0.37</v>
      </c>
      <c r="AN316">
        <v>0.43</v>
      </c>
      <c r="AO316">
        <v>0</v>
      </c>
      <c r="AP316">
        <v>0.79879999999999995</v>
      </c>
      <c r="AQ316" s="1">
        <v>2176.2399999999998</v>
      </c>
      <c r="AR316" s="1">
        <v>2710.04</v>
      </c>
      <c r="AS316" s="1">
        <v>8497.69</v>
      </c>
      <c r="AT316" s="1">
        <v>1373.56</v>
      </c>
      <c r="AU316" s="1">
        <v>1038.1300000000001</v>
      </c>
      <c r="AV316" s="1">
        <v>15795.65</v>
      </c>
      <c r="AW316" s="1">
        <v>10452.5</v>
      </c>
      <c r="AX316">
        <v>0.61870000000000003</v>
      </c>
      <c r="AY316" s="1">
        <v>2214.8200000000002</v>
      </c>
      <c r="AZ316">
        <v>0.13109999999999999</v>
      </c>
      <c r="BA316">
        <v>304.73</v>
      </c>
      <c r="BB316">
        <v>1.7999999999999999E-2</v>
      </c>
      <c r="BC316" s="1">
        <v>3923.08</v>
      </c>
      <c r="BD316">
        <v>0.23219999999999999</v>
      </c>
      <c r="BE316" s="1">
        <v>16895.14</v>
      </c>
      <c r="BF316">
        <v>0.60570000000000002</v>
      </c>
      <c r="BG316">
        <v>0.22889999999999999</v>
      </c>
      <c r="BH316">
        <v>0.12989999999999999</v>
      </c>
      <c r="BI316">
        <v>2.53E-2</v>
      </c>
      <c r="BJ316">
        <v>1.01E-2</v>
      </c>
    </row>
    <row r="317" spans="1:62" x14ac:dyDescent="0.25">
      <c r="A317" t="s">
        <v>318</v>
      </c>
      <c r="B317" t="s">
        <v>1072</v>
      </c>
      <c r="C317">
        <v>53</v>
      </c>
      <c r="D317">
        <v>17.339337867924531</v>
      </c>
      <c r="E317">
        <v>918.98490700000002</v>
      </c>
      <c r="F317">
        <v>1.1000000000000001E-3</v>
      </c>
      <c r="G317">
        <v>0</v>
      </c>
      <c r="H317">
        <v>2.0999999999999999E-3</v>
      </c>
      <c r="I317">
        <v>0</v>
      </c>
      <c r="J317">
        <v>8.9999999999999993E-3</v>
      </c>
      <c r="K317">
        <v>0.97650000000000003</v>
      </c>
      <c r="L317">
        <v>1.1299999999999999E-2</v>
      </c>
      <c r="M317">
        <v>4.5400000000000003E-2</v>
      </c>
      <c r="N317">
        <v>3.3999999999999998E-3</v>
      </c>
      <c r="O317">
        <v>0.1065</v>
      </c>
      <c r="P317" s="1">
        <v>63232.58</v>
      </c>
      <c r="Q317">
        <v>0.13789999999999999</v>
      </c>
      <c r="R317">
        <v>0.2414</v>
      </c>
      <c r="S317">
        <v>0.62070000000000003</v>
      </c>
      <c r="T317">
        <v>10</v>
      </c>
      <c r="U317" s="1">
        <v>51339</v>
      </c>
      <c r="V317">
        <v>91.9</v>
      </c>
      <c r="W317" s="1">
        <v>145851.47</v>
      </c>
      <c r="X317">
        <v>0.92510000000000003</v>
      </c>
      <c r="Y317">
        <v>5.5199999999999999E-2</v>
      </c>
      <c r="Z317">
        <v>1.9699999999999999E-2</v>
      </c>
      <c r="AA317">
        <v>7.4899999999999994E-2</v>
      </c>
      <c r="AB317">
        <v>145.85</v>
      </c>
      <c r="AC317" s="1">
        <v>4229.6875284808129</v>
      </c>
      <c r="AD317">
        <v>507.67</v>
      </c>
      <c r="AE317" s="1">
        <v>153202.92000000001</v>
      </c>
      <c r="AF317">
        <v>242</v>
      </c>
      <c r="AG317" s="1">
        <v>46671</v>
      </c>
      <c r="AH317" s="1">
        <v>75183</v>
      </c>
      <c r="AI317">
        <v>29</v>
      </c>
      <c r="AJ317">
        <v>29</v>
      </c>
      <c r="AK317">
        <v>29</v>
      </c>
      <c r="AL317">
        <v>2.2999999999999998</v>
      </c>
      <c r="AM317">
        <v>1.68</v>
      </c>
      <c r="AN317">
        <v>2.06</v>
      </c>
      <c r="AO317">
        <v>0</v>
      </c>
      <c r="AP317">
        <v>0.85450000000000004</v>
      </c>
      <c r="AQ317" s="1">
        <v>1210.8</v>
      </c>
      <c r="AR317" s="1">
        <v>1640.96</v>
      </c>
      <c r="AS317" s="1">
        <v>7098.16</v>
      </c>
      <c r="AT317">
        <v>376.96</v>
      </c>
      <c r="AU317">
        <v>408.15</v>
      </c>
      <c r="AV317" s="1">
        <v>10735.03</v>
      </c>
      <c r="AW317" s="1">
        <v>7063.43</v>
      </c>
      <c r="AX317">
        <v>0.54700000000000004</v>
      </c>
      <c r="AY317" s="1">
        <v>3942.27</v>
      </c>
      <c r="AZ317">
        <v>0.30530000000000002</v>
      </c>
      <c r="BA317">
        <v>695.14</v>
      </c>
      <c r="BB317">
        <v>5.3800000000000001E-2</v>
      </c>
      <c r="BC317" s="1">
        <v>1212.92</v>
      </c>
      <c r="BD317">
        <v>9.3899999999999997E-2</v>
      </c>
      <c r="BE317" s="1">
        <v>12913.76</v>
      </c>
      <c r="BF317">
        <v>0.58079999999999998</v>
      </c>
      <c r="BG317">
        <v>0.23680000000000001</v>
      </c>
      <c r="BH317">
        <v>0.13769999999999999</v>
      </c>
      <c r="BI317">
        <v>3.32E-2</v>
      </c>
      <c r="BJ317">
        <v>1.15E-2</v>
      </c>
    </row>
    <row r="318" spans="1:62" x14ac:dyDescent="0.25">
      <c r="A318" t="s">
        <v>319</v>
      </c>
      <c r="B318" t="s">
        <v>1073</v>
      </c>
      <c r="C318">
        <v>91</v>
      </c>
      <c r="D318">
        <v>20.98024378021978</v>
      </c>
      <c r="E318">
        <v>1909.202184</v>
      </c>
      <c r="F318">
        <v>1.6000000000000001E-3</v>
      </c>
      <c r="G318">
        <v>1.1000000000000001E-3</v>
      </c>
      <c r="H318">
        <v>1.9800000000000002E-2</v>
      </c>
      <c r="I318">
        <v>5.0000000000000001E-4</v>
      </c>
      <c r="J318">
        <v>2.7300000000000001E-2</v>
      </c>
      <c r="K318">
        <v>0.89419999999999999</v>
      </c>
      <c r="L318">
        <v>5.5500000000000001E-2</v>
      </c>
      <c r="M318">
        <v>0.34260000000000002</v>
      </c>
      <c r="N318">
        <v>8.6999999999999994E-3</v>
      </c>
      <c r="O318">
        <v>0.125</v>
      </c>
      <c r="P318" s="1">
        <v>59772.62</v>
      </c>
      <c r="Q318">
        <v>0.17929999999999999</v>
      </c>
      <c r="R318">
        <v>0.2414</v>
      </c>
      <c r="S318">
        <v>0.57930000000000004</v>
      </c>
      <c r="T318">
        <v>16.3</v>
      </c>
      <c r="U318" s="1">
        <v>90047.87</v>
      </c>
      <c r="V318">
        <v>117.13</v>
      </c>
      <c r="W318" s="1">
        <v>274916.93</v>
      </c>
      <c r="X318">
        <v>0.67030000000000001</v>
      </c>
      <c r="Y318">
        <v>0.1779</v>
      </c>
      <c r="Z318">
        <v>0.15190000000000001</v>
      </c>
      <c r="AA318">
        <v>0.32969999999999999</v>
      </c>
      <c r="AB318">
        <v>274.92</v>
      </c>
      <c r="AC318" s="1">
        <v>7457.8617808662639</v>
      </c>
      <c r="AD318">
        <v>573.83000000000004</v>
      </c>
      <c r="AE318" s="1">
        <v>215622.56</v>
      </c>
      <c r="AF318">
        <v>465</v>
      </c>
      <c r="AG318" s="1">
        <v>34758</v>
      </c>
      <c r="AH318" s="1">
        <v>63913</v>
      </c>
      <c r="AI318">
        <v>54.9</v>
      </c>
      <c r="AJ318">
        <v>20.66</v>
      </c>
      <c r="AK318">
        <v>27.8</v>
      </c>
      <c r="AL318">
        <v>2</v>
      </c>
      <c r="AM318">
        <v>1.08</v>
      </c>
      <c r="AN318">
        <v>1.49</v>
      </c>
      <c r="AO318">
        <v>0</v>
      </c>
      <c r="AP318">
        <v>0.72889999999999999</v>
      </c>
      <c r="AQ318" s="1">
        <v>1680.18</v>
      </c>
      <c r="AR318" s="1">
        <v>2770.06</v>
      </c>
      <c r="AS318" s="1">
        <v>7601.98</v>
      </c>
      <c r="AT318">
        <v>635.32000000000005</v>
      </c>
      <c r="AU318">
        <v>681.29</v>
      </c>
      <c r="AV318" s="1">
        <v>13368.84</v>
      </c>
      <c r="AW318" s="1">
        <v>6188.79</v>
      </c>
      <c r="AX318">
        <v>0.40820000000000001</v>
      </c>
      <c r="AY318" s="1">
        <v>6224.49</v>
      </c>
      <c r="AZ318">
        <v>0.41060000000000002</v>
      </c>
      <c r="BA318">
        <v>681.71</v>
      </c>
      <c r="BB318">
        <v>4.4999999999999998E-2</v>
      </c>
      <c r="BC318" s="1">
        <v>2064.4699999999998</v>
      </c>
      <c r="BD318">
        <v>0.13619999999999999</v>
      </c>
      <c r="BE318" s="1">
        <v>15159.46</v>
      </c>
      <c r="BF318">
        <v>0.55469999999999997</v>
      </c>
      <c r="BG318">
        <v>0.26479999999999998</v>
      </c>
      <c r="BH318">
        <v>0.1268</v>
      </c>
      <c r="BI318">
        <v>3.3599999999999998E-2</v>
      </c>
      <c r="BJ318">
        <v>0.02</v>
      </c>
    </row>
    <row r="319" spans="1:62" x14ac:dyDescent="0.25">
      <c r="A319" t="s">
        <v>320</v>
      </c>
      <c r="B319" t="s">
        <v>1074</v>
      </c>
      <c r="C319">
        <v>26</v>
      </c>
      <c r="D319">
        <v>51.442710576923083</v>
      </c>
      <c r="E319">
        <v>1337.510475</v>
      </c>
      <c r="F319">
        <v>2.7000000000000001E-3</v>
      </c>
      <c r="G319">
        <v>0</v>
      </c>
      <c r="H319">
        <v>4.5400000000000003E-2</v>
      </c>
      <c r="I319">
        <v>1.1999999999999999E-3</v>
      </c>
      <c r="J319">
        <v>1.4E-2</v>
      </c>
      <c r="K319">
        <v>0.85719999999999996</v>
      </c>
      <c r="L319">
        <v>7.9600000000000004E-2</v>
      </c>
      <c r="M319">
        <v>0.58089999999999997</v>
      </c>
      <c r="N319">
        <v>0</v>
      </c>
      <c r="O319">
        <v>0.21010000000000001</v>
      </c>
      <c r="P319" s="1">
        <v>66110.03</v>
      </c>
      <c r="Q319">
        <v>0.2135</v>
      </c>
      <c r="R319">
        <v>0.191</v>
      </c>
      <c r="S319">
        <v>0.59550000000000003</v>
      </c>
      <c r="T319">
        <v>16.25</v>
      </c>
      <c r="U319" s="1">
        <v>71249.259999999995</v>
      </c>
      <c r="V319">
        <v>82.31</v>
      </c>
      <c r="W319" s="1">
        <v>207453.19</v>
      </c>
      <c r="X319">
        <v>0.46139999999999998</v>
      </c>
      <c r="Y319">
        <v>0.2303</v>
      </c>
      <c r="Z319">
        <v>0.30830000000000002</v>
      </c>
      <c r="AA319">
        <v>0.53859999999999997</v>
      </c>
      <c r="AB319">
        <v>207.45</v>
      </c>
      <c r="AC319" s="1">
        <v>5390.8833872871164</v>
      </c>
      <c r="AD319">
        <v>376.13</v>
      </c>
      <c r="AE319" s="1">
        <v>147411.74</v>
      </c>
      <c r="AF319">
        <v>226</v>
      </c>
      <c r="AG319" s="1">
        <v>31043</v>
      </c>
      <c r="AH319" s="1">
        <v>48390</v>
      </c>
      <c r="AI319">
        <v>35.5</v>
      </c>
      <c r="AJ319">
        <v>20</v>
      </c>
      <c r="AK319">
        <v>25.24</v>
      </c>
      <c r="AL319">
        <v>2</v>
      </c>
      <c r="AM319">
        <v>0.9</v>
      </c>
      <c r="AN319">
        <v>1.51</v>
      </c>
      <c r="AO319">
        <v>0</v>
      </c>
      <c r="AP319">
        <v>0.64400000000000002</v>
      </c>
      <c r="AQ319" s="1">
        <v>2032.43</v>
      </c>
      <c r="AR319" s="1">
        <v>2208</v>
      </c>
      <c r="AS319" s="1">
        <v>8731.68</v>
      </c>
      <c r="AT319">
        <v>615.97</v>
      </c>
      <c r="AU319">
        <v>227.25</v>
      </c>
      <c r="AV319" s="1">
        <v>13815.33</v>
      </c>
      <c r="AW319" s="1">
        <v>9011.43</v>
      </c>
      <c r="AX319">
        <v>0.55059999999999998</v>
      </c>
      <c r="AY319" s="1">
        <v>4740.9799999999996</v>
      </c>
      <c r="AZ319">
        <v>0.28970000000000001</v>
      </c>
      <c r="BA319">
        <v>608.61</v>
      </c>
      <c r="BB319">
        <v>3.7199999999999997E-2</v>
      </c>
      <c r="BC319" s="1">
        <v>2005.6</v>
      </c>
      <c r="BD319">
        <v>0.1225</v>
      </c>
      <c r="BE319" s="1">
        <v>16366.62</v>
      </c>
      <c r="BF319">
        <v>0.49619999999999997</v>
      </c>
      <c r="BG319">
        <v>0.2616</v>
      </c>
      <c r="BH319">
        <v>0.16139999999999999</v>
      </c>
      <c r="BI319">
        <v>6.9400000000000003E-2</v>
      </c>
      <c r="BJ319">
        <v>1.14E-2</v>
      </c>
    </row>
    <row r="320" spans="1:62" x14ac:dyDescent="0.25">
      <c r="A320" t="s">
        <v>321</v>
      </c>
      <c r="B320" t="s">
        <v>1075</v>
      </c>
      <c r="C320">
        <v>140</v>
      </c>
      <c r="D320">
        <v>36.998370299999998</v>
      </c>
      <c r="E320">
        <v>5179.7718420000001</v>
      </c>
      <c r="F320">
        <v>3.3300000000000003E-2</v>
      </c>
      <c r="G320">
        <v>1.5E-3</v>
      </c>
      <c r="H320">
        <v>2.3E-2</v>
      </c>
      <c r="I320">
        <v>2.8999999999999998E-3</v>
      </c>
      <c r="J320">
        <v>5.3600000000000002E-2</v>
      </c>
      <c r="K320">
        <v>0.84560000000000002</v>
      </c>
      <c r="L320">
        <v>4.0099999999999997E-2</v>
      </c>
      <c r="M320">
        <v>0.13750000000000001</v>
      </c>
      <c r="N320">
        <v>1.04E-2</v>
      </c>
      <c r="O320">
        <v>0.1714</v>
      </c>
      <c r="P320" s="1">
        <v>74379.44</v>
      </c>
      <c r="Q320">
        <v>0.15049999999999999</v>
      </c>
      <c r="R320">
        <v>0.21</v>
      </c>
      <c r="S320">
        <v>0.63949999999999996</v>
      </c>
      <c r="T320">
        <v>33</v>
      </c>
      <c r="U320" s="1">
        <v>91525.03</v>
      </c>
      <c r="V320">
        <v>156.96</v>
      </c>
      <c r="W320" s="1">
        <v>182760.19</v>
      </c>
      <c r="X320">
        <v>0.69359999999999999</v>
      </c>
      <c r="Y320">
        <v>0.18210000000000001</v>
      </c>
      <c r="Z320">
        <v>0.12429999999999999</v>
      </c>
      <c r="AA320">
        <v>0.30640000000000001</v>
      </c>
      <c r="AB320">
        <v>182.76</v>
      </c>
      <c r="AC320" s="1">
        <v>5588.4839879014889</v>
      </c>
      <c r="AD320">
        <v>561.04</v>
      </c>
      <c r="AE320" s="1">
        <v>171262.48</v>
      </c>
      <c r="AF320">
        <v>323</v>
      </c>
      <c r="AG320" s="1">
        <v>49308</v>
      </c>
      <c r="AH320" s="1">
        <v>72787</v>
      </c>
      <c r="AI320">
        <v>47.86</v>
      </c>
      <c r="AJ320">
        <v>23.94</v>
      </c>
      <c r="AK320">
        <v>44.06</v>
      </c>
      <c r="AL320">
        <v>7</v>
      </c>
      <c r="AM320">
        <v>4.32</v>
      </c>
      <c r="AN320">
        <v>6.76</v>
      </c>
      <c r="AO320">
        <v>0</v>
      </c>
      <c r="AP320">
        <v>0.47120000000000001</v>
      </c>
      <c r="AQ320" s="1">
        <v>1428.16</v>
      </c>
      <c r="AR320" s="1">
        <v>2255.33</v>
      </c>
      <c r="AS320" s="1">
        <v>7496.05</v>
      </c>
      <c r="AT320">
        <v>766.06</v>
      </c>
      <c r="AU320">
        <v>829.43</v>
      </c>
      <c r="AV320" s="1">
        <v>12775.03</v>
      </c>
      <c r="AW320" s="1">
        <v>4939.57</v>
      </c>
      <c r="AX320">
        <v>0.39950000000000002</v>
      </c>
      <c r="AY320" s="1">
        <v>5152.3</v>
      </c>
      <c r="AZ320">
        <v>0.41670000000000001</v>
      </c>
      <c r="BA320">
        <v>762.6</v>
      </c>
      <c r="BB320">
        <v>6.1699999999999998E-2</v>
      </c>
      <c r="BC320" s="1">
        <v>1510.68</v>
      </c>
      <c r="BD320">
        <v>0.1222</v>
      </c>
      <c r="BE320" s="1">
        <v>12365.14</v>
      </c>
      <c r="BF320">
        <v>0.64249999999999996</v>
      </c>
      <c r="BG320">
        <v>0.25819999999999999</v>
      </c>
      <c r="BH320">
        <v>6.59E-2</v>
      </c>
      <c r="BI320">
        <v>2.1399999999999999E-2</v>
      </c>
      <c r="BJ320">
        <v>1.2E-2</v>
      </c>
    </row>
    <row r="321" spans="1:62" x14ac:dyDescent="0.25">
      <c r="A321" t="s">
        <v>322</v>
      </c>
      <c r="B321" t="s">
        <v>1076</v>
      </c>
      <c r="C321">
        <v>25</v>
      </c>
      <c r="D321">
        <v>389.96357096000003</v>
      </c>
      <c r="E321">
        <v>9749.0892739999999</v>
      </c>
      <c r="F321">
        <v>0.31190000000000001</v>
      </c>
      <c r="G321">
        <v>5.1999999999999998E-3</v>
      </c>
      <c r="H321">
        <v>5.0599999999999999E-2</v>
      </c>
      <c r="I321">
        <v>1.6999999999999999E-3</v>
      </c>
      <c r="J321">
        <v>5.3800000000000001E-2</v>
      </c>
      <c r="K321">
        <v>0.52259999999999995</v>
      </c>
      <c r="L321">
        <v>5.4199999999999998E-2</v>
      </c>
      <c r="M321">
        <v>9.69E-2</v>
      </c>
      <c r="N321">
        <v>8.3400000000000002E-2</v>
      </c>
      <c r="O321">
        <v>9.4500000000000001E-2</v>
      </c>
      <c r="P321" s="1">
        <v>88942.09</v>
      </c>
      <c r="Q321">
        <v>9.2999999999999999E-2</v>
      </c>
      <c r="R321">
        <v>9.1200000000000003E-2</v>
      </c>
      <c r="S321">
        <v>0.81579999999999997</v>
      </c>
      <c r="T321">
        <v>58.4</v>
      </c>
      <c r="U321" s="1">
        <v>104915.21</v>
      </c>
      <c r="V321">
        <v>166.94</v>
      </c>
      <c r="W321" s="1">
        <v>257955.61</v>
      </c>
      <c r="X321">
        <v>0.78700000000000003</v>
      </c>
      <c r="Y321">
        <v>0.19270000000000001</v>
      </c>
      <c r="Z321">
        <v>2.0299999999999999E-2</v>
      </c>
      <c r="AA321">
        <v>0.21299999999999999</v>
      </c>
      <c r="AB321">
        <v>257.95999999999998</v>
      </c>
      <c r="AC321" s="1">
        <v>10188.767812897966</v>
      </c>
      <c r="AD321">
        <v>841.32</v>
      </c>
      <c r="AE321" s="1">
        <v>216213.85</v>
      </c>
      <c r="AF321">
        <v>466</v>
      </c>
      <c r="AG321" s="1">
        <v>61568</v>
      </c>
      <c r="AH321" s="1">
        <v>135330</v>
      </c>
      <c r="AI321">
        <v>84.42</v>
      </c>
      <c r="AJ321">
        <v>36.6</v>
      </c>
      <c r="AK321">
        <v>46.62</v>
      </c>
      <c r="AL321">
        <v>0.43</v>
      </c>
      <c r="AM321">
        <v>0.43</v>
      </c>
      <c r="AN321">
        <v>0.43</v>
      </c>
      <c r="AO321">
        <v>0</v>
      </c>
      <c r="AP321">
        <v>0.58589999999999998</v>
      </c>
      <c r="AQ321" s="1">
        <v>1252.44</v>
      </c>
      <c r="AR321" s="1">
        <v>2444.6999999999998</v>
      </c>
      <c r="AS321" s="1">
        <v>8463.7099999999991</v>
      </c>
      <c r="AT321">
        <v>901.27</v>
      </c>
      <c r="AU321">
        <v>408.82</v>
      </c>
      <c r="AV321" s="1">
        <v>13470.94</v>
      </c>
      <c r="AW321" s="1">
        <v>4486.32</v>
      </c>
      <c r="AX321">
        <v>0.30009999999999998</v>
      </c>
      <c r="AY321" s="1">
        <v>8568.84</v>
      </c>
      <c r="AZ321">
        <v>0.57320000000000004</v>
      </c>
      <c r="BA321">
        <v>797.63</v>
      </c>
      <c r="BB321">
        <v>5.3400000000000003E-2</v>
      </c>
      <c r="BC321" s="1">
        <v>1095.54</v>
      </c>
      <c r="BD321">
        <v>7.3300000000000004E-2</v>
      </c>
      <c r="BE321" s="1">
        <v>14948.33</v>
      </c>
      <c r="BF321">
        <v>0.6179</v>
      </c>
      <c r="BG321">
        <v>0.23350000000000001</v>
      </c>
      <c r="BH321">
        <v>0.1085</v>
      </c>
      <c r="BI321">
        <v>2.8199999999999999E-2</v>
      </c>
      <c r="BJ321">
        <v>1.1900000000000001E-2</v>
      </c>
    </row>
    <row r="322" spans="1:62" x14ac:dyDescent="0.25">
      <c r="A322" t="s">
        <v>323</v>
      </c>
      <c r="B322" t="s">
        <v>1077</v>
      </c>
      <c r="C322">
        <v>13</v>
      </c>
      <c r="D322">
        <v>287.44044153846153</v>
      </c>
      <c r="E322">
        <v>3736.7257399999999</v>
      </c>
      <c r="F322">
        <v>1.1000000000000001E-3</v>
      </c>
      <c r="G322">
        <v>2.2000000000000001E-3</v>
      </c>
      <c r="H322">
        <v>0.12859999999999999</v>
      </c>
      <c r="I322">
        <v>2.5999999999999999E-3</v>
      </c>
      <c r="J322">
        <v>6.6299999999999998E-2</v>
      </c>
      <c r="K322">
        <v>0.66690000000000005</v>
      </c>
      <c r="L322">
        <v>0.13239999999999999</v>
      </c>
      <c r="M322">
        <v>1</v>
      </c>
      <c r="N322">
        <v>3.3500000000000002E-2</v>
      </c>
      <c r="O322">
        <v>0.14910000000000001</v>
      </c>
      <c r="P322" s="1">
        <v>67170.240000000005</v>
      </c>
      <c r="Q322">
        <v>0.17150000000000001</v>
      </c>
      <c r="R322">
        <v>0.16420000000000001</v>
      </c>
      <c r="S322">
        <v>0.66420000000000001</v>
      </c>
      <c r="T322">
        <v>27</v>
      </c>
      <c r="U322" s="1">
        <v>90114.44</v>
      </c>
      <c r="V322">
        <v>138.4</v>
      </c>
      <c r="W322" s="1">
        <v>141942.01999999999</v>
      </c>
      <c r="X322">
        <v>0.70740000000000003</v>
      </c>
      <c r="Y322">
        <v>0.22939999999999999</v>
      </c>
      <c r="Z322">
        <v>6.3200000000000006E-2</v>
      </c>
      <c r="AA322">
        <v>0.29260000000000003</v>
      </c>
      <c r="AB322">
        <v>141.94</v>
      </c>
      <c r="AC322" s="1">
        <v>5364.4597957569131</v>
      </c>
      <c r="AD322">
        <v>694.43</v>
      </c>
      <c r="AE322" s="1">
        <v>104766.73</v>
      </c>
      <c r="AF322">
        <v>81</v>
      </c>
      <c r="AG322" s="1">
        <v>30063</v>
      </c>
      <c r="AH322" s="1">
        <v>42370</v>
      </c>
      <c r="AI322">
        <v>45.1</v>
      </c>
      <c r="AJ322">
        <v>37.299999999999997</v>
      </c>
      <c r="AK322">
        <v>37.299999999999997</v>
      </c>
      <c r="AL322">
        <v>4.5999999999999996</v>
      </c>
      <c r="AM322">
        <v>4.43</v>
      </c>
      <c r="AN322">
        <v>4.5</v>
      </c>
      <c r="AO322">
        <v>1.41</v>
      </c>
      <c r="AP322">
        <v>1.2484</v>
      </c>
      <c r="AQ322" s="1">
        <v>1394.53</v>
      </c>
      <c r="AR322" s="1">
        <v>2445.9899999999998</v>
      </c>
      <c r="AS322" s="1">
        <v>8212.4699999999993</v>
      </c>
      <c r="AT322">
        <v>930.12</v>
      </c>
      <c r="AU322">
        <v>340.48</v>
      </c>
      <c r="AV322" s="1">
        <v>13323.59</v>
      </c>
      <c r="AW322" s="1">
        <v>8635.81</v>
      </c>
      <c r="AX322">
        <v>0.52769999999999995</v>
      </c>
      <c r="AY322" s="1">
        <v>4542.12</v>
      </c>
      <c r="AZ322">
        <v>0.27760000000000001</v>
      </c>
      <c r="BA322">
        <v>645.84</v>
      </c>
      <c r="BB322">
        <v>3.95E-2</v>
      </c>
      <c r="BC322" s="1">
        <v>2540.12</v>
      </c>
      <c r="BD322">
        <v>0.1552</v>
      </c>
      <c r="BE322" s="1">
        <v>16363.89</v>
      </c>
      <c r="BF322">
        <v>0.58409999999999995</v>
      </c>
      <c r="BG322">
        <v>0.23930000000000001</v>
      </c>
      <c r="BH322">
        <v>0.1353</v>
      </c>
      <c r="BI322">
        <v>2.75E-2</v>
      </c>
      <c r="BJ322">
        <v>1.38E-2</v>
      </c>
    </row>
    <row r="323" spans="1:62" x14ac:dyDescent="0.25">
      <c r="A323" t="s">
        <v>324</v>
      </c>
      <c r="B323" t="s">
        <v>1078</v>
      </c>
      <c r="C323">
        <v>49</v>
      </c>
      <c r="D323">
        <v>12.605815591836739</v>
      </c>
      <c r="E323">
        <v>617.68496400000004</v>
      </c>
      <c r="F323">
        <v>1.4E-3</v>
      </c>
      <c r="G323">
        <v>0</v>
      </c>
      <c r="H323">
        <v>1.7100000000000001E-2</v>
      </c>
      <c r="I323">
        <v>0</v>
      </c>
      <c r="J323">
        <v>1.24E-2</v>
      </c>
      <c r="K323">
        <v>0.96230000000000004</v>
      </c>
      <c r="L323">
        <v>6.7999999999999996E-3</v>
      </c>
      <c r="M323">
        <v>0.35239999999999999</v>
      </c>
      <c r="N323">
        <v>0</v>
      </c>
      <c r="O323">
        <v>0.11990000000000001</v>
      </c>
      <c r="P323" s="1">
        <v>55997.41</v>
      </c>
      <c r="Q323">
        <v>0.38890000000000002</v>
      </c>
      <c r="R323">
        <v>0.33329999999999999</v>
      </c>
      <c r="S323">
        <v>0.27779999999999999</v>
      </c>
      <c r="T323">
        <v>6</v>
      </c>
      <c r="U323" s="1">
        <v>65499.67</v>
      </c>
      <c r="V323">
        <v>102.95</v>
      </c>
      <c r="W323" s="1">
        <v>289290.11</v>
      </c>
      <c r="X323">
        <v>0.81269999999999998</v>
      </c>
      <c r="Y323">
        <v>0.13919999999999999</v>
      </c>
      <c r="Z323">
        <v>4.8099999999999997E-2</v>
      </c>
      <c r="AA323">
        <v>0.18729999999999999</v>
      </c>
      <c r="AB323">
        <v>289.29000000000002</v>
      </c>
      <c r="AC323" s="1">
        <v>9766.8817465338198</v>
      </c>
      <c r="AD323" s="1">
        <v>1174.8599999999999</v>
      </c>
      <c r="AE323" s="1">
        <v>239064.67</v>
      </c>
      <c r="AF323">
        <v>503</v>
      </c>
      <c r="AG323" s="1">
        <v>35960</v>
      </c>
      <c r="AH323" s="1">
        <v>61121</v>
      </c>
      <c r="AI323">
        <v>53.3</v>
      </c>
      <c r="AJ323">
        <v>31.83</v>
      </c>
      <c r="AK323">
        <v>38.29</v>
      </c>
      <c r="AL323">
        <v>2</v>
      </c>
      <c r="AM323">
        <v>0.89</v>
      </c>
      <c r="AN323">
        <v>1.64</v>
      </c>
      <c r="AO323">
        <v>0</v>
      </c>
      <c r="AP323">
        <v>1.0301</v>
      </c>
      <c r="AQ323" s="1">
        <v>2371.56</v>
      </c>
      <c r="AR323" s="1">
        <v>3845.88</v>
      </c>
      <c r="AS323" s="1">
        <v>7743.9</v>
      </c>
      <c r="AT323" s="1">
        <v>1060.95</v>
      </c>
      <c r="AU323">
        <v>479.8</v>
      </c>
      <c r="AV323" s="1">
        <v>15502.09</v>
      </c>
      <c r="AW323" s="1">
        <v>4952.05</v>
      </c>
      <c r="AX323">
        <v>0.29530000000000001</v>
      </c>
      <c r="AY323" s="1">
        <v>8748.31</v>
      </c>
      <c r="AZ323">
        <v>0.52170000000000005</v>
      </c>
      <c r="BA323" s="1">
        <v>1023.12</v>
      </c>
      <c r="BB323">
        <v>6.0999999999999999E-2</v>
      </c>
      <c r="BC323" s="1">
        <v>2044.34</v>
      </c>
      <c r="BD323">
        <v>0.12189999999999999</v>
      </c>
      <c r="BE323" s="1">
        <v>16767.830000000002</v>
      </c>
      <c r="BF323">
        <v>0.54269999999999996</v>
      </c>
      <c r="BG323">
        <v>0.20899999999999999</v>
      </c>
      <c r="BH323">
        <v>0.18870000000000001</v>
      </c>
      <c r="BI323">
        <v>3.5799999999999998E-2</v>
      </c>
      <c r="BJ323">
        <v>2.3800000000000002E-2</v>
      </c>
    </row>
    <row r="324" spans="1:62" x14ac:dyDescent="0.25">
      <c r="A324" t="s">
        <v>325</v>
      </c>
      <c r="B324" t="s">
        <v>1079</v>
      </c>
      <c r="C324">
        <v>9</v>
      </c>
      <c r="D324">
        <v>242.2320536666667</v>
      </c>
      <c r="E324">
        <v>2180.088483</v>
      </c>
      <c r="F324">
        <v>2.1600000000000001E-2</v>
      </c>
      <c r="G324">
        <v>5.0000000000000001E-4</v>
      </c>
      <c r="H324">
        <v>0.1032</v>
      </c>
      <c r="I324">
        <v>0</v>
      </c>
      <c r="J324">
        <v>8.0799999999999997E-2</v>
      </c>
      <c r="K324">
        <v>0.72199999999999998</v>
      </c>
      <c r="L324">
        <v>7.1999999999999995E-2</v>
      </c>
      <c r="M324">
        <v>0.29830000000000001</v>
      </c>
      <c r="N324">
        <v>6.4000000000000003E-3</v>
      </c>
      <c r="O324">
        <v>0.14480000000000001</v>
      </c>
      <c r="P324" s="1">
        <v>79344.25</v>
      </c>
      <c r="Q324">
        <v>0.1215</v>
      </c>
      <c r="R324">
        <v>0.16569999999999999</v>
      </c>
      <c r="S324">
        <v>0.7127</v>
      </c>
      <c r="T324">
        <v>18.3</v>
      </c>
      <c r="U324" s="1">
        <v>108597.74</v>
      </c>
      <c r="V324">
        <v>119.13</v>
      </c>
      <c r="W324" s="1">
        <v>232941.98</v>
      </c>
      <c r="X324">
        <v>0.62529999999999997</v>
      </c>
      <c r="Y324">
        <v>0.3342</v>
      </c>
      <c r="Z324">
        <v>4.0500000000000001E-2</v>
      </c>
      <c r="AA324">
        <v>0.37469999999999998</v>
      </c>
      <c r="AB324">
        <v>232.94</v>
      </c>
      <c r="AC324" s="1">
        <v>11732.844881966197</v>
      </c>
      <c r="AD324">
        <v>946.71</v>
      </c>
      <c r="AE324" s="1">
        <v>202191.51</v>
      </c>
      <c r="AF324">
        <v>431</v>
      </c>
      <c r="AG324" s="1">
        <v>39344</v>
      </c>
      <c r="AH324" s="1">
        <v>58467</v>
      </c>
      <c r="AI324">
        <v>86.5</v>
      </c>
      <c r="AJ324">
        <v>42.23</v>
      </c>
      <c r="AK324">
        <v>61.22</v>
      </c>
      <c r="AL324">
        <v>2.65</v>
      </c>
      <c r="AM324">
        <v>2.0299999999999998</v>
      </c>
      <c r="AN324">
        <v>2.54</v>
      </c>
      <c r="AO324">
        <v>0</v>
      </c>
      <c r="AP324">
        <v>1.0649999999999999</v>
      </c>
      <c r="AQ324" s="1">
        <v>2208.83</v>
      </c>
      <c r="AR324" s="1">
        <v>2496.73</v>
      </c>
      <c r="AS324" s="1">
        <v>9352.83</v>
      </c>
      <c r="AT324" s="1">
        <v>1122.18</v>
      </c>
      <c r="AU324">
        <v>304.01</v>
      </c>
      <c r="AV324" s="1">
        <v>15484.58</v>
      </c>
      <c r="AW324" s="1">
        <v>4058.75</v>
      </c>
      <c r="AX324">
        <v>0.2291</v>
      </c>
      <c r="AY324" s="1">
        <v>10937.88</v>
      </c>
      <c r="AZ324">
        <v>0.61739999999999995</v>
      </c>
      <c r="BA324">
        <v>753.53</v>
      </c>
      <c r="BB324">
        <v>4.2500000000000003E-2</v>
      </c>
      <c r="BC324" s="1">
        <v>1964.77</v>
      </c>
      <c r="BD324">
        <v>0.1109</v>
      </c>
      <c r="BE324" s="1">
        <v>17714.93</v>
      </c>
      <c r="BF324">
        <v>0.62870000000000004</v>
      </c>
      <c r="BG324">
        <v>0.23130000000000001</v>
      </c>
      <c r="BH324">
        <v>9.8699999999999996E-2</v>
      </c>
      <c r="BI324">
        <v>2.86E-2</v>
      </c>
      <c r="BJ324">
        <v>1.2800000000000001E-2</v>
      </c>
    </row>
    <row r="325" spans="1:62" x14ac:dyDescent="0.25">
      <c r="A325" t="s">
        <v>326</v>
      </c>
      <c r="B325" t="s">
        <v>1080</v>
      </c>
      <c r="C325">
        <v>22</v>
      </c>
      <c r="D325">
        <v>173.79527790909091</v>
      </c>
      <c r="E325">
        <v>3823.496114</v>
      </c>
      <c r="F325">
        <v>9.1899999999999996E-2</v>
      </c>
      <c r="G325">
        <v>0</v>
      </c>
      <c r="H325">
        <v>0.1915</v>
      </c>
      <c r="I325">
        <v>1.1999999999999999E-3</v>
      </c>
      <c r="J325">
        <v>4.7100000000000003E-2</v>
      </c>
      <c r="K325">
        <v>0.6079</v>
      </c>
      <c r="L325">
        <v>6.0499999999999998E-2</v>
      </c>
      <c r="M325">
        <v>0.2379</v>
      </c>
      <c r="N325">
        <v>2.81E-2</v>
      </c>
      <c r="O325">
        <v>0.1661</v>
      </c>
      <c r="P325" s="1">
        <v>88791.65</v>
      </c>
      <c r="Q325">
        <v>0.15409999999999999</v>
      </c>
      <c r="R325">
        <v>0.13769999999999999</v>
      </c>
      <c r="S325">
        <v>0.70820000000000005</v>
      </c>
      <c r="T325">
        <v>34</v>
      </c>
      <c r="U325" s="1">
        <v>112160.9</v>
      </c>
      <c r="V325">
        <v>112.46</v>
      </c>
      <c r="W325" s="1">
        <v>397577.86</v>
      </c>
      <c r="X325">
        <v>0.69789999999999996</v>
      </c>
      <c r="Y325">
        <v>0.2828</v>
      </c>
      <c r="Z325">
        <v>1.9199999999999998E-2</v>
      </c>
      <c r="AA325">
        <v>0.30209999999999998</v>
      </c>
      <c r="AB325">
        <v>397.58</v>
      </c>
      <c r="AC325" s="1">
        <v>17987.20619806023</v>
      </c>
      <c r="AD325" s="1">
        <v>1599.98</v>
      </c>
      <c r="AE325" s="1">
        <v>352044.78</v>
      </c>
      <c r="AF325">
        <v>589</v>
      </c>
      <c r="AG325" s="1">
        <v>44323</v>
      </c>
      <c r="AH325" s="1">
        <v>100399</v>
      </c>
      <c r="AI325">
        <v>85.47</v>
      </c>
      <c r="AJ325">
        <v>42.32</v>
      </c>
      <c r="AK325">
        <v>49.73</v>
      </c>
      <c r="AL325">
        <v>5.2</v>
      </c>
      <c r="AM325">
        <v>4.43</v>
      </c>
      <c r="AN325">
        <v>4.8</v>
      </c>
      <c r="AO325">
        <v>0</v>
      </c>
      <c r="AP325">
        <v>0.91259999999999997</v>
      </c>
      <c r="AQ325" s="1">
        <v>2449.69</v>
      </c>
      <c r="AR325" s="1">
        <v>3301.61</v>
      </c>
      <c r="AS325" s="1">
        <v>9458.82</v>
      </c>
      <c r="AT325" s="1">
        <v>1236.71</v>
      </c>
      <c r="AU325" s="1">
        <v>1224.3800000000001</v>
      </c>
      <c r="AV325" s="1">
        <v>17671.2</v>
      </c>
      <c r="AW325" s="1">
        <v>2155.56</v>
      </c>
      <c r="AX325">
        <v>0.1085</v>
      </c>
      <c r="AY325" s="1">
        <v>15450.2</v>
      </c>
      <c r="AZ325">
        <v>0.77739999999999998</v>
      </c>
      <c r="BA325" s="1">
        <v>1091.23</v>
      </c>
      <c r="BB325">
        <v>5.4899999999999997E-2</v>
      </c>
      <c r="BC325" s="1">
        <v>1176.23</v>
      </c>
      <c r="BD325">
        <v>5.9200000000000003E-2</v>
      </c>
      <c r="BE325" s="1">
        <v>19873.22</v>
      </c>
      <c r="BF325">
        <v>0.5585</v>
      </c>
      <c r="BG325">
        <v>0.2392</v>
      </c>
      <c r="BH325">
        <v>0.1593</v>
      </c>
      <c r="BI325">
        <v>2.18E-2</v>
      </c>
      <c r="BJ325">
        <v>2.12E-2</v>
      </c>
    </row>
    <row r="326" spans="1:62" x14ac:dyDescent="0.25">
      <c r="A326" t="s">
        <v>327</v>
      </c>
      <c r="B326" t="s">
        <v>1081</v>
      </c>
      <c r="C326">
        <v>54</v>
      </c>
      <c r="D326">
        <v>32.687984462962973</v>
      </c>
      <c r="E326">
        <v>1765.151161</v>
      </c>
      <c r="F326">
        <v>1.5E-3</v>
      </c>
      <c r="G326">
        <v>0</v>
      </c>
      <c r="H326">
        <v>1.6899999999999998E-2</v>
      </c>
      <c r="I326">
        <v>5.0000000000000001E-4</v>
      </c>
      <c r="J326">
        <v>7.1999999999999998E-3</v>
      </c>
      <c r="K326">
        <v>0.9022</v>
      </c>
      <c r="L326">
        <v>7.1599999999999997E-2</v>
      </c>
      <c r="M326">
        <v>0.94</v>
      </c>
      <c r="N326">
        <v>5.0000000000000001E-4</v>
      </c>
      <c r="O326">
        <v>0.21060000000000001</v>
      </c>
      <c r="P326" s="1">
        <v>60333.59</v>
      </c>
      <c r="Q326">
        <v>0.17949999999999999</v>
      </c>
      <c r="R326">
        <v>0.1368</v>
      </c>
      <c r="S326">
        <v>0.68379999999999996</v>
      </c>
      <c r="T326">
        <v>15</v>
      </c>
      <c r="U326" s="1">
        <v>91437.53</v>
      </c>
      <c r="V326">
        <v>117.68</v>
      </c>
      <c r="W326" s="1">
        <v>128799.06</v>
      </c>
      <c r="X326">
        <v>0.74690000000000001</v>
      </c>
      <c r="Y326">
        <v>0.1716</v>
      </c>
      <c r="Z326">
        <v>8.1500000000000003E-2</v>
      </c>
      <c r="AA326">
        <v>0.25309999999999999</v>
      </c>
      <c r="AB326">
        <v>128.80000000000001</v>
      </c>
      <c r="AC326" s="1">
        <v>2753.8972907261395</v>
      </c>
      <c r="AD326">
        <v>292.51</v>
      </c>
      <c r="AE326" s="1">
        <v>95850.04</v>
      </c>
      <c r="AF326">
        <v>65</v>
      </c>
      <c r="AG326" s="1">
        <v>33296</v>
      </c>
      <c r="AH326" s="1">
        <v>52575</v>
      </c>
      <c r="AI326">
        <v>36.950000000000003</v>
      </c>
      <c r="AJ326">
        <v>20</v>
      </c>
      <c r="AK326">
        <v>20</v>
      </c>
      <c r="AL326">
        <v>0.5</v>
      </c>
      <c r="AM326">
        <v>0.5</v>
      </c>
      <c r="AN326">
        <v>0.5</v>
      </c>
      <c r="AO326">
        <v>0</v>
      </c>
      <c r="AP326">
        <v>0.72370000000000001</v>
      </c>
      <c r="AQ326" s="1">
        <v>1290.1099999999999</v>
      </c>
      <c r="AR326" s="1">
        <v>2762.79</v>
      </c>
      <c r="AS326" s="1">
        <v>7144.62</v>
      </c>
      <c r="AT326">
        <v>603.23</v>
      </c>
      <c r="AU326">
        <v>435.37</v>
      </c>
      <c r="AV326" s="1">
        <v>12236.12</v>
      </c>
      <c r="AW326" s="1">
        <v>8456.9599999999991</v>
      </c>
      <c r="AX326">
        <v>0.61709999999999998</v>
      </c>
      <c r="AY326" s="1">
        <v>2211.3000000000002</v>
      </c>
      <c r="AZ326">
        <v>0.1613</v>
      </c>
      <c r="BA326">
        <v>513.30999999999995</v>
      </c>
      <c r="BB326">
        <v>3.7499999999999999E-2</v>
      </c>
      <c r="BC326" s="1">
        <v>2523.6</v>
      </c>
      <c r="BD326">
        <v>0.18410000000000001</v>
      </c>
      <c r="BE326" s="1">
        <v>13705.16</v>
      </c>
      <c r="BF326">
        <v>0.54320000000000002</v>
      </c>
      <c r="BG326">
        <v>0.26490000000000002</v>
      </c>
      <c r="BH326">
        <v>0.15529999999999999</v>
      </c>
      <c r="BI326">
        <v>2.2700000000000001E-2</v>
      </c>
      <c r="BJ326">
        <v>1.4E-2</v>
      </c>
    </row>
    <row r="327" spans="1:62" x14ac:dyDescent="0.25">
      <c r="A327" t="s">
        <v>328</v>
      </c>
      <c r="B327" t="s">
        <v>1082</v>
      </c>
      <c r="C327">
        <v>102</v>
      </c>
      <c r="D327">
        <v>6.0211559411764712</v>
      </c>
      <c r="E327">
        <v>614.15790600000003</v>
      </c>
      <c r="F327">
        <v>7.3000000000000001E-3</v>
      </c>
      <c r="G327">
        <v>0</v>
      </c>
      <c r="H327">
        <v>3.3E-3</v>
      </c>
      <c r="I327">
        <v>2.8999999999999998E-3</v>
      </c>
      <c r="J327">
        <v>0.1308</v>
      </c>
      <c r="K327">
        <v>0.84079999999999999</v>
      </c>
      <c r="L327">
        <v>1.49E-2</v>
      </c>
      <c r="M327">
        <v>0.25440000000000002</v>
      </c>
      <c r="N327">
        <v>3.0499999999999999E-2</v>
      </c>
      <c r="O327">
        <v>0.13420000000000001</v>
      </c>
      <c r="P327" s="1">
        <v>57774.63</v>
      </c>
      <c r="Q327">
        <v>0.14929999999999999</v>
      </c>
      <c r="R327">
        <v>0.20899999999999999</v>
      </c>
      <c r="S327">
        <v>0.64180000000000004</v>
      </c>
      <c r="T327">
        <v>6.13</v>
      </c>
      <c r="U327" s="1">
        <v>76733.259999999995</v>
      </c>
      <c r="V327">
        <v>100.19</v>
      </c>
      <c r="W327" s="1">
        <v>204520.55</v>
      </c>
      <c r="X327">
        <v>0.85029999999999994</v>
      </c>
      <c r="Y327">
        <v>5.0599999999999999E-2</v>
      </c>
      <c r="Z327">
        <v>9.9099999999999994E-2</v>
      </c>
      <c r="AA327">
        <v>0.1497</v>
      </c>
      <c r="AB327">
        <v>204.52</v>
      </c>
      <c r="AC327" s="1">
        <v>4781.7897829031608</v>
      </c>
      <c r="AD327">
        <v>533.76</v>
      </c>
      <c r="AE327" s="1">
        <v>189129.92</v>
      </c>
      <c r="AF327">
        <v>391</v>
      </c>
      <c r="AG327" s="1">
        <v>38509</v>
      </c>
      <c r="AH327" s="1">
        <v>58955</v>
      </c>
      <c r="AI327">
        <v>28.37</v>
      </c>
      <c r="AJ327">
        <v>22.66</v>
      </c>
      <c r="AK327">
        <v>25.07</v>
      </c>
      <c r="AL327">
        <v>3.36</v>
      </c>
      <c r="AM327">
        <v>1.48</v>
      </c>
      <c r="AN327">
        <v>2.9</v>
      </c>
      <c r="AO327" s="1">
        <v>2479.31</v>
      </c>
      <c r="AP327">
        <v>1.7186999999999999</v>
      </c>
      <c r="AQ327" s="1">
        <v>1560.07</v>
      </c>
      <c r="AR327" s="1">
        <v>2437.64</v>
      </c>
      <c r="AS327" s="1">
        <v>9472.6200000000008</v>
      </c>
      <c r="AT327">
        <v>606.69000000000005</v>
      </c>
      <c r="AU327">
        <v>371.83</v>
      </c>
      <c r="AV327" s="1">
        <v>14448.85</v>
      </c>
      <c r="AW327" s="1">
        <v>8454.8799999999992</v>
      </c>
      <c r="AX327">
        <v>0.44990000000000002</v>
      </c>
      <c r="AY327" s="1">
        <v>6960.76</v>
      </c>
      <c r="AZ327">
        <v>0.37040000000000001</v>
      </c>
      <c r="BA327" s="1">
        <v>1096.55</v>
      </c>
      <c r="BB327">
        <v>5.8299999999999998E-2</v>
      </c>
      <c r="BC327" s="1">
        <v>2282.39</v>
      </c>
      <c r="BD327">
        <v>0.12139999999999999</v>
      </c>
      <c r="BE327" s="1">
        <v>18794.59</v>
      </c>
      <c r="BF327">
        <v>0.51439999999999997</v>
      </c>
      <c r="BG327">
        <v>0.23130000000000001</v>
      </c>
      <c r="BH327">
        <v>0.14580000000000001</v>
      </c>
      <c r="BI327">
        <v>2.53E-2</v>
      </c>
      <c r="BJ327">
        <v>8.3199999999999996E-2</v>
      </c>
    </row>
    <row r="328" spans="1:62" x14ac:dyDescent="0.25">
      <c r="A328" t="s">
        <v>329</v>
      </c>
      <c r="B328" t="s">
        <v>1083</v>
      </c>
      <c r="C328">
        <v>2</v>
      </c>
      <c r="D328">
        <v>365.30522100000002</v>
      </c>
      <c r="E328">
        <v>730.61044200000003</v>
      </c>
      <c r="F328">
        <v>5.5999999999999999E-3</v>
      </c>
      <c r="G328">
        <v>0</v>
      </c>
      <c r="H328">
        <v>1.24E-2</v>
      </c>
      <c r="I328">
        <v>0</v>
      </c>
      <c r="J328">
        <v>3.9899999999999998E-2</v>
      </c>
      <c r="K328">
        <v>0.90029999999999999</v>
      </c>
      <c r="L328">
        <v>4.1700000000000001E-2</v>
      </c>
      <c r="M328">
        <v>0.41449999999999998</v>
      </c>
      <c r="N328">
        <v>1.4E-3</v>
      </c>
      <c r="O328">
        <v>0.13350000000000001</v>
      </c>
      <c r="P328" s="1">
        <v>68523.33</v>
      </c>
      <c r="Q328">
        <v>0.16950000000000001</v>
      </c>
      <c r="R328">
        <v>0.30509999999999998</v>
      </c>
      <c r="S328">
        <v>0.52539999999999998</v>
      </c>
      <c r="T328">
        <v>4.0999999999999996</v>
      </c>
      <c r="U328" s="1">
        <v>84232.07</v>
      </c>
      <c r="V328">
        <v>178.2</v>
      </c>
      <c r="W328" s="1">
        <v>77941.55</v>
      </c>
      <c r="X328">
        <v>0.90490000000000004</v>
      </c>
      <c r="Y328">
        <v>5.4199999999999998E-2</v>
      </c>
      <c r="Z328">
        <v>4.1000000000000002E-2</v>
      </c>
      <c r="AA328">
        <v>9.5100000000000004E-2</v>
      </c>
      <c r="AB328">
        <v>77.94</v>
      </c>
      <c r="AC328" s="1">
        <v>2377.9430187777139</v>
      </c>
      <c r="AD328">
        <v>397.38</v>
      </c>
      <c r="AE328" s="1">
        <v>67469.98</v>
      </c>
      <c r="AF328">
        <v>21</v>
      </c>
      <c r="AG328" s="1">
        <v>34383</v>
      </c>
      <c r="AH328" s="1">
        <v>52282</v>
      </c>
      <c r="AI328">
        <v>50.35</v>
      </c>
      <c r="AJ328">
        <v>28.45</v>
      </c>
      <c r="AK328">
        <v>49.9</v>
      </c>
      <c r="AL328">
        <v>4.8</v>
      </c>
      <c r="AM328">
        <v>4.42</v>
      </c>
      <c r="AN328">
        <v>4.74</v>
      </c>
      <c r="AO328">
        <v>0</v>
      </c>
      <c r="AP328">
        <v>0.71579999999999999</v>
      </c>
      <c r="AQ328" s="1">
        <v>1629.34</v>
      </c>
      <c r="AR328" s="1">
        <v>2096.2800000000002</v>
      </c>
      <c r="AS328" s="1">
        <v>7789.28</v>
      </c>
      <c r="AT328">
        <v>352.63</v>
      </c>
      <c r="AU328">
        <v>17.5</v>
      </c>
      <c r="AV328" s="1">
        <v>11885.02</v>
      </c>
      <c r="AW328" s="1">
        <v>9857.9699999999993</v>
      </c>
      <c r="AX328">
        <v>0.68610000000000004</v>
      </c>
      <c r="AY328" s="1">
        <v>2063.34</v>
      </c>
      <c r="AZ328">
        <v>0.14360000000000001</v>
      </c>
      <c r="BA328">
        <v>773.08</v>
      </c>
      <c r="BB328">
        <v>5.3800000000000001E-2</v>
      </c>
      <c r="BC328" s="1">
        <v>1673.48</v>
      </c>
      <c r="BD328">
        <v>0.11650000000000001</v>
      </c>
      <c r="BE328" s="1">
        <v>14367.87</v>
      </c>
      <c r="BF328">
        <v>0.59750000000000003</v>
      </c>
      <c r="BG328">
        <v>0.2147</v>
      </c>
      <c r="BH328">
        <v>0.15540000000000001</v>
      </c>
      <c r="BI328">
        <v>2.4899999999999999E-2</v>
      </c>
      <c r="BJ328">
        <v>7.4999999999999997E-3</v>
      </c>
    </row>
    <row r="329" spans="1:62" x14ac:dyDescent="0.25">
      <c r="A329" t="s">
        <v>330</v>
      </c>
      <c r="B329" t="s">
        <v>1084</v>
      </c>
      <c r="C329">
        <v>61</v>
      </c>
      <c r="D329">
        <v>12.987851327868849</v>
      </c>
      <c r="E329">
        <v>792.25893099999996</v>
      </c>
      <c r="F329">
        <v>0</v>
      </c>
      <c r="G329">
        <v>2.3999999999999998E-3</v>
      </c>
      <c r="H329">
        <v>5.1000000000000004E-3</v>
      </c>
      <c r="I329">
        <v>3.8E-3</v>
      </c>
      <c r="J329">
        <v>2.2800000000000001E-2</v>
      </c>
      <c r="K329">
        <v>0.92259999999999998</v>
      </c>
      <c r="L329">
        <v>4.3299999999999998E-2</v>
      </c>
      <c r="M329">
        <v>0.24340000000000001</v>
      </c>
      <c r="N329">
        <v>5.5999999999999999E-3</v>
      </c>
      <c r="O329">
        <v>0.1699</v>
      </c>
      <c r="P329" s="1">
        <v>57110.29</v>
      </c>
      <c r="Q329">
        <v>0.19719999999999999</v>
      </c>
      <c r="R329">
        <v>0.22539999999999999</v>
      </c>
      <c r="S329">
        <v>0.57750000000000001</v>
      </c>
      <c r="T329">
        <v>8.4</v>
      </c>
      <c r="U329" s="1">
        <v>86237.9</v>
      </c>
      <c r="V329">
        <v>94.32</v>
      </c>
      <c r="W329" s="1">
        <v>146262.29999999999</v>
      </c>
      <c r="X329">
        <v>0.90739999999999998</v>
      </c>
      <c r="Y329">
        <v>0.05</v>
      </c>
      <c r="Z329">
        <v>4.2599999999999999E-2</v>
      </c>
      <c r="AA329">
        <v>9.2600000000000002E-2</v>
      </c>
      <c r="AB329">
        <v>146.26</v>
      </c>
      <c r="AC329" s="1">
        <v>3287.227064405286</v>
      </c>
      <c r="AD329">
        <v>521.37</v>
      </c>
      <c r="AE329" s="1">
        <v>138015.28</v>
      </c>
      <c r="AF329">
        <v>173</v>
      </c>
      <c r="AG329" s="1">
        <v>40090</v>
      </c>
      <c r="AH329" s="1">
        <v>59280</v>
      </c>
      <c r="AI329">
        <v>28.26</v>
      </c>
      <c r="AJ329">
        <v>22.07</v>
      </c>
      <c r="AK329">
        <v>24.85</v>
      </c>
      <c r="AL329">
        <v>5.5</v>
      </c>
      <c r="AM329">
        <v>1.99</v>
      </c>
      <c r="AN329">
        <v>3.2</v>
      </c>
      <c r="AO329" s="1">
        <v>2473.94</v>
      </c>
      <c r="AP329">
        <v>1.4481999999999999</v>
      </c>
      <c r="AQ329" s="1">
        <v>2121.5700000000002</v>
      </c>
      <c r="AR329" s="1">
        <v>3250.98</v>
      </c>
      <c r="AS329" s="1">
        <v>6413.73</v>
      </c>
      <c r="AT329">
        <v>440.59</v>
      </c>
      <c r="AU329">
        <v>721.78</v>
      </c>
      <c r="AV329" s="1">
        <v>12948.65</v>
      </c>
      <c r="AW329" s="1">
        <v>8100.53</v>
      </c>
      <c r="AX329">
        <v>0.50209999999999999</v>
      </c>
      <c r="AY329" s="1">
        <v>5521.54</v>
      </c>
      <c r="AZ329">
        <v>0.3422</v>
      </c>
      <c r="BA329">
        <v>742.3</v>
      </c>
      <c r="BB329">
        <v>4.5999999999999999E-2</v>
      </c>
      <c r="BC329" s="1">
        <v>1769.31</v>
      </c>
      <c r="BD329">
        <v>0.10970000000000001</v>
      </c>
      <c r="BE329" s="1">
        <v>16133.67</v>
      </c>
      <c r="BF329">
        <v>0.53069999999999995</v>
      </c>
      <c r="BG329">
        <v>0.1789</v>
      </c>
      <c r="BH329">
        <v>0.2414</v>
      </c>
      <c r="BI329">
        <v>3.4000000000000002E-2</v>
      </c>
      <c r="BJ329">
        <v>1.4999999999999999E-2</v>
      </c>
    </row>
    <row r="330" spans="1:62" x14ac:dyDescent="0.25">
      <c r="A330" t="s">
        <v>331</v>
      </c>
      <c r="B330" t="s">
        <v>1085</v>
      </c>
      <c r="C330">
        <v>48</v>
      </c>
      <c r="D330">
        <v>126.2937429583333</v>
      </c>
      <c r="E330">
        <v>6062.0996619999996</v>
      </c>
      <c r="F330">
        <v>1.21E-2</v>
      </c>
      <c r="G330">
        <v>2.0000000000000001E-4</v>
      </c>
      <c r="H330">
        <v>3.0300000000000001E-2</v>
      </c>
      <c r="I330">
        <v>5.0000000000000001E-4</v>
      </c>
      <c r="J330">
        <v>4.4900000000000002E-2</v>
      </c>
      <c r="K330">
        <v>0.86329999999999996</v>
      </c>
      <c r="L330">
        <v>4.87E-2</v>
      </c>
      <c r="M330">
        <v>0.14899999999999999</v>
      </c>
      <c r="N330">
        <v>7.9000000000000008E-3</v>
      </c>
      <c r="O330">
        <v>0.15129999999999999</v>
      </c>
      <c r="P330" s="1">
        <v>81486.16</v>
      </c>
      <c r="Q330">
        <v>0.1605</v>
      </c>
      <c r="R330">
        <v>0.21190000000000001</v>
      </c>
      <c r="S330">
        <v>0.62760000000000005</v>
      </c>
      <c r="T330">
        <v>38.79</v>
      </c>
      <c r="U330" s="1">
        <v>101123.98</v>
      </c>
      <c r="V330">
        <v>156.28</v>
      </c>
      <c r="W330" s="1">
        <v>256292.13</v>
      </c>
      <c r="X330">
        <v>0.76990000000000003</v>
      </c>
      <c r="Y330">
        <v>0.19600000000000001</v>
      </c>
      <c r="Z330">
        <v>3.4099999999999998E-2</v>
      </c>
      <c r="AA330">
        <v>0.2301</v>
      </c>
      <c r="AB330">
        <v>256.29000000000002</v>
      </c>
      <c r="AC330" s="1">
        <v>10025.414854355788</v>
      </c>
      <c r="AD330">
        <v>965.04</v>
      </c>
      <c r="AE330" s="1">
        <v>221732.06</v>
      </c>
      <c r="AF330">
        <v>475</v>
      </c>
      <c r="AG330" s="1">
        <v>46282</v>
      </c>
      <c r="AH330" s="1">
        <v>86014</v>
      </c>
      <c r="AI330">
        <v>87.33</v>
      </c>
      <c r="AJ330">
        <v>36.369999999999997</v>
      </c>
      <c r="AK330">
        <v>41.53</v>
      </c>
      <c r="AL330">
        <v>0</v>
      </c>
      <c r="AM330">
        <v>0</v>
      </c>
      <c r="AN330">
        <v>0</v>
      </c>
      <c r="AO330">
        <v>0</v>
      </c>
      <c r="AP330">
        <v>0.81059999999999999</v>
      </c>
      <c r="AQ330" s="1">
        <v>1543.25</v>
      </c>
      <c r="AR330" s="1">
        <v>2807.63</v>
      </c>
      <c r="AS330" s="1">
        <v>8986.42</v>
      </c>
      <c r="AT330">
        <v>875.18</v>
      </c>
      <c r="AU330">
        <v>252.99</v>
      </c>
      <c r="AV330" s="1">
        <v>14465.47</v>
      </c>
      <c r="AW330" s="1">
        <v>3793.81</v>
      </c>
      <c r="AX330">
        <v>0.2631</v>
      </c>
      <c r="AY330" s="1">
        <v>8959.75</v>
      </c>
      <c r="AZ330">
        <v>0.62139999999999995</v>
      </c>
      <c r="BA330">
        <v>487.91</v>
      </c>
      <c r="BB330">
        <v>3.3799999999999997E-2</v>
      </c>
      <c r="BC330" s="1">
        <v>1176.23</v>
      </c>
      <c r="BD330">
        <v>8.1600000000000006E-2</v>
      </c>
      <c r="BE330" s="1">
        <v>14417.7</v>
      </c>
      <c r="BF330">
        <v>0.63109999999999999</v>
      </c>
      <c r="BG330">
        <v>0.22850000000000001</v>
      </c>
      <c r="BH330">
        <v>9.9599999999999994E-2</v>
      </c>
      <c r="BI330">
        <v>1.41E-2</v>
      </c>
      <c r="BJ330">
        <v>2.6599999999999999E-2</v>
      </c>
    </row>
    <row r="331" spans="1:62" x14ac:dyDescent="0.25">
      <c r="A331" t="s">
        <v>332</v>
      </c>
      <c r="B331" t="s">
        <v>1086</v>
      </c>
      <c r="C331">
        <v>199</v>
      </c>
      <c r="D331">
        <v>7.6864964824120614</v>
      </c>
      <c r="E331">
        <v>1529.6128000000001</v>
      </c>
      <c r="F331">
        <v>1.2999999999999999E-3</v>
      </c>
      <c r="G331">
        <v>0</v>
      </c>
      <c r="H331">
        <v>5.1000000000000004E-3</v>
      </c>
      <c r="I331">
        <v>0</v>
      </c>
      <c r="J331">
        <v>1.29E-2</v>
      </c>
      <c r="K331">
        <v>0.9516</v>
      </c>
      <c r="L331">
        <v>2.9100000000000001E-2</v>
      </c>
      <c r="M331">
        <v>0.97929999999999995</v>
      </c>
      <c r="N331">
        <v>0</v>
      </c>
      <c r="O331">
        <v>0.15890000000000001</v>
      </c>
      <c r="P331" s="1">
        <v>56730.63</v>
      </c>
      <c r="Q331">
        <v>0.1951</v>
      </c>
      <c r="R331">
        <v>0.1789</v>
      </c>
      <c r="S331">
        <v>0.626</v>
      </c>
      <c r="T331">
        <v>14</v>
      </c>
      <c r="U331" s="1">
        <v>78996.289999999994</v>
      </c>
      <c r="V331">
        <v>109.26</v>
      </c>
      <c r="W331" s="1">
        <v>123769.18</v>
      </c>
      <c r="X331">
        <v>0.70369999999999999</v>
      </c>
      <c r="Y331">
        <v>0.12039999999999999</v>
      </c>
      <c r="Z331">
        <v>0.1759</v>
      </c>
      <c r="AA331">
        <v>0.29630000000000001</v>
      </c>
      <c r="AB331">
        <v>123.77</v>
      </c>
      <c r="AC331" s="1">
        <v>2475.3826589317241</v>
      </c>
      <c r="AD331">
        <v>355.55</v>
      </c>
      <c r="AE331" s="1">
        <v>93205.09</v>
      </c>
      <c r="AF331">
        <v>58</v>
      </c>
      <c r="AG331" s="1">
        <v>29735</v>
      </c>
      <c r="AH331" s="1">
        <v>44139</v>
      </c>
      <c r="AI331">
        <v>20</v>
      </c>
      <c r="AJ331">
        <v>20</v>
      </c>
      <c r="AK331">
        <v>20</v>
      </c>
      <c r="AL331">
        <v>0.5</v>
      </c>
      <c r="AM331">
        <v>0.27</v>
      </c>
      <c r="AN331">
        <v>0.49</v>
      </c>
      <c r="AO331">
        <v>0</v>
      </c>
      <c r="AP331">
        <v>0.68059999999999998</v>
      </c>
      <c r="AQ331" s="1">
        <v>1756.66</v>
      </c>
      <c r="AR331" s="1">
        <v>3761.26</v>
      </c>
      <c r="AS331" s="1">
        <v>8657.5</v>
      </c>
      <c r="AT331">
        <v>975.07</v>
      </c>
      <c r="AU331">
        <v>730.34</v>
      </c>
      <c r="AV331" s="1">
        <v>15880.82</v>
      </c>
      <c r="AW331" s="1">
        <v>11565.34</v>
      </c>
      <c r="AX331">
        <v>0.56430000000000002</v>
      </c>
      <c r="AY331" s="1">
        <v>2138.6799999999998</v>
      </c>
      <c r="AZ331">
        <v>0.10440000000000001</v>
      </c>
      <c r="BA331">
        <v>505.4</v>
      </c>
      <c r="BB331">
        <v>2.47E-2</v>
      </c>
      <c r="BC331" s="1">
        <v>6283.84</v>
      </c>
      <c r="BD331">
        <v>0.30659999999999998</v>
      </c>
      <c r="BE331" s="1">
        <v>20493.27</v>
      </c>
      <c r="BF331">
        <v>0.52849999999999997</v>
      </c>
      <c r="BG331">
        <v>0.3175</v>
      </c>
      <c r="BH331">
        <v>0.1099</v>
      </c>
      <c r="BI331">
        <v>3.5000000000000003E-2</v>
      </c>
      <c r="BJ331">
        <v>9.1000000000000004E-3</v>
      </c>
    </row>
    <row r="332" spans="1:62" x14ac:dyDescent="0.25">
      <c r="A332" t="s">
        <v>333</v>
      </c>
      <c r="B332" t="s">
        <v>1087</v>
      </c>
      <c r="C332">
        <v>35</v>
      </c>
      <c r="D332">
        <v>203.3058817142857</v>
      </c>
      <c r="E332">
        <v>7115.70586</v>
      </c>
      <c r="F332">
        <v>2.1700000000000001E-2</v>
      </c>
      <c r="G332">
        <v>4.0000000000000002E-4</v>
      </c>
      <c r="H332">
        <v>3.4799999999999998E-2</v>
      </c>
      <c r="I332">
        <v>1.6000000000000001E-3</v>
      </c>
      <c r="J332">
        <v>3.8199999999999998E-2</v>
      </c>
      <c r="K332">
        <v>0.85270000000000001</v>
      </c>
      <c r="L332">
        <v>5.0599999999999999E-2</v>
      </c>
      <c r="M332">
        <v>0.2918</v>
      </c>
      <c r="N332">
        <v>1.2699999999999999E-2</v>
      </c>
      <c r="O332">
        <v>0.14560000000000001</v>
      </c>
      <c r="P332" s="1">
        <v>81837.16</v>
      </c>
      <c r="Q332">
        <v>0.13320000000000001</v>
      </c>
      <c r="R332">
        <v>0.16500000000000001</v>
      </c>
      <c r="S332">
        <v>0.70179999999999998</v>
      </c>
      <c r="T332">
        <v>54</v>
      </c>
      <c r="U332" s="1">
        <v>113148.19</v>
      </c>
      <c r="V332">
        <v>131.77000000000001</v>
      </c>
      <c r="W332" s="1">
        <v>312582.09000000003</v>
      </c>
      <c r="X332">
        <v>0.78190000000000004</v>
      </c>
      <c r="Y332">
        <v>0.1857</v>
      </c>
      <c r="Z332">
        <v>3.2399999999999998E-2</v>
      </c>
      <c r="AA332">
        <v>0.21809999999999999</v>
      </c>
      <c r="AB332">
        <v>312.58</v>
      </c>
      <c r="AC332" s="1">
        <v>11557.974798019546</v>
      </c>
      <c r="AD332" s="1">
        <v>1572.06</v>
      </c>
      <c r="AE332" s="1">
        <v>257502.42</v>
      </c>
      <c r="AF332">
        <v>525</v>
      </c>
      <c r="AG332" s="1">
        <v>43150</v>
      </c>
      <c r="AH332" s="1">
        <v>76794</v>
      </c>
      <c r="AI332">
        <v>79.37</v>
      </c>
      <c r="AJ332">
        <v>32.799999999999997</v>
      </c>
      <c r="AK332">
        <v>47.14</v>
      </c>
      <c r="AL332">
        <v>1</v>
      </c>
      <c r="AM332">
        <v>0.38</v>
      </c>
      <c r="AN332">
        <v>0.75</v>
      </c>
      <c r="AO332">
        <v>0</v>
      </c>
      <c r="AP332">
        <v>0.79290000000000005</v>
      </c>
      <c r="AQ332" s="1">
        <v>1689.66</v>
      </c>
      <c r="AR332" s="1">
        <v>3011.04</v>
      </c>
      <c r="AS332" s="1">
        <v>9408.19</v>
      </c>
      <c r="AT332">
        <v>805.31</v>
      </c>
      <c r="AU332">
        <v>674.52</v>
      </c>
      <c r="AV332" s="1">
        <v>15588.72</v>
      </c>
      <c r="AW332" s="1">
        <v>3268.78</v>
      </c>
      <c r="AX332">
        <v>0.2041</v>
      </c>
      <c r="AY332" s="1">
        <v>10111.24</v>
      </c>
      <c r="AZ332">
        <v>0.63129999999999997</v>
      </c>
      <c r="BA332" s="1">
        <v>1161.8699999999999</v>
      </c>
      <c r="BB332">
        <v>7.2499999999999995E-2</v>
      </c>
      <c r="BC332" s="1">
        <v>1474.44</v>
      </c>
      <c r="BD332">
        <v>9.2100000000000001E-2</v>
      </c>
      <c r="BE332" s="1">
        <v>16016.33</v>
      </c>
      <c r="BF332">
        <v>0.6159</v>
      </c>
      <c r="BG332">
        <v>0.2281</v>
      </c>
      <c r="BH332">
        <v>9.7699999999999995E-2</v>
      </c>
      <c r="BI332">
        <v>4.7300000000000002E-2</v>
      </c>
      <c r="BJ332">
        <v>1.11E-2</v>
      </c>
    </row>
    <row r="333" spans="1:62" x14ac:dyDescent="0.25">
      <c r="A333" t="s">
        <v>334</v>
      </c>
      <c r="B333" t="s">
        <v>1088</v>
      </c>
      <c r="C333">
        <v>121</v>
      </c>
      <c r="D333">
        <v>10.90662632231405</v>
      </c>
      <c r="E333">
        <v>1319.701785</v>
      </c>
      <c r="F333">
        <v>3.0000000000000001E-3</v>
      </c>
      <c r="G333">
        <v>2.3E-3</v>
      </c>
      <c r="H333">
        <v>6.4999999999999997E-3</v>
      </c>
      <c r="I333">
        <v>8.0000000000000004E-4</v>
      </c>
      <c r="J333">
        <v>7.7000000000000002E-3</v>
      </c>
      <c r="K333">
        <v>0.96909999999999996</v>
      </c>
      <c r="L333">
        <v>1.0699999999999999E-2</v>
      </c>
      <c r="M333">
        <v>0.12590000000000001</v>
      </c>
      <c r="N333">
        <v>8.0000000000000004E-4</v>
      </c>
      <c r="O333">
        <v>9.74E-2</v>
      </c>
      <c r="P333" s="1">
        <v>70617.17</v>
      </c>
      <c r="Q333">
        <v>0.13750000000000001</v>
      </c>
      <c r="R333">
        <v>0.13750000000000001</v>
      </c>
      <c r="S333">
        <v>0.72499999999999998</v>
      </c>
      <c r="T333">
        <v>7.31</v>
      </c>
      <c r="U333" s="1">
        <v>73993.679999999993</v>
      </c>
      <c r="V333">
        <v>180.53</v>
      </c>
      <c r="W333" s="1">
        <v>204053.44</v>
      </c>
      <c r="X333">
        <v>0.93669999999999998</v>
      </c>
      <c r="Y333">
        <v>2.2499999999999999E-2</v>
      </c>
      <c r="Z333">
        <v>4.0800000000000003E-2</v>
      </c>
      <c r="AA333">
        <v>6.3299999999999995E-2</v>
      </c>
      <c r="AB333">
        <v>204.05</v>
      </c>
      <c r="AC333" s="1">
        <v>4261.0315935883955</v>
      </c>
      <c r="AD333">
        <v>657.89</v>
      </c>
      <c r="AE333" s="1">
        <v>184731.56</v>
      </c>
      <c r="AF333">
        <v>369</v>
      </c>
      <c r="AG333" s="1">
        <v>45534</v>
      </c>
      <c r="AH333" s="1">
        <v>78162</v>
      </c>
      <c r="AI333">
        <v>37.43</v>
      </c>
      <c r="AJ333">
        <v>19.43</v>
      </c>
      <c r="AK333">
        <v>26.08</v>
      </c>
      <c r="AL333">
        <v>1.3</v>
      </c>
      <c r="AM333">
        <v>0.97</v>
      </c>
      <c r="AN333">
        <v>1.28</v>
      </c>
      <c r="AO333" s="1">
        <v>3343.78</v>
      </c>
      <c r="AP333">
        <v>1.19</v>
      </c>
      <c r="AQ333" s="1">
        <v>1356.48</v>
      </c>
      <c r="AR333" s="1">
        <v>2253.83</v>
      </c>
      <c r="AS333" s="1">
        <v>7037.21</v>
      </c>
      <c r="AT333">
        <v>756.62</v>
      </c>
      <c r="AU333">
        <v>487.83</v>
      </c>
      <c r="AV333" s="1">
        <v>11891.97</v>
      </c>
      <c r="AW333" s="1">
        <v>4875.72</v>
      </c>
      <c r="AX333">
        <v>0.35920000000000002</v>
      </c>
      <c r="AY333" s="1">
        <v>7211.51</v>
      </c>
      <c r="AZ333">
        <v>0.53129999999999999</v>
      </c>
      <c r="BA333">
        <v>413.52</v>
      </c>
      <c r="BB333">
        <v>3.0499999999999999E-2</v>
      </c>
      <c r="BC333" s="1">
        <v>1071.92</v>
      </c>
      <c r="BD333">
        <v>7.9000000000000001E-2</v>
      </c>
      <c r="BE333" s="1">
        <v>13572.66</v>
      </c>
      <c r="BF333">
        <v>0.51580000000000004</v>
      </c>
      <c r="BG333">
        <v>0.2414</v>
      </c>
      <c r="BH333">
        <v>0.18740000000000001</v>
      </c>
      <c r="BI333">
        <v>4.24E-2</v>
      </c>
      <c r="BJ333">
        <v>1.2999999999999999E-2</v>
      </c>
    </row>
    <row r="334" spans="1:62" x14ac:dyDescent="0.25">
      <c r="A334" t="s">
        <v>335</v>
      </c>
      <c r="B334" t="s">
        <v>1089</v>
      </c>
      <c r="C334">
        <v>401</v>
      </c>
      <c r="D334">
        <v>6.0582803765586029</v>
      </c>
      <c r="E334">
        <v>2429.3704309999998</v>
      </c>
      <c r="F334">
        <v>1.1999999999999999E-3</v>
      </c>
      <c r="G334">
        <v>1.6000000000000001E-3</v>
      </c>
      <c r="H334">
        <v>9.1000000000000004E-3</v>
      </c>
      <c r="I334">
        <v>4.0000000000000002E-4</v>
      </c>
      <c r="J334">
        <v>4.2999999999999997E-2</v>
      </c>
      <c r="K334">
        <v>0.9002</v>
      </c>
      <c r="L334">
        <v>4.4400000000000002E-2</v>
      </c>
      <c r="M334">
        <v>0.23530000000000001</v>
      </c>
      <c r="N334">
        <v>7.4999999999999997E-3</v>
      </c>
      <c r="O334">
        <v>0.1268</v>
      </c>
      <c r="P334" s="1">
        <v>64039.79</v>
      </c>
      <c r="Q334">
        <v>0.10489999999999999</v>
      </c>
      <c r="R334">
        <v>0.31480000000000002</v>
      </c>
      <c r="S334">
        <v>0.58020000000000005</v>
      </c>
      <c r="T334">
        <v>25</v>
      </c>
      <c r="U334" s="1">
        <v>85320.639999999999</v>
      </c>
      <c r="V334">
        <v>97.17</v>
      </c>
      <c r="W334" s="1">
        <v>241959.01</v>
      </c>
      <c r="X334">
        <v>0.70369999999999999</v>
      </c>
      <c r="Y334">
        <v>9.8400000000000001E-2</v>
      </c>
      <c r="Z334">
        <v>0.19789999999999999</v>
      </c>
      <c r="AA334">
        <v>0.29630000000000001</v>
      </c>
      <c r="AB334">
        <v>241.96</v>
      </c>
      <c r="AC334" s="1">
        <v>5930.3784289782525</v>
      </c>
      <c r="AD334">
        <v>635.42999999999995</v>
      </c>
      <c r="AE334" s="1">
        <v>266714.83</v>
      </c>
      <c r="AF334">
        <v>539</v>
      </c>
      <c r="AG334" s="1">
        <v>35668</v>
      </c>
      <c r="AH334" s="1">
        <v>56324</v>
      </c>
      <c r="AI334">
        <v>25.1</v>
      </c>
      <c r="AJ334">
        <v>24.26</v>
      </c>
      <c r="AK334">
        <v>25.1</v>
      </c>
      <c r="AL334">
        <v>2.5</v>
      </c>
      <c r="AM334">
        <v>1.99</v>
      </c>
      <c r="AN334">
        <v>2.44</v>
      </c>
      <c r="AO334">
        <v>0</v>
      </c>
      <c r="AP334">
        <v>1.2461</v>
      </c>
      <c r="AQ334" s="1">
        <v>1820.82</v>
      </c>
      <c r="AR334" s="1">
        <v>2729.2</v>
      </c>
      <c r="AS334" s="1">
        <v>7378.24</v>
      </c>
      <c r="AT334" s="1">
        <v>1004.14</v>
      </c>
      <c r="AU334">
        <v>667.74</v>
      </c>
      <c r="AV334" s="1">
        <v>13600.15</v>
      </c>
      <c r="AW334" s="1">
        <v>5910.56</v>
      </c>
      <c r="AX334">
        <v>0.40379999999999999</v>
      </c>
      <c r="AY334" s="1">
        <v>5716.28</v>
      </c>
      <c r="AZ334">
        <v>0.39050000000000001</v>
      </c>
      <c r="BA334">
        <v>971.98</v>
      </c>
      <c r="BB334">
        <v>6.6400000000000001E-2</v>
      </c>
      <c r="BC334" s="1">
        <v>2038.49</v>
      </c>
      <c r="BD334">
        <v>0.13930000000000001</v>
      </c>
      <c r="BE334" s="1">
        <v>14637.31</v>
      </c>
      <c r="BF334">
        <v>0.59289999999999998</v>
      </c>
      <c r="BG334">
        <v>0.25240000000000001</v>
      </c>
      <c r="BH334">
        <v>9.2299999999999993E-2</v>
      </c>
      <c r="BI334">
        <v>4.4600000000000001E-2</v>
      </c>
      <c r="BJ334">
        <v>1.78E-2</v>
      </c>
    </row>
    <row r="335" spans="1:62" x14ac:dyDescent="0.25">
      <c r="A335" t="s">
        <v>336</v>
      </c>
      <c r="B335" t="s">
        <v>1090</v>
      </c>
      <c r="C335">
        <v>30</v>
      </c>
      <c r="D335">
        <v>158.6875742</v>
      </c>
      <c r="E335">
        <v>4760.6272259999996</v>
      </c>
      <c r="F335">
        <v>3.2099999999999997E-2</v>
      </c>
      <c r="G335">
        <v>1.1999999999999999E-3</v>
      </c>
      <c r="H335">
        <v>9.0300000000000005E-2</v>
      </c>
      <c r="I335">
        <v>1.2999999999999999E-3</v>
      </c>
      <c r="J335">
        <v>5.2600000000000001E-2</v>
      </c>
      <c r="K335">
        <v>0.76629999999999998</v>
      </c>
      <c r="L335">
        <v>5.62E-2</v>
      </c>
      <c r="M335">
        <v>0.32450000000000001</v>
      </c>
      <c r="N335">
        <v>2.7699999999999999E-2</v>
      </c>
      <c r="O335">
        <v>0.18629999999999999</v>
      </c>
      <c r="P335" s="1">
        <v>72584.460000000006</v>
      </c>
      <c r="Q335">
        <v>0.15690000000000001</v>
      </c>
      <c r="R335">
        <v>0.14849999999999999</v>
      </c>
      <c r="S335">
        <v>0.69469999999999998</v>
      </c>
      <c r="T335">
        <v>25</v>
      </c>
      <c r="U335" s="1">
        <v>105338.4</v>
      </c>
      <c r="V335">
        <v>190.43</v>
      </c>
      <c r="W335" s="1">
        <v>211559.62</v>
      </c>
      <c r="X335">
        <v>0.66549999999999998</v>
      </c>
      <c r="Y335">
        <v>0.30009999999999998</v>
      </c>
      <c r="Z335">
        <v>3.44E-2</v>
      </c>
      <c r="AA335">
        <v>0.33450000000000002</v>
      </c>
      <c r="AB335">
        <v>211.56</v>
      </c>
      <c r="AC335" s="1">
        <v>7517.0040209319268</v>
      </c>
      <c r="AD335">
        <v>915.94</v>
      </c>
      <c r="AE335" s="1">
        <v>178961.84</v>
      </c>
      <c r="AF335">
        <v>354</v>
      </c>
      <c r="AG335" s="1">
        <v>39470</v>
      </c>
      <c r="AH335" s="1">
        <v>62305</v>
      </c>
      <c r="AI335">
        <v>49.55</v>
      </c>
      <c r="AJ335">
        <v>34.51</v>
      </c>
      <c r="AK335">
        <v>36.18</v>
      </c>
      <c r="AL335">
        <v>3.69</v>
      </c>
      <c r="AM335">
        <v>2.71</v>
      </c>
      <c r="AN335">
        <v>3.49</v>
      </c>
      <c r="AO335">
        <v>0</v>
      </c>
      <c r="AP335">
        <v>0.80049999999999999</v>
      </c>
      <c r="AQ335" s="1">
        <v>1425.2</v>
      </c>
      <c r="AR335" s="1">
        <v>2089.0500000000002</v>
      </c>
      <c r="AS335" s="1">
        <v>8149.43</v>
      </c>
      <c r="AT335" s="1">
        <v>1071</v>
      </c>
      <c r="AU335">
        <v>457.66</v>
      </c>
      <c r="AV335" s="1">
        <v>13192.34</v>
      </c>
      <c r="AW335" s="1">
        <v>4121.5600000000004</v>
      </c>
      <c r="AX335">
        <v>0.28939999999999999</v>
      </c>
      <c r="AY335" s="1">
        <v>6578.7</v>
      </c>
      <c r="AZ335">
        <v>0.46189999999999998</v>
      </c>
      <c r="BA335">
        <v>902.52</v>
      </c>
      <c r="BB335">
        <v>6.3399999999999998E-2</v>
      </c>
      <c r="BC335" s="1">
        <v>2638.8</v>
      </c>
      <c r="BD335">
        <v>0.18529999999999999</v>
      </c>
      <c r="BE335" s="1">
        <v>14241.59</v>
      </c>
      <c r="BF335">
        <v>0.63680000000000003</v>
      </c>
      <c r="BG335">
        <v>0.22209999999999999</v>
      </c>
      <c r="BH335">
        <v>0.1024</v>
      </c>
      <c r="BI335">
        <v>2.5499999999999998E-2</v>
      </c>
      <c r="BJ335">
        <v>1.3100000000000001E-2</v>
      </c>
    </row>
    <row r="336" spans="1:62" x14ac:dyDescent="0.25">
      <c r="A336" t="s">
        <v>337</v>
      </c>
      <c r="B336" t="s">
        <v>1091</v>
      </c>
      <c r="C336">
        <v>26</v>
      </c>
      <c r="D336">
        <v>220.86778403846151</v>
      </c>
      <c r="E336">
        <v>5742.5623850000002</v>
      </c>
      <c r="F336">
        <v>2.7000000000000001E-3</v>
      </c>
      <c r="G336">
        <v>1.2999999999999999E-3</v>
      </c>
      <c r="H336">
        <v>0.18770000000000001</v>
      </c>
      <c r="I336">
        <v>1.9E-3</v>
      </c>
      <c r="J336">
        <v>0.158</v>
      </c>
      <c r="K336">
        <v>0.52310000000000001</v>
      </c>
      <c r="L336">
        <v>0.12529999999999999</v>
      </c>
      <c r="M336">
        <v>1</v>
      </c>
      <c r="N336">
        <v>8.5400000000000004E-2</v>
      </c>
      <c r="O336">
        <v>0.1993</v>
      </c>
      <c r="P336" s="1">
        <v>59519.67</v>
      </c>
      <c r="Q336">
        <v>0.4</v>
      </c>
      <c r="R336">
        <v>0.10349999999999999</v>
      </c>
      <c r="S336">
        <v>0.4965</v>
      </c>
      <c r="T336">
        <v>29</v>
      </c>
      <c r="U336" s="1">
        <v>97152.66</v>
      </c>
      <c r="V336">
        <v>198.02</v>
      </c>
      <c r="W336" s="1">
        <v>149884.60999999999</v>
      </c>
      <c r="X336">
        <v>0.62590000000000001</v>
      </c>
      <c r="Y336">
        <v>0.26050000000000001</v>
      </c>
      <c r="Z336">
        <v>0.1137</v>
      </c>
      <c r="AA336">
        <v>0.37409999999999999</v>
      </c>
      <c r="AB336">
        <v>149.88</v>
      </c>
      <c r="AC336" s="1">
        <v>5686.359469998165</v>
      </c>
      <c r="AD336">
        <v>688.22</v>
      </c>
      <c r="AE336" s="1">
        <v>94380.04</v>
      </c>
      <c r="AF336">
        <v>62</v>
      </c>
      <c r="AG336" s="1">
        <v>29233</v>
      </c>
      <c r="AH336" s="1">
        <v>43586</v>
      </c>
      <c r="AI336">
        <v>39.01</v>
      </c>
      <c r="AJ336">
        <v>37.72</v>
      </c>
      <c r="AK336">
        <v>38</v>
      </c>
      <c r="AL336">
        <v>2.4</v>
      </c>
      <c r="AM336">
        <v>2.33</v>
      </c>
      <c r="AN336">
        <v>2.39</v>
      </c>
      <c r="AO336">
        <v>0</v>
      </c>
      <c r="AP336">
        <v>1.1466000000000001</v>
      </c>
      <c r="AQ336" s="1">
        <v>1438.36</v>
      </c>
      <c r="AR336" s="1">
        <v>2608.37</v>
      </c>
      <c r="AS336" s="1">
        <v>8188.97</v>
      </c>
      <c r="AT336" s="1">
        <v>1271.46</v>
      </c>
      <c r="AU336">
        <v>543.47</v>
      </c>
      <c r="AV336" s="1">
        <v>14050.63</v>
      </c>
      <c r="AW336" s="1">
        <v>6731.97</v>
      </c>
      <c r="AX336">
        <v>0.42159999999999997</v>
      </c>
      <c r="AY336" s="1">
        <v>5203.8500000000004</v>
      </c>
      <c r="AZ336">
        <v>0.32590000000000002</v>
      </c>
      <c r="BA336">
        <v>562.66</v>
      </c>
      <c r="BB336">
        <v>3.5200000000000002E-2</v>
      </c>
      <c r="BC336" s="1">
        <v>3468.15</v>
      </c>
      <c r="BD336">
        <v>0.2172</v>
      </c>
      <c r="BE336" s="1">
        <v>15966.63</v>
      </c>
      <c r="BF336">
        <v>0.52070000000000005</v>
      </c>
      <c r="BG336">
        <v>0.1726</v>
      </c>
      <c r="BH336">
        <v>0.2732</v>
      </c>
      <c r="BI336">
        <v>2.6100000000000002E-2</v>
      </c>
      <c r="BJ336">
        <v>7.4000000000000003E-3</v>
      </c>
    </row>
    <row r="337" spans="1:62" x14ac:dyDescent="0.25">
      <c r="A337" t="s">
        <v>338</v>
      </c>
      <c r="B337" t="s">
        <v>1092</v>
      </c>
      <c r="C337">
        <v>63</v>
      </c>
      <c r="D337">
        <v>44.284036587301593</v>
      </c>
      <c r="E337">
        <v>2789.8943049999998</v>
      </c>
      <c r="F337">
        <v>5.0000000000000001E-3</v>
      </c>
      <c r="G337">
        <v>6.9999999999999999E-4</v>
      </c>
      <c r="H337">
        <v>2.7799999999999998E-2</v>
      </c>
      <c r="I337">
        <v>5.3E-3</v>
      </c>
      <c r="J337">
        <v>6.7599999999999993E-2</v>
      </c>
      <c r="K337">
        <v>0.85440000000000005</v>
      </c>
      <c r="L337">
        <v>3.9199999999999999E-2</v>
      </c>
      <c r="M337">
        <v>0.38850000000000001</v>
      </c>
      <c r="N337">
        <v>3.2000000000000002E-3</v>
      </c>
      <c r="O337">
        <v>0.1401</v>
      </c>
      <c r="P337" s="1">
        <v>67964.45</v>
      </c>
      <c r="Q337">
        <v>0.2928</v>
      </c>
      <c r="R337">
        <v>0.16569999999999999</v>
      </c>
      <c r="S337">
        <v>0.54139999999999999</v>
      </c>
      <c r="T337">
        <v>19</v>
      </c>
      <c r="U337" s="1">
        <v>75111.320000000007</v>
      </c>
      <c r="V337">
        <v>146.84</v>
      </c>
      <c r="W337" s="1">
        <v>246111.2</v>
      </c>
      <c r="X337">
        <v>0.78500000000000003</v>
      </c>
      <c r="Y337">
        <v>9.7500000000000003E-2</v>
      </c>
      <c r="Z337">
        <v>0.11749999999999999</v>
      </c>
      <c r="AA337">
        <v>0.215</v>
      </c>
      <c r="AB337">
        <v>246.11</v>
      </c>
      <c r="AC337" s="1">
        <v>7826.1986344317802</v>
      </c>
      <c r="AD337">
        <v>881.41</v>
      </c>
      <c r="AE337" s="1">
        <v>191341.73</v>
      </c>
      <c r="AF337">
        <v>397</v>
      </c>
      <c r="AG337" s="1">
        <v>39109</v>
      </c>
      <c r="AH337" s="1">
        <v>62386</v>
      </c>
      <c r="AI337">
        <v>48.92</v>
      </c>
      <c r="AJ337">
        <v>29.52</v>
      </c>
      <c r="AK337">
        <v>29.52</v>
      </c>
      <c r="AL337">
        <v>3.64</v>
      </c>
      <c r="AM337">
        <v>3.64</v>
      </c>
      <c r="AN337">
        <v>3.64</v>
      </c>
      <c r="AO337">
        <v>0</v>
      </c>
      <c r="AP337">
        <v>1.0485</v>
      </c>
      <c r="AQ337" s="1">
        <v>1489.85</v>
      </c>
      <c r="AR337" s="1">
        <v>2086.1999999999998</v>
      </c>
      <c r="AS337" s="1">
        <v>7087.89</v>
      </c>
      <c r="AT337">
        <v>999.7</v>
      </c>
      <c r="AU337">
        <v>374.74</v>
      </c>
      <c r="AV337" s="1">
        <v>12038.38</v>
      </c>
      <c r="AW337" s="1">
        <v>5333.91</v>
      </c>
      <c r="AX337">
        <v>0.37169999999999997</v>
      </c>
      <c r="AY337" s="1">
        <v>6547.06</v>
      </c>
      <c r="AZ337">
        <v>0.45629999999999998</v>
      </c>
      <c r="BA337">
        <v>853.01</v>
      </c>
      <c r="BB337">
        <v>5.9400000000000001E-2</v>
      </c>
      <c r="BC337" s="1">
        <v>1614.5</v>
      </c>
      <c r="BD337">
        <v>0.1125</v>
      </c>
      <c r="BE337" s="1">
        <v>14348.48</v>
      </c>
      <c r="BF337">
        <v>0.59850000000000003</v>
      </c>
      <c r="BG337">
        <v>0.22969999999999999</v>
      </c>
      <c r="BH337">
        <v>0.11269999999999999</v>
      </c>
      <c r="BI337">
        <v>3.5499999999999997E-2</v>
      </c>
      <c r="BJ337">
        <v>2.3599999999999999E-2</v>
      </c>
    </row>
    <row r="338" spans="1:62" x14ac:dyDescent="0.25">
      <c r="A338" t="s">
        <v>339</v>
      </c>
      <c r="B338" t="s">
        <v>1093</v>
      </c>
      <c r="C338">
        <v>31</v>
      </c>
      <c r="D338">
        <v>201.8840521935484</v>
      </c>
      <c r="E338">
        <v>6258.4056179999998</v>
      </c>
      <c r="F338">
        <v>1.3899999999999999E-2</v>
      </c>
      <c r="G338">
        <v>1.1999999999999999E-3</v>
      </c>
      <c r="H338">
        <v>1.9E-2</v>
      </c>
      <c r="I338">
        <v>6.9999999999999999E-4</v>
      </c>
      <c r="J338">
        <v>3.2899999999999999E-2</v>
      </c>
      <c r="K338">
        <v>0.89129999999999998</v>
      </c>
      <c r="L338">
        <v>4.1000000000000002E-2</v>
      </c>
      <c r="M338">
        <v>0.19550000000000001</v>
      </c>
      <c r="N338">
        <v>7.6E-3</v>
      </c>
      <c r="O338">
        <v>0.1157</v>
      </c>
      <c r="P338" s="1">
        <v>75963.53</v>
      </c>
      <c r="Q338">
        <v>0.2054</v>
      </c>
      <c r="R338">
        <v>0.2054</v>
      </c>
      <c r="S338">
        <v>0.58919999999999995</v>
      </c>
      <c r="T338">
        <v>30</v>
      </c>
      <c r="U338" s="1">
        <v>103533.67</v>
      </c>
      <c r="V338">
        <v>208.61</v>
      </c>
      <c r="W338" s="1">
        <v>188343.62</v>
      </c>
      <c r="X338">
        <v>0.81189999999999996</v>
      </c>
      <c r="Y338">
        <v>0.15</v>
      </c>
      <c r="Z338">
        <v>3.8100000000000002E-2</v>
      </c>
      <c r="AA338">
        <v>0.18809999999999999</v>
      </c>
      <c r="AB338">
        <v>188.34</v>
      </c>
      <c r="AC338" s="1">
        <v>7094.1964631222472</v>
      </c>
      <c r="AD338">
        <v>839.91</v>
      </c>
      <c r="AE338" s="1">
        <v>177424.59</v>
      </c>
      <c r="AF338">
        <v>350</v>
      </c>
      <c r="AG338" s="1">
        <v>46245</v>
      </c>
      <c r="AH338" s="1">
        <v>86751</v>
      </c>
      <c r="AI338">
        <v>74.5</v>
      </c>
      <c r="AJ338">
        <v>33.520000000000003</v>
      </c>
      <c r="AK338">
        <v>50.76</v>
      </c>
      <c r="AL338">
        <v>0.5</v>
      </c>
      <c r="AM338">
        <v>0.5</v>
      </c>
      <c r="AN338">
        <v>0.5</v>
      </c>
      <c r="AO338">
        <v>0</v>
      </c>
      <c r="AP338">
        <v>0.6401</v>
      </c>
      <c r="AQ338" s="1">
        <v>1400.33</v>
      </c>
      <c r="AR338" s="1">
        <v>2325.62</v>
      </c>
      <c r="AS338" s="1">
        <v>7563.8</v>
      </c>
      <c r="AT338">
        <v>688.64</v>
      </c>
      <c r="AU338">
        <v>243.02</v>
      </c>
      <c r="AV338" s="1">
        <v>12221.41</v>
      </c>
      <c r="AW338" s="1">
        <v>4749.3599999999997</v>
      </c>
      <c r="AX338">
        <v>0.33789999999999998</v>
      </c>
      <c r="AY338" s="1">
        <v>6274</v>
      </c>
      <c r="AZ338">
        <v>0.44629999999999997</v>
      </c>
      <c r="BA338" s="1">
        <v>1220.74</v>
      </c>
      <c r="BB338">
        <v>8.6800000000000002E-2</v>
      </c>
      <c r="BC338" s="1">
        <v>1812.99</v>
      </c>
      <c r="BD338">
        <v>0.129</v>
      </c>
      <c r="BE338" s="1">
        <v>14057.09</v>
      </c>
      <c r="BF338">
        <v>0.53739999999999999</v>
      </c>
      <c r="BG338">
        <v>0.21229999999999999</v>
      </c>
      <c r="BH338">
        <v>0.2049</v>
      </c>
      <c r="BI338">
        <v>3.2199999999999999E-2</v>
      </c>
      <c r="BJ338">
        <v>1.32E-2</v>
      </c>
    </row>
    <row r="339" spans="1:62" x14ac:dyDescent="0.25">
      <c r="A339" t="s">
        <v>340</v>
      </c>
      <c r="B339" t="s">
        <v>1094</v>
      </c>
      <c r="C339">
        <v>54</v>
      </c>
      <c r="D339">
        <v>9.151069870370371</v>
      </c>
      <c r="E339">
        <v>494.15777300000002</v>
      </c>
      <c r="F339">
        <v>2.0999999999999999E-3</v>
      </c>
      <c r="G339">
        <v>0</v>
      </c>
      <c r="H339">
        <v>3.3E-3</v>
      </c>
      <c r="I339">
        <v>0</v>
      </c>
      <c r="J339">
        <v>6.2399999999999997E-2</v>
      </c>
      <c r="K339">
        <v>0.91090000000000004</v>
      </c>
      <c r="L339">
        <v>2.1399999999999999E-2</v>
      </c>
      <c r="M339">
        <v>0.39539999999999997</v>
      </c>
      <c r="N339">
        <v>0</v>
      </c>
      <c r="O339">
        <v>0.18779999999999999</v>
      </c>
      <c r="P339" s="1">
        <v>58657.7</v>
      </c>
      <c r="Q339">
        <v>0.29549999999999998</v>
      </c>
      <c r="R339">
        <v>0.29549999999999998</v>
      </c>
      <c r="S339">
        <v>0.40910000000000002</v>
      </c>
      <c r="T339">
        <v>8.57</v>
      </c>
      <c r="U339" s="1">
        <v>59395.57</v>
      </c>
      <c r="V339">
        <v>57.66</v>
      </c>
      <c r="W339" s="1">
        <v>161824.85999999999</v>
      </c>
      <c r="X339">
        <v>0.84130000000000005</v>
      </c>
      <c r="Y339">
        <v>0.1134</v>
      </c>
      <c r="Z339">
        <v>4.53E-2</v>
      </c>
      <c r="AA339">
        <v>0.15870000000000001</v>
      </c>
      <c r="AB339">
        <v>161.82</v>
      </c>
      <c r="AC339" s="1">
        <v>4040.4787885427027</v>
      </c>
      <c r="AD339">
        <v>582.58000000000004</v>
      </c>
      <c r="AE339" s="1">
        <v>160537.12</v>
      </c>
      <c r="AF339">
        <v>272</v>
      </c>
      <c r="AG339" s="1">
        <v>33871</v>
      </c>
      <c r="AH339" s="1">
        <v>50454</v>
      </c>
      <c r="AI339">
        <v>48.1</v>
      </c>
      <c r="AJ339">
        <v>23.2</v>
      </c>
      <c r="AK339">
        <v>28.84</v>
      </c>
      <c r="AL339">
        <v>0.5</v>
      </c>
      <c r="AM339">
        <v>0.34</v>
      </c>
      <c r="AN339">
        <v>0.48</v>
      </c>
      <c r="AO339" s="1">
        <v>1683.96</v>
      </c>
      <c r="AP339">
        <v>1.5237000000000001</v>
      </c>
      <c r="AQ339" s="1">
        <v>2816.65</v>
      </c>
      <c r="AR339" s="1">
        <v>3478.61</v>
      </c>
      <c r="AS339" s="1">
        <v>8345.84</v>
      </c>
      <c r="AT339">
        <v>989.46</v>
      </c>
      <c r="AU339">
        <v>316.39</v>
      </c>
      <c r="AV339" s="1">
        <v>15946.96</v>
      </c>
      <c r="AW339" s="1">
        <v>9918.14</v>
      </c>
      <c r="AX339">
        <v>0.54490000000000005</v>
      </c>
      <c r="AY339" s="1">
        <v>5630.12</v>
      </c>
      <c r="AZ339">
        <v>0.30930000000000002</v>
      </c>
      <c r="BA339">
        <v>627.46</v>
      </c>
      <c r="BB339">
        <v>3.4500000000000003E-2</v>
      </c>
      <c r="BC339" s="1">
        <v>2024.77</v>
      </c>
      <c r="BD339">
        <v>0.11119999999999999</v>
      </c>
      <c r="BE339" s="1">
        <v>18200.5</v>
      </c>
      <c r="BF339">
        <v>0.52590000000000003</v>
      </c>
      <c r="BG339">
        <v>0.26469999999999999</v>
      </c>
      <c r="BH339">
        <v>0.1512</v>
      </c>
      <c r="BI339">
        <v>4.02E-2</v>
      </c>
      <c r="BJ339">
        <v>1.7999999999999999E-2</v>
      </c>
    </row>
    <row r="340" spans="1:62" x14ac:dyDescent="0.25">
      <c r="A340" t="s">
        <v>341</v>
      </c>
      <c r="B340" t="s">
        <v>1095</v>
      </c>
      <c r="C340">
        <v>46</v>
      </c>
      <c r="D340">
        <v>11.274945304347829</v>
      </c>
      <c r="E340">
        <v>518.64748399999996</v>
      </c>
      <c r="F340">
        <v>0</v>
      </c>
      <c r="G340">
        <v>0</v>
      </c>
      <c r="H340">
        <v>1.9E-3</v>
      </c>
      <c r="I340">
        <v>0</v>
      </c>
      <c r="J340">
        <v>2.8799999999999999E-2</v>
      </c>
      <c r="K340">
        <v>0.96730000000000005</v>
      </c>
      <c r="L340">
        <v>1.9E-3</v>
      </c>
      <c r="M340">
        <v>8.2299999999999998E-2</v>
      </c>
      <c r="N340">
        <v>0</v>
      </c>
      <c r="O340">
        <v>0.1265</v>
      </c>
      <c r="P340" s="1">
        <v>59594.54</v>
      </c>
      <c r="Q340">
        <v>0.19570000000000001</v>
      </c>
      <c r="R340">
        <v>0.28260000000000002</v>
      </c>
      <c r="S340">
        <v>0.52170000000000005</v>
      </c>
      <c r="T340">
        <v>3</v>
      </c>
      <c r="U340" s="1">
        <v>83828.33</v>
      </c>
      <c r="V340">
        <v>172.88</v>
      </c>
      <c r="W340" s="1">
        <v>122698.77</v>
      </c>
      <c r="X340">
        <v>0.93930000000000002</v>
      </c>
      <c r="Y340">
        <v>1.78E-2</v>
      </c>
      <c r="Z340">
        <v>4.2900000000000001E-2</v>
      </c>
      <c r="AA340">
        <v>6.0699999999999997E-2</v>
      </c>
      <c r="AB340">
        <v>122.7</v>
      </c>
      <c r="AC340" s="1">
        <v>2734.5645043175418</v>
      </c>
      <c r="AD340">
        <v>330.07</v>
      </c>
      <c r="AE340" s="1">
        <v>131134.6</v>
      </c>
      <c r="AF340">
        <v>146</v>
      </c>
      <c r="AG340" s="1">
        <v>42426</v>
      </c>
      <c r="AH340" s="1">
        <v>66201</v>
      </c>
      <c r="AI340">
        <v>31</v>
      </c>
      <c r="AJ340">
        <v>21.83</v>
      </c>
      <c r="AK340">
        <v>25.53</v>
      </c>
      <c r="AL340">
        <v>0.5</v>
      </c>
      <c r="AM340">
        <v>0.3</v>
      </c>
      <c r="AN340">
        <v>0.47</v>
      </c>
      <c r="AO340" s="1">
        <v>1639.76</v>
      </c>
      <c r="AP340">
        <v>1.3284</v>
      </c>
      <c r="AQ340" s="1">
        <v>1274.25</v>
      </c>
      <c r="AR340" s="1">
        <v>3100.38</v>
      </c>
      <c r="AS340" s="1">
        <v>7262.63</v>
      </c>
      <c r="AT340">
        <v>495.84</v>
      </c>
      <c r="AU340">
        <v>498.17</v>
      </c>
      <c r="AV340" s="1">
        <v>12631.27</v>
      </c>
      <c r="AW340" s="1">
        <v>7910.81</v>
      </c>
      <c r="AX340">
        <v>0.53959999999999997</v>
      </c>
      <c r="AY340" s="1">
        <v>4120.5</v>
      </c>
      <c r="AZ340">
        <v>0.28110000000000002</v>
      </c>
      <c r="BA340" s="1">
        <v>1395.59</v>
      </c>
      <c r="BB340">
        <v>9.5200000000000007E-2</v>
      </c>
      <c r="BC340" s="1">
        <v>1233.43</v>
      </c>
      <c r="BD340">
        <v>8.4099999999999994E-2</v>
      </c>
      <c r="BE340" s="1">
        <v>14660.34</v>
      </c>
      <c r="BF340">
        <v>0.51690000000000003</v>
      </c>
      <c r="BG340">
        <v>0.24759999999999999</v>
      </c>
      <c r="BH340">
        <v>0.15279999999999999</v>
      </c>
      <c r="BI340">
        <v>4.19E-2</v>
      </c>
      <c r="BJ340">
        <v>4.0899999999999999E-2</v>
      </c>
    </row>
    <row r="341" spans="1:62" x14ac:dyDescent="0.25">
      <c r="A341" t="s">
        <v>342</v>
      </c>
      <c r="B341" t="s">
        <v>1096</v>
      </c>
      <c r="C341">
        <v>46</v>
      </c>
      <c r="D341">
        <v>28.860400413043479</v>
      </c>
      <c r="E341">
        <v>1327.5784189999999</v>
      </c>
      <c r="F341">
        <v>1.5E-3</v>
      </c>
      <c r="G341">
        <v>8.0000000000000004E-4</v>
      </c>
      <c r="H341">
        <v>4.0000000000000001E-3</v>
      </c>
      <c r="I341">
        <v>4.0000000000000001E-3</v>
      </c>
      <c r="J341">
        <v>2.18E-2</v>
      </c>
      <c r="K341">
        <v>0.92569999999999997</v>
      </c>
      <c r="L341">
        <v>4.2200000000000001E-2</v>
      </c>
      <c r="M341">
        <v>0.37840000000000001</v>
      </c>
      <c r="N341">
        <v>0</v>
      </c>
      <c r="O341">
        <v>0.1396</v>
      </c>
      <c r="P341" s="1">
        <v>64811.64</v>
      </c>
      <c r="Q341">
        <v>0.23910000000000001</v>
      </c>
      <c r="R341">
        <v>0.1087</v>
      </c>
      <c r="S341">
        <v>0.6522</v>
      </c>
      <c r="T341">
        <v>6.9</v>
      </c>
      <c r="U341" s="1">
        <v>83731.28</v>
      </c>
      <c r="V341">
        <v>192.4</v>
      </c>
      <c r="W341" s="1">
        <v>162937.45000000001</v>
      </c>
      <c r="X341">
        <v>0.88800000000000001</v>
      </c>
      <c r="Y341">
        <v>5.62E-2</v>
      </c>
      <c r="Z341">
        <v>5.5800000000000002E-2</v>
      </c>
      <c r="AA341">
        <v>0.112</v>
      </c>
      <c r="AB341">
        <v>162.94</v>
      </c>
      <c r="AC341" s="1">
        <v>4760.1195602140924</v>
      </c>
      <c r="AD341">
        <v>626.96</v>
      </c>
      <c r="AE341" s="1">
        <v>153562.74</v>
      </c>
      <c r="AF341">
        <v>246</v>
      </c>
      <c r="AG341" s="1">
        <v>36539</v>
      </c>
      <c r="AH341" s="1">
        <v>58481</v>
      </c>
      <c r="AI341">
        <v>62.9</v>
      </c>
      <c r="AJ341">
        <v>26.49</v>
      </c>
      <c r="AK341">
        <v>38.880000000000003</v>
      </c>
      <c r="AL341">
        <v>3.9</v>
      </c>
      <c r="AM341">
        <v>1.78</v>
      </c>
      <c r="AN341">
        <v>2.83</v>
      </c>
      <c r="AO341">
        <v>364.97</v>
      </c>
      <c r="AP341">
        <v>0.98629999999999995</v>
      </c>
      <c r="AQ341" s="1">
        <v>1775.09</v>
      </c>
      <c r="AR341" s="1">
        <v>2002.03</v>
      </c>
      <c r="AS341" s="1">
        <v>7084.59</v>
      </c>
      <c r="AT341" s="1">
        <v>1132.79</v>
      </c>
      <c r="AU341">
        <v>682.43</v>
      </c>
      <c r="AV341" s="1">
        <v>12676.93</v>
      </c>
      <c r="AW341" s="1">
        <v>6029.34</v>
      </c>
      <c r="AX341">
        <v>0.46610000000000001</v>
      </c>
      <c r="AY341" s="1">
        <v>4414.1899999999996</v>
      </c>
      <c r="AZ341">
        <v>0.34129999999999999</v>
      </c>
      <c r="BA341">
        <v>707.1</v>
      </c>
      <c r="BB341">
        <v>5.4699999999999999E-2</v>
      </c>
      <c r="BC341" s="1">
        <v>1784.46</v>
      </c>
      <c r="BD341">
        <v>0.13800000000000001</v>
      </c>
      <c r="BE341" s="1">
        <v>12935.08</v>
      </c>
      <c r="BF341">
        <v>0.56259999999999999</v>
      </c>
      <c r="BG341">
        <v>0.24099999999999999</v>
      </c>
      <c r="BH341">
        <v>0.14580000000000001</v>
      </c>
      <c r="BI341">
        <v>4.1799999999999997E-2</v>
      </c>
      <c r="BJ341">
        <v>8.6999999999999994E-3</v>
      </c>
    </row>
    <row r="342" spans="1:62" x14ac:dyDescent="0.25">
      <c r="A342" t="s">
        <v>343</v>
      </c>
      <c r="B342" t="s">
        <v>1097</v>
      </c>
      <c r="C342">
        <v>81</v>
      </c>
      <c r="D342">
        <v>21.238975617283948</v>
      </c>
      <c r="E342">
        <v>1720.357025</v>
      </c>
      <c r="F342">
        <v>1.8E-3</v>
      </c>
      <c r="G342">
        <v>5.9999999999999995E-4</v>
      </c>
      <c r="H342">
        <v>7.0000000000000001E-3</v>
      </c>
      <c r="I342">
        <v>0</v>
      </c>
      <c r="J342">
        <v>1.3899999999999999E-2</v>
      </c>
      <c r="K342">
        <v>0.94730000000000003</v>
      </c>
      <c r="L342">
        <v>2.9499999999999998E-2</v>
      </c>
      <c r="M342">
        <v>0.44969999999999999</v>
      </c>
      <c r="N342">
        <v>5.9999999999999995E-4</v>
      </c>
      <c r="O342">
        <v>0.1399</v>
      </c>
      <c r="P342" s="1">
        <v>62649.87</v>
      </c>
      <c r="Q342">
        <v>0.32469999999999999</v>
      </c>
      <c r="R342">
        <v>0.16450000000000001</v>
      </c>
      <c r="S342">
        <v>0.51080000000000003</v>
      </c>
      <c r="T342">
        <v>11.53</v>
      </c>
      <c r="U342" s="1">
        <v>86917</v>
      </c>
      <c r="V342">
        <v>149.21</v>
      </c>
      <c r="W342" s="1">
        <v>167903.19</v>
      </c>
      <c r="X342">
        <v>0.71130000000000004</v>
      </c>
      <c r="Y342">
        <v>0.1255</v>
      </c>
      <c r="Z342">
        <v>0.16320000000000001</v>
      </c>
      <c r="AA342">
        <v>0.28870000000000001</v>
      </c>
      <c r="AB342">
        <v>167.9</v>
      </c>
      <c r="AC342" s="1">
        <v>4670.1352586972462</v>
      </c>
      <c r="AD342">
        <v>520.12</v>
      </c>
      <c r="AE342" s="1">
        <v>138734.87</v>
      </c>
      <c r="AF342">
        <v>179</v>
      </c>
      <c r="AG342" s="1">
        <v>33023</v>
      </c>
      <c r="AH342" s="1">
        <v>49211</v>
      </c>
      <c r="AI342">
        <v>37.93</v>
      </c>
      <c r="AJ342">
        <v>25.73</v>
      </c>
      <c r="AK342">
        <v>25.94</v>
      </c>
      <c r="AL342">
        <v>0.5</v>
      </c>
      <c r="AM342">
        <v>0.38</v>
      </c>
      <c r="AN342">
        <v>0.43</v>
      </c>
      <c r="AO342">
        <v>0</v>
      </c>
      <c r="AP342">
        <v>1.0223</v>
      </c>
      <c r="AQ342" s="1">
        <v>1697.75</v>
      </c>
      <c r="AR342" s="1">
        <v>2511.15</v>
      </c>
      <c r="AS342" s="1">
        <v>7719.53</v>
      </c>
      <c r="AT342">
        <v>641.52</v>
      </c>
      <c r="AU342">
        <v>154.76</v>
      </c>
      <c r="AV342" s="1">
        <v>12724.72</v>
      </c>
      <c r="AW342" s="1">
        <v>7849.65</v>
      </c>
      <c r="AX342">
        <v>0.52910000000000001</v>
      </c>
      <c r="AY342" s="1">
        <v>4169.57</v>
      </c>
      <c r="AZ342">
        <v>0.28100000000000003</v>
      </c>
      <c r="BA342">
        <v>539.05999999999995</v>
      </c>
      <c r="BB342">
        <v>3.6299999999999999E-2</v>
      </c>
      <c r="BC342" s="1">
        <v>2277.41</v>
      </c>
      <c r="BD342">
        <v>0.1535</v>
      </c>
      <c r="BE342" s="1">
        <v>14835.7</v>
      </c>
      <c r="BF342">
        <v>0.52459999999999996</v>
      </c>
      <c r="BG342">
        <v>0.23499999999999999</v>
      </c>
      <c r="BH342">
        <v>0.1787</v>
      </c>
      <c r="BI342">
        <v>3.6799999999999999E-2</v>
      </c>
      <c r="BJ342">
        <v>2.4899999999999999E-2</v>
      </c>
    </row>
    <row r="343" spans="1:62" x14ac:dyDescent="0.25">
      <c r="A343" t="s">
        <v>344</v>
      </c>
      <c r="B343" t="s">
        <v>1098</v>
      </c>
      <c r="C343">
        <v>80</v>
      </c>
      <c r="D343">
        <v>14.8952507625</v>
      </c>
      <c r="E343">
        <v>1191.6200610000001</v>
      </c>
      <c r="F343">
        <v>0</v>
      </c>
      <c r="G343">
        <v>0</v>
      </c>
      <c r="H343">
        <v>3.2000000000000002E-3</v>
      </c>
      <c r="I343">
        <v>0</v>
      </c>
      <c r="J343">
        <v>8.0000000000000004E-4</v>
      </c>
      <c r="K343">
        <v>0.98450000000000004</v>
      </c>
      <c r="L343">
        <v>1.15E-2</v>
      </c>
      <c r="M343">
        <v>0.4496</v>
      </c>
      <c r="N343">
        <v>0</v>
      </c>
      <c r="O343">
        <v>0.1885</v>
      </c>
      <c r="P343" s="1">
        <v>59852.12</v>
      </c>
      <c r="Q343">
        <v>0.1047</v>
      </c>
      <c r="R343">
        <v>0.1047</v>
      </c>
      <c r="S343">
        <v>0.79069999999999996</v>
      </c>
      <c r="T343">
        <v>5.7</v>
      </c>
      <c r="U343" s="1">
        <v>94188.7</v>
      </c>
      <c r="V343">
        <v>209.06</v>
      </c>
      <c r="W343" s="1">
        <v>107092.23</v>
      </c>
      <c r="X343">
        <v>0.86629999999999996</v>
      </c>
      <c r="Y343">
        <v>3.8300000000000001E-2</v>
      </c>
      <c r="Z343">
        <v>9.5500000000000002E-2</v>
      </c>
      <c r="AA343">
        <v>0.13370000000000001</v>
      </c>
      <c r="AB343">
        <v>107.09</v>
      </c>
      <c r="AC343" s="1">
        <v>2189.9908246005939</v>
      </c>
      <c r="AD343">
        <v>302.61</v>
      </c>
      <c r="AE343" s="1">
        <v>93953.05</v>
      </c>
      <c r="AF343">
        <v>60</v>
      </c>
      <c r="AG343" s="1">
        <v>35699</v>
      </c>
      <c r="AH343" s="1">
        <v>55300</v>
      </c>
      <c r="AI343">
        <v>24.71</v>
      </c>
      <c r="AJ343">
        <v>20</v>
      </c>
      <c r="AK343">
        <v>20</v>
      </c>
      <c r="AL343">
        <v>0.5</v>
      </c>
      <c r="AM343">
        <v>0.5</v>
      </c>
      <c r="AN343">
        <v>0.5</v>
      </c>
      <c r="AO343">
        <v>0</v>
      </c>
      <c r="AP343">
        <v>0.63139999999999996</v>
      </c>
      <c r="AQ343" s="1">
        <v>1455.78</v>
      </c>
      <c r="AR343" s="1">
        <v>2651.11</v>
      </c>
      <c r="AS343" s="1">
        <v>7359.51</v>
      </c>
      <c r="AT343">
        <v>513.48</v>
      </c>
      <c r="AU343">
        <v>220.43</v>
      </c>
      <c r="AV343" s="1">
        <v>12200.31</v>
      </c>
      <c r="AW343" s="1">
        <v>11108.04</v>
      </c>
      <c r="AX343">
        <v>0.6915</v>
      </c>
      <c r="AY343" s="1">
        <v>1689.72</v>
      </c>
      <c r="AZ343">
        <v>0.1052</v>
      </c>
      <c r="BA343">
        <v>521.54999999999995</v>
      </c>
      <c r="BB343">
        <v>3.2500000000000001E-2</v>
      </c>
      <c r="BC343" s="1">
        <v>2744.83</v>
      </c>
      <c r="BD343">
        <v>0.1709</v>
      </c>
      <c r="BE343" s="1">
        <v>16064.14</v>
      </c>
      <c r="BF343">
        <v>0.52100000000000002</v>
      </c>
      <c r="BG343">
        <v>0.2203</v>
      </c>
      <c r="BH343">
        <v>0.2203</v>
      </c>
      <c r="BI343">
        <v>3.0200000000000001E-2</v>
      </c>
      <c r="BJ343">
        <v>8.2000000000000007E-3</v>
      </c>
    </row>
    <row r="344" spans="1:62" x14ac:dyDescent="0.25">
      <c r="A344" t="s">
        <v>345</v>
      </c>
      <c r="B344" t="s">
        <v>1099</v>
      </c>
      <c r="C344">
        <v>30</v>
      </c>
      <c r="D344">
        <v>27.860061699999999</v>
      </c>
      <c r="E344">
        <v>835.80185100000006</v>
      </c>
      <c r="F344">
        <v>4.8999999999999998E-3</v>
      </c>
      <c r="G344">
        <v>1.1999999999999999E-3</v>
      </c>
      <c r="H344">
        <v>4.3E-3</v>
      </c>
      <c r="I344">
        <v>0</v>
      </c>
      <c r="J344">
        <v>1.6199999999999999E-2</v>
      </c>
      <c r="K344">
        <v>0.96899999999999997</v>
      </c>
      <c r="L344">
        <v>4.4000000000000003E-3</v>
      </c>
      <c r="M344">
        <v>6.59E-2</v>
      </c>
      <c r="N344">
        <v>5.0000000000000001E-4</v>
      </c>
      <c r="O344">
        <v>9.1499999999999998E-2</v>
      </c>
      <c r="P344" s="1">
        <v>70975.73</v>
      </c>
      <c r="Q344">
        <v>8.8200000000000001E-2</v>
      </c>
      <c r="R344">
        <v>0.19120000000000001</v>
      </c>
      <c r="S344">
        <v>0.72060000000000002</v>
      </c>
      <c r="T344">
        <v>7</v>
      </c>
      <c r="U344" s="1">
        <v>66353.14</v>
      </c>
      <c r="V344">
        <v>119.4</v>
      </c>
      <c r="W344" s="1">
        <v>218293.38</v>
      </c>
      <c r="X344">
        <v>0.79379999999999995</v>
      </c>
      <c r="Y344">
        <v>0.19409999999999999</v>
      </c>
      <c r="Z344">
        <v>1.21E-2</v>
      </c>
      <c r="AA344">
        <v>0.20619999999999999</v>
      </c>
      <c r="AB344">
        <v>218.29</v>
      </c>
      <c r="AC344" s="1">
        <v>5211.6611069816827</v>
      </c>
      <c r="AD344">
        <v>616.54999999999995</v>
      </c>
      <c r="AE344" s="1">
        <v>194189.86</v>
      </c>
      <c r="AF344">
        <v>404</v>
      </c>
      <c r="AG344" s="1">
        <v>48103</v>
      </c>
      <c r="AH344" s="1">
        <v>91474</v>
      </c>
      <c r="AI344">
        <v>44.17</v>
      </c>
      <c r="AJ344">
        <v>20.02</v>
      </c>
      <c r="AK344">
        <v>38.39</v>
      </c>
      <c r="AL344">
        <v>1.55</v>
      </c>
      <c r="AM344">
        <v>0.91</v>
      </c>
      <c r="AN344">
        <v>1.1299999999999999</v>
      </c>
      <c r="AO344" s="1">
        <v>1713.75</v>
      </c>
      <c r="AP344">
        <v>0.74080000000000001</v>
      </c>
      <c r="AQ344" s="1">
        <v>1299.95</v>
      </c>
      <c r="AR344" s="1">
        <v>2251.7399999999998</v>
      </c>
      <c r="AS344" s="1">
        <v>7722.02</v>
      </c>
      <c r="AT344">
        <v>481.47</v>
      </c>
      <c r="AU344">
        <v>275.42</v>
      </c>
      <c r="AV344" s="1">
        <v>12030.61</v>
      </c>
      <c r="AW344" s="1">
        <v>4947.67</v>
      </c>
      <c r="AX344">
        <v>0.33500000000000002</v>
      </c>
      <c r="AY344" s="1">
        <v>7380.39</v>
      </c>
      <c r="AZ344">
        <v>0.49969999999999998</v>
      </c>
      <c r="BA344" s="1">
        <v>1161.1300000000001</v>
      </c>
      <c r="BB344">
        <v>7.8600000000000003E-2</v>
      </c>
      <c r="BC344" s="1">
        <v>1279.74</v>
      </c>
      <c r="BD344">
        <v>8.6699999999999999E-2</v>
      </c>
      <c r="BE344" s="1">
        <v>14768.93</v>
      </c>
      <c r="BF344">
        <v>0.59199999999999997</v>
      </c>
      <c r="BG344">
        <v>0.2349</v>
      </c>
      <c r="BH344">
        <v>0.13350000000000001</v>
      </c>
      <c r="BI344">
        <v>2.3300000000000001E-2</v>
      </c>
      <c r="BJ344">
        <v>1.6400000000000001E-2</v>
      </c>
    </row>
    <row r="345" spans="1:62" x14ac:dyDescent="0.25">
      <c r="A345" t="s">
        <v>346</v>
      </c>
      <c r="B345" t="s">
        <v>1100</v>
      </c>
      <c r="C345">
        <v>80</v>
      </c>
      <c r="D345">
        <v>7.4845237499999993</v>
      </c>
      <c r="E345">
        <v>598.76189999999997</v>
      </c>
      <c r="F345">
        <v>0</v>
      </c>
      <c r="G345">
        <v>6.1999999999999998E-3</v>
      </c>
      <c r="H345">
        <v>1.15E-2</v>
      </c>
      <c r="I345">
        <v>0</v>
      </c>
      <c r="J345">
        <v>8.7300000000000003E-2</v>
      </c>
      <c r="K345">
        <v>0.877</v>
      </c>
      <c r="L345">
        <v>1.7999999999999999E-2</v>
      </c>
      <c r="M345">
        <v>0.4985</v>
      </c>
      <c r="N345">
        <v>1.1599999999999999E-2</v>
      </c>
      <c r="O345">
        <v>0.15590000000000001</v>
      </c>
      <c r="P345" s="1">
        <v>65507.040000000001</v>
      </c>
      <c r="Q345">
        <v>0.1111</v>
      </c>
      <c r="R345">
        <v>0.15559999999999999</v>
      </c>
      <c r="S345">
        <v>0.73329999999999995</v>
      </c>
      <c r="T345">
        <v>8.34</v>
      </c>
      <c r="U345" s="1">
        <v>72407.55</v>
      </c>
      <c r="V345">
        <v>71.790000000000006</v>
      </c>
      <c r="W345" s="1">
        <v>142361.46</v>
      </c>
      <c r="X345">
        <v>0.90039999999999998</v>
      </c>
      <c r="Y345">
        <v>5.4399999999999997E-2</v>
      </c>
      <c r="Z345">
        <v>4.5199999999999997E-2</v>
      </c>
      <c r="AA345">
        <v>9.9599999999999994E-2</v>
      </c>
      <c r="AB345">
        <v>142.36000000000001</v>
      </c>
      <c r="AC345" s="1">
        <v>3385.0049577302766</v>
      </c>
      <c r="AD345">
        <v>469.56</v>
      </c>
      <c r="AE345" s="1">
        <v>137781.5</v>
      </c>
      <c r="AF345">
        <v>171</v>
      </c>
      <c r="AG345" s="1">
        <v>29421</v>
      </c>
      <c r="AH345" s="1">
        <v>46596</v>
      </c>
      <c r="AI345">
        <v>26.4</v>
      </c>
      <c r="AJ345">
        <v>23.76</v>
      </c>
      <c r="AK345">
        <v>21.97</v>
      </c>
      <c r="AL345">
        <v>1.5</v>
      </c>
      <c r="AM345">
        <v>0.97</v>
      </c>
      <c r="AN345">
        <v>1.5</v>
      </c>
      <c r="AO345" s="1">
        <v>2321.7800000000002</v>
      </c>
      <c r="AP345">
        <v>2.5363000000000002</v>
      </c>
      <c r="AQ345" s="1">
        <v>1460.96</v>
      </c>
      <c r="AR345" s="1">
        <v>2627.56</v>
      </c>
      <c r="AS345" s="1">
        <v>8640.58</v>
      </c>
      <c r="AT345">
        <v>675.98</v>
      </c>
      <c r="AU345">
        <v>154.35</v>
      </c>
      <c r="AV345" s="1">
        <v>13559.43</v>
      </c>
      <c r="AW345" s="1">
        <v>8647.16</v>
      </c>
      <c r="AX345">
        <v>0.51839999999999997</v>
      </c>
      <c r="AY345" s="1">
        <v>5067.95</v>
      </c>
      <c r="AZ345">
        <v>0.3039</v>
      </c>
      <c r="BA345">
        <v>746.72</v>
      </c>
      <c r="BB345">
        <v>4.48E-2</v>
      </c>
      <c r="BC345" s="1">
        <v>2217.23</v>
      </c>
      <c r="BD345">
        <v>0.13289999999999999</v>
      </c>
      <c r="BE345" s="1">
        <v>16679.060000000001</v>
      </c>
      <c r="BF345">
        <v>0.53549999999999998</v>
      </c>
      <c r="BG345">
        <v>0.2213</v>
      </c>
      <c r="BH345">
        <v>0.18379999999999999</v>
      </c>
      <c r="BI345">
        <v>4.0599999999999997E-2</v>
      </c>
      <c r="BJ345">
        <v>1.8800000000000001E-2</v>
      </c>
    </row>
    <row r="346" spans="1:62" x14ac:dyDescent="0.25">
      <c r="A346" t="s">
        <v>347</v>
      </c>
      <c r="B346" t="s">
        <v>1101</v>
      </c>
      <c r="C346">
        <v>3</v>
      </c>
      <c r="D346">
        <v>259.80626133333328</v>
      </c>
      <c r="E346">
        <v>779.41878399999996</v>
      </c>
      <c r="F346">
        <v>1.2999999999999999E-3</v>
      </c>
      <c r="G346">
        <v>1.2999999999999999E-3</v>
      </c>
      <c r="H346">
        <v>4.5999999999999999E-3</v>
      </c>
      <c r="I346">
        <v>0</v>
      </c>
      <c r="J346">
        <v>7.7000000000000002E-3</v>
      </c>
      <c r="K346">
        <v>0.98250000000000004</v>
      </c>
      <c r="L346">
        <v>2.5999999999999999E-3</v>
      </c>
      <c r="M346">
        <v>0.19819999999999999</v>
      </c>
      <c r="N346">
        <v>1.2999999999999999E-3</v>
      </c>
      <c r="O346">
        <v>0.16650000000000001</v>
      </c>
      <c r="P346" s="1">
        <v>75542.710000000006</v>
      </c>
      <c r="Q346">
        <v>0.1148</v>
      </c>
      <c r="R346">
        <v>0.1148</v>
      </c>
      <c r="S346">
        <v>0.77049999999999996</v>
      </c>
      <c r="T346">
        <v>16.82</v>
      </c>
      <c r="U346" s="1">
        <v>26258.92</v>
      </c>
      <c r="V346">
        <v>46.34</v>
      </c>
      <c r="W346" s="1">
        <v>138197.48000000001</v>
      </c>
      <c r="X346">
        <v>0.72240000000000004</v>
      </c>
      <c r="Y346">
        <v>0.20480000000000001</v>
      </c>
      <c r="Z346">
        <v>7.2800000000000004E-2</v>
      </c>
      <c r="AA346">
        <v>0.27760000000000001</v>
      </c>
      <c r="AB346">
        <v>138.19999999999999</v>
      </c>
      <c r="AC346" s="1">
        <v>5646.1046235190561</v>
      </c>
      <c r="AD346">
        <v>596.39</v>
      </c>
      <c r="AE346" s="1">
        <v>111530.35</v>
      </c>
      <c r="AF346">
        <v>93</v>
      </c>
      <c r="AG346" s="1">
        <v>38264</v>
      </c>
      <c r="AH346" s="1">
        <v>52886</v>
      </c>
      <c r="AI346">
        <v>78.89</v>
      </c>
      <c r="AJ346">
        <v>34.6</v>
      </c>
      <c r="AK346">
        <v>49.39</v>
      </c>
      <c r="AL346">
        <v>3</v>
      </c>
      <c r="AM346">
        <v>1.73</v>
      </c>
      <c r="AN346">
        <v>2.76</v>
      </c>
      <c r="AO346">
        <v>0</v>
      </c>
      <c r="AP346">
        <v>1.0745</v>
      </c>
      <c r="AQ346" s="1">
        <v>2046.61</v>
      </c>
      <c r="AR346" s="1">
        <v>2559.69</v>
      </c>
      <c r="AS346" s="1">
        <v>9705.85</v>
      </c>
      <c r="AT346">
        <v>743.7</v>
      </c>
      <c r="AU346">
        <v>574.59</v>
      </c>
      <c r="AV346" s="1">
        <v>15630.44</v>
      </c>
      <c r="AW346" s="1">
        <v>8286.36</v>
      </c>
      <c r="AX346">
        <v>0.51800000000000002</v>
      </c>
      <c r="AY346" s="1">
        <v>5874.3</v>
      </c>
      <c r="AZ346">
        <v>0.36720000000000003</v>
      </c>
      <c r="BA346">
        <v>761.49</v>
      </c>
      <c r="BB346">
        <v>4.7600000000000003E-2</v>
      </c>
      <c r="BC346" s="1">
        <v>1074.6199999999999</v>
      </c>
      <c r="BD346">
        <v>6.7199999999999996E-2</v>
      </c>
      <c r="BE346" s="1">
        <v>15996.78</v>
      </c>
      <c r="BF346">
        <v>0.56030000000000002</v>
      </c>
      <c r="BG346">
        <v>0.2303</v>
      </c>
      <c r="BH346">
        <v>0.15609999999999999</v>
      </c>
      <c r="BI346">
        <v>1.9800000000000002E-2</v>
      </c>
      <c r="BJ346">
        <v>3.3599999999999998E-2</v>
      </c>
    </row>
    <row r="347" spans="1:62" x14ac:dyDescent="0.25">
      <c r="A347" t="s">
        <v>348</v>
      </c>
      <c r="B347" t="s">
        <v>1102</v>
      </c>
      <c r="C347">
        <v>127</v>
      </c>
      <c r="D347">
        <v>5.9369157716535428</v>
      </c>
      <c r="E347">
        <v>753.98830299999997</v>
      </c>
      <c r="F347">
        <v>2.3999999999999998E-3</v>
      </c>
      <c r="G347">
        <v>1.1999999999999999E-3</v>
      </c>
      <c r="H347">
        <v>1.12E-2</v>
      </c>
      <c r="I347">
        <v>0</v>
      </c>
      <c r="J347">
        <v>1.5100000000000001E-2</v>
      </c>
      <c r="K347">
        <v>0.95820000000000005</v>
      </c>
      <c r="L347">
        <v>1.2E-2</v>
      </c>
      <c r="M347">
        <v>0.22289999999999999</v>
      </c>
      <c r="N347">
        <v>1.1999999999999999E-3</v>
      </c>
      <c r="O347">
        <v>0.15</v>
      </c>
      <c r="P347" s="1">
        <v>58311.75</v>
      </c>
      <c r="Q347">
        <v>0.2157</v>
      </c>
      <c r="R347">
        <v>0.25490000000000002</v>
      </c>
      <c r="S347">
        <v>0.52939999999999998</v>
      </c>
      <c r="T347">
        <v>6</v>
      </c>
      <c r="U347" s="1">
        <v>92226.33</v>
      </c>
      <c r="V347">
        <v>125.66</v>
      </c>
      <c r="W347" s="1">
        <v>319377.36</v>
      </c>
      <c r="X347">
        <v>0.56030000000000002</v>
      </c>
      <c r="Y347">
        <v>1.52E-2</v>
      </c>
      <c r="Z347">
        <v>0.42449999999999999</v>
      </c>
      <c r="AA347">
        <v>0.43969999999999998</v>
      </c>
      <c r="AB347">
        <v>319.38</v>
      </c>
      <c r="AC347" s="1">
        <v>9020.1465632020554</v>
      </c>
      <c r="AD347">
        <v>595.04999999999995</v>
      </c>
      <c r="AE347" s="1">
        <v>254456.02</v>
      </c>
      <c r="AF347">
        <v>523</v>
      </c>
      <c r="AG347" s="1">
        <v>39107</v>
      </c>
      <c r="AH347" s="1">
        <v>63227</v>
      </c>
      <c r="AI347">
        <v>36.9</v>
      </c>
      <c r="AJ347">
        <v>21.76</v>
      </c>
      <c r="AK347">
        <v>25.31</v>
      </c>
      <c r="AL347">
        <v>0.5</v>
      </c>
      <c r="AM347">
        <v>0.33</v>
      </c>
      <c r="AN347">
        <v>0.5</v>
      </c>
      <c r="AO347" s="1">
        <v>2410.37</v>
      </c>
      <c r="AP347">
        <v>1.2206999999999999</v>
      </c>
      <c r="AQ347" s="1">
        <v>1735.97</v>
      </c>
      <c r="AR347" s="1">
        <v>3209.07</v>
      </c>
      <c r="AS347" s="1">
        <v>6977.1</v>
      </c>
      <c r="AT347" s="1">
        <v>1521.16</v>
      </c>
      <c r="AU347">
        <v>815.77</v>
      </c>
      <c r="AV347" s="1">
        <v>14259.07</v>
      </c>
      <c r="AW347" s="1">
        <v>6673.08</v>
      </c>
      <c r="AX347">
        <v>0.3947</v>
      </c>
      <c r="AY347" s="1">
        <v>7628.77</v>
      </c>
      <c r="AZ347">
        <v>0.45119999999999999</v>
      </c>
      <c r="BA347" s="1">
        <v>1158.4000000000001</v>
      </c>
      <c r="BB347">
        <v>6.8500000000000005E-2</v>
      </c>
      <c r="BC347" s="1">
        <v>1446.16</v>
      </c>
      <c r="BD347">
        <v>8.5500000000000007E-2</v>
      </c>
      <c r="BE347" s="1">
        <v>16906.41</v>
      </c>
      <c r="BF347">
        <v>0.55979999999999996</v>
      </c>
      <c r="BG347">
        <v>0.2525</v>
      </c>
      <c r="BH347">
        <v>0.1386</v>
      </c>
      <c r="BI347">
        <v>3.0099999999999998E-2</v>
      </c>
      <c r="BJ347">
        <v>1.9E-2</v>
      </c>
    </row>
    <row r="348" spans="1:62" x14ac:dyDescent="0.25">
      <c r="A348" t="s">
        <v>349</v>
      </c>
      <c r="B348" t="s">
        <v>1103</v>
      </c>
      <c r="C348">
        <v>18</v>
      </c>
      <c r="D348">
        <v>149.8470752777778</v>
      </c>
      <c r="E348">
        <v>2697.247355</v>
      </c>
      <c r="F348">
        <v>3.5099999999999999E-2</v>
      </c>
      <c r="G348">
        <v>0</v>
      </c>
      <c r="H348">
        <v>6.08E-2</v>
      </c>
      <c r="I348">
        <v>6.9999999999999999E-4</v>
      </c>
      <c r="J348">
        <v>0.1022</v>
      </c>
      <c r="K348">
        <v>0.75849999999999995</v>
      </c>
      <c r="L348">
        <v>4.2700000000000002E-2</v>
      </c>
      <c r="M348">
        <v>0.2261</v>
      </c>
      <c r="N348">
        <v>5.45E-2</v>
      </c>
      <c r="O348">
        <v>0.12379999999999999</v>
      </c>
      <c r="P348" s="1">
        <v>62061.22</v>
      </c>
      <c r="Q348">
        <v>0.2215</v>
      </c>
      <c r="R348">
        <v>0.24829999999999999</v>
      </c>
      <c r="S348">
        <v>0.5302</v>
      </c>
      <c r="T348">
        <v>14.5</v>
      </c>
      <c r="U348" s="1">
        <v>93491.24</v>
      </c>
      <c r="V348">
        <v>186.02</v>
      </c>
      <c r="W348" s="1">
        <v>161475.79</v>
      </c>
      <c r="X348">
        <v>0.5484</v>
      </c>
      <c r="Y348">
        <v>0.2389</v>
      </c>
      <c r="Z348">
        <v>0.2127</v>
      </c>
      <c r="AA348">
        <v>0.4516</v>
      </c>
      <c r="AB348">
        <v>161.47999999999999</v>
      </c>
      <c r="AC348" s="1">
        <v>5770.3539763041126</v>
      </c>
      <c r="AD348">
        <v>660.01</v>
      </c>
      <c r="AE348" s="1">
        <v>140684.07999999999</v>
      </c>
      <c r="AF348">
        <v>194</v>
      </c>
      <c r="AG348" s="1">
        <v>47012</v>
      </c>
      <c r="AH348" s="1">
        <v>66719</v>
      </c>
      <c r="AI348">
        <v>36.81</v>
      </c>
      <c r="AJ348">
        <v>35.409999999999997</v>
      </c>
      <c r="AK348">
        <v>35.520000000000003</v>
      </c>
      <c r="AL348">
        <v>2.0299999999999998</v>
      </c>
      <c r="AM348">
        <v>2.0299999999999998</v>
      </c>
      <c r="AN348">
        <v>2.0299999999999998</v>
      </c>
      <c r="AO348">
        <v>0</v>
      </c>
      <c r="AP348">
        <v>0.60729999999999995</v>
      </c>
      <c r="AQ348" s="1">
        <v>1213.71</v>
      </c>
      <c r="AR348" s="1">
        <v>1720.13</v>
      </c>
      <c r="AS348" s="1">
        <v>5922.58</v>
      </c>
      <c r="AT348">
        <v>822.37</v>
      </c>
      <c r="AU348">
        <v>580.04</v>
      </c>
      <c r="AV348" s="1">
        <v>10258.83</v>
      </c>
      <c r="AW348" s="1">
        <v>3970.24</v>
      </c>
      <c r="AX348">
        <v>0.32490000000000002</v>
      </c>
      <c r="AY348" s="1">
        <v>5006.66</v>
      </c>
      <c r="AZ348">
        <v>0.40970000000000001</v>
      </c>
      <c r="BA348" s="1">
        <v>2028.51</v>
      </c>
      <c r="BB348">
        <v>0.16600000000000001</v>
      </c>
      <c r="BC348" s="1">
        <v>1214.82</v>
      </c>
      <c r="BD348">
        <v>9.9400000000000002E-2</v>
      </c>
      <c r="BE348" s="1">
        <v>12220.23</v>
      </c>
      <c r="BF348">
        <v>0.54420000000000002</v>
      </c>
      <c r="BG348">
        <v>0.20610000000000001</v>
      </c>
      <c r="BH348">
        <v>0.20369999999999999</v>
      </c>
      <c r="BI348">
        <v>3.6200000000000003E-2</v>
      </c>
      <c r="BJ348">
        <v>9.7000000000000003E-3</v>
      </c>
    </row>
    <row r="349" spans="1:62" x14ac:dyDescent="0.25">
      <c r="A349" t="s">
        <v>350</v>
      </c>
      <c r="B349" t="s">
        <v>1104</v>
      </c>
      <c r="C349">
        <v>63</v>
      </c>
      <c r="D349">
        <v>8.3674841904761905</v>
      </c>
      <c r="E349">
        <v>527.15150400000005</v>
      </c>
      <c r="F349">
        <v>1.8E-3</v>
      </c>
      <c r="G349">
        <v>0</v>
      </c>
      <c r="H349">
        <v>1.8E-3</v>
      </c>
      <c r="I349">
        <v>0</v>
      </c>
      <c r="J349">
        <v>2.1399999999999999E-2</v>
      </c>
      <c r="K349">
        <v>0.9536</v>
      </c>
      <c r="L349">
        <v>2.1399999999999999E-2</v>
      </c>
      <c r="M349">
        <v>0.21779999999999999</v>
      </c>
      <c r="N349">
        <v>0</v>
      </c>
      <c r="O349">
        <v>0.1361</v>
      </c>
      <c r="P349" s="1">
        <v>53237.26</v>
      </c>
      <c r="Q349">
        <v>0.17019999999999999</v>
      </c>
      <c r="R349">
        <v>0.25530000000000003</v>
      </c>
      <c r="S349">
        <v>0.57450000000000001</v>
      </c>
      <c r="T349">
        <v>5</v>
      </c>
      <c r="U349" s="1">
        <v>100430</v>
      </c>
      <c r="V349">
        <v>105.43</v>
      </c>
      <c r="W349" s="1">
        <v>216628.77</v>
      </c>
      <c r="X349">
        <v>0.85409999999999997</v>
      </c>
      <c r="Y349">
        <v>8.4900000000000003E-2</v>
      </c>
      <c r="Z349">
        <v>6.0999999999999999E-2</v>
      </c>
      <c r="AA349">
        <v>0.1459</v>
      </c>
      <c r="AB349">
        <v>216.63</v>
      </c>
      <c r="AC349" s="1">
        <v>5905.9852364568042</v>
      </c>
      <c r="AD349">
        <v>661.19</v>
      </c>
      <c r="AE349" s="1">
        <v>206066.35</v>
      </c>
      <c r="AF349">
        <v>437</v>
      </c>
      <c r="AG349" s="1">
        <v>39754</v>
      </c>
      <c r="AH349" s="1">
        <v>61652</v>
      </c>
      <c r="AI349">
        <v>33.950000000000003</v>
      </c>
      <c r="AJ349">
        <v>26.65</v>
      </c>
      <c r="AK349">
        <v>28.62</v>
      </c>
      <c r="AL349">
        <v>1.8</v>
      </c>
      <c r="AM349">
        <v>0.71</v>
      </c>
      <c r="AN349">
        <v>1.05</v>
      </c>
      <c r="AO349" s="1">
        <v>2701.16</v>
      </c>
      <c r="AP349">
        <v>1.5065</v>
      </c>
      <c r="AQ349" s="1">
        <v>2391.1799999999998</v>
      </c>
      <c r="AR349" s="1">
        <v>2173.58</v>
      </c>
      <c r="AS349" s="1">
        <v>6888.6</v>
      </c>
      <c r="AT349">
        <v>644.47</v>
      </c>
      <c r="AU349" s="1">
        <v>1414.11</v>
      </c>
      <c r="AV349" s="1">
        <v>13511.94</v>
      </c>
      <c r="AW349" s="1">
        <v>6970.62</v>
      </c>
      <c r="AX349">
        <v>0.38900000000000001</v>
      </c>
      <c r="AY349" s="1">
        <v>7738.43</v>
      </c>
      <c r="AZ349">
        <v>0.43180000000000002</v>
      </c>
      <c r="BA349">
        <v>854.62</v>
      </c>
      <c r="BB349">
        <v>4.7699999999999999E-2</v>
      </c>
      <c r="BC349" s="1">
        <v>2357.56</v>
      </c>
      <c r="BD349">
        <v>0.13159999999999999</v>
      </c>
      <c r="BE349" s="1">
        <v>17921.22</v>
      </c>
      <c r="BF349">
        <v>0.55830000000000002</v>
      </c>
      <c r="BG349">
        <v>0.22570000000000001</v>
      </c>
      <c r="BH349">
        <v>0.16339999999999999</v>
      </c>
      <c r="BI349">
        <v>2.5000000000000001E-2</v>
      </c>
      <c r="BJ349">
        <v>2.76E-2</v>
      </c>
    </row>
    <row r="350" spans="1:62" x14ac:dyDescent="0.25">
      <c r="A350" t="s">
        <v>351</v>
      </c>
      <c r="B350" t="s">
        <v>1105</v>
      </c>
      <c r="C350">
        <v>46</v>
      </c>
      <c r="D350">
        <v>17.024764521739129</v>
      </c>
      <c r="E350">
        <v>783.13916800000004</v>
      </c>
      <c r="F350">
        <v>8.8999999999999999E-3</v>
      </c>
      <c r="G350">
        <v>0</v>
      </c>
      <c r="H350">
        <v>7.7999999999999996E-3</v>
      </c>
      <c r="I350">
        <v>2.2000000000000001E-3</v>
      </c>
      <c r="J350">
        <v>4.02E-2</v>
      </c>
      <c r="K350">
        <v>0.90620000000000001</v>
      </c>
      <c r="L350">
        <v>3.4700000000000002E-2</v>
      </c>
      <c r="M350">
        <v>0.4834</v>
      </c>
      <c r="N350">
        <v>0</v>
      </c>
      <c r="O350">
        <v>0.19470000000000001</v>
      </c>
      <c r="P350" s="1">
        <v>55806.559999999998</v>
      </c>
      <c r="Q350">
        <v>0.21540000000000001</v>
      </c>
      <c r="R350">
        <v>0.23080000000000001</v>
      </c>
      <c r="S350">
        <v>0.55379999999999996</v>
      </c>
      <c r="T350">
        <v>10</v>
      </c>
      <c r="U350" s="1">
        <v>75455.600000000006</v>
      </c>
      <c r="V350">
        <v>78.31</v>
      </c>
      <c r="W350" s="1">
        <v>134211.06</v>
      </c>
      <c r="X350">
        <v>0.80669999999999997</v>
      </c>
      <c r="Y350">
        <v>0.1704</v>
      </c>
      <c r="Z350">
        <v>2.2800000000000001E-2</v>
      </c>
      <c r="AA350">
        <v>0.1933</v>
      </c>
      <c r="AB350">
        <v>134.21</v>
      </c>
      <c r="AC350" s="1">
        <v>3044.9849751353513</v>
      </c>
      <c r="AD350">
        <v>445.95</v>
      </c>
      <c r="AE350" s="1">
        <v>109504.6</v>
      </c>
      <c r="AF350">
        <v>89</v>
      </c>
      <c r="AG350" s="1">
        <v>33812</v>
      </c>
      <c r="AH350" s="1">
        <v>46041</v>
      </c>
      <c r="AI350">
        <v>53.05</v>
      </c>
      <c r="AJ350">
        <v>20</v>
      </c>
      <c r="AK350">
        <v>31.34</v>
      </c>
      <c r="AL350">
        <v>4.5</v>
      </c>
      <c r="AM350">
        <v>4.3600000000000003</v>
      </c>
      <c r="AN350">
        <v>4.5</v>
      </c>
      <c r="AO350" s="1">
        <v>1861.17</v>
      </c>
      <c r="AP350">
        <v>1.3511</v>
      </c>
      <c r="AQ350" s="1">
        <v>1847.19</v>
      </c>
      <c r="AR350" s="1">
        <v>2989.06</v>
      </c>
      <c r="AS350" s="1">
        <v>8878.82</v>
      </c>
      <c r="AT350" s="1">
        <v>1071</v>
      </c>
      <c r="AU350">
        <v>815.34</v>
      </c>
      <c r="AV350" s="1">
        <v>15601.41</v>
      </c>
      <c r="AW350" s="1">
        <v>9986.2000000000007</v>
      </c>
      <c r="AX350">
        <v>0.57530000000000003</v>
      </c>
      <c r="AY350" s="1">
        <v>4524.6400000000003</v>
      </c>
      <c r="AZ350">
        <v>0.26069999999999999</v>
      </c>
      <c r="BA350">
        <v>639.02</v>
      </c>
      <c r="BB350">
        <v>3.6799999999999999E-2</v>
      </c>
      <c r="BC350" s="1">
        <v>2207.04</v>
      </c>
      <c r="BD350">
        <v>0.12720000000000001</v>
      </c>
      <c r="BE350" s="1">
        <v>17356.89</v>
      </c>
      <c r="BF350">
        <v>0.54790000000000005</v>
      </c>
      <c r="BG350">
        <v>0.24379999999999999</v>
      </c>
      <c r="BH350">
        <v>0.15279999999999999</v>
      </c>
      <c r="BI350">
        <v>4.5400000000000003E-2</v>
      </c>
      <c r="BJ350">
        <v>1.01E-2</v>
      </c>
    </row>
    <row r="351" spans="1:62" x14ac:dyDescent="0.25">
      <c r="A351" t="s">
        <v>352</v>
      </c>
      <c r="B351" t="s">
        <v>1106</v>
      </c>
      <c r="C351">
        <v>387</v>
      </c>
      <c r="D351">
        <v>4.1367786434108522</v>
      </c>
      <c r="E351">
        <v>1600.9333349999999</v>
      </c>
      <c r="F351">
        <v>1.5E-3</v>
      </c>
      <c r="G351">
        <v>5.9999999999999995E-4</v>
      </c>
      <c r="H351">
        <v>2.9499999999999998E-2</v>
      </c>
      <c r="I351">
        <v>0</v>
      </c>
      <c r="J351">
        <v>7.4999999999999997E-3</v>
      </c>
      <c r="K351">
        <v>0.8891</v>
      </c>
      <c r="L351">
        <v>7.1800000000000003E-2</v>
      </c>
      <c r="M351">
        <v>1</v>
      </c>
      <c r="N351">
        <v>8.0000000000000004E-4</v>
      </c>
      <c r="O351">
        <v>0.2016</v>
      </c>
      <c r="P351" s="1">
        <v>60513.27</v>
      </c>
      <c r="Q351">
        <v>0.23130000000000001</v>
      </c>
      <c r="R351">
        <v>0.20150000000000001</v>
      </c>
      <c r="S351">
        <v>0.56720000000000004</v>
      </c>
      <c r="T351">
        <v>15.25</v>
      </c>
      <c r="U351" s="1">
        <v>90457.97</v>
      </c>
      <c r="V351">
        <v>104.98</v>
      </c>
      <c r="W351" s="1">
        <v>242777.39</v>
      </c>
      <c r="X351">
        <v>0.60260000000000002</v>
      </c>
      <c r="Y351">
        <v>4.7100000000000003E-2</v>
      </c>
      <c r="Z351">
        <v>0.3503</v>
      </c>
      <c r="AA351">
        <v>0.39739999999999998</v>
      </c>
      <c r="AB351">
        <v>242.78</v>
      </c>
      <c r="AC351" s="1">
        <v>5926.3229720930258</v>
      </c>
      <c r="AD351">
        <v>495.14</v>
      </c>
      <c r="AE351" s="1">
        <v>166893.59</v>
      </c>
      <c r="AF351">
        <v>303</v>
      </c>
      <c r="AG351" s="1">
        <v>32226</v>
      </c>
      <c r="AH351" s="1">
        <v>45231</v>
      </c>
      <c r="AI351">
        <v>32.229999999999997</v>
      </c>
      <c r="AJ351">
        <v>19.73</v>
      </c>
      <c r="AK351">
        <v>20.399999999999999</v>
      </c>
      <c r="AL351">
        <v>1</v>
      </c>
      <c r="AM351">
        <v>0.54</v>
      </c>
      <c r="AN351">
        <v>0.79</v>
      </c>
      <c r="AO351">
        <v>0</v>
      </c>
      <c r="AP351">
        <v>0.88619999999999999</v>
      </c>
      <c r="AQ351" s="1">
        <v>2299.7399999999998</v>
      </c>
      <c r="AR351" s="1">
        <v>3282.05</v>
      </c>
      <c r="AS351" s="1">
        <v>9222.5499999999993</v>
      </c>
      <c r="AT351">
        <v>655.19000000000005</v>
      </c>
      <c r="AU351">
        <v>342.26</v>
      </c>
      <c r="AV351" s="1">
        <v>15801.78</v>
      </c>
      <c r="AW351" s="1">
        <v>9316.77</v>
      </c>
      <c r="AX351">
        <v>0.51380000000000003</v>
      </c>
      <c r="AY351" s="1">
        <v>5313.54</v>
      </c>
      <c r="AZ351">
        <v>0.29299999999999998</v>
      </c>
      <c r="BA351">
        <v>657.98</v>
      </c>
      <c r="BB351">
        <v>3.6299999999999999E-2</v>
      </c>
      <c r="BC351" s="1">
        <v>2844.94</v>
      </c>
      <c r="BD351">
        <v>0.15690000000000001</v>
      </c>
      <c r="BE351" s="1">
        <v>18133.22</v>
      </c>
      <c r="BF351">
        <v>0.53139999999999998</v>
      </c>
      <c r="BG351">
        <v>0.2611</v>
      </c>
      <c r="BH351">
        <v>0.12870000000000001</v>
      </c>
      <c r="BI351">
        <v>6.0699999999999997E-2</v>
      </c>
      <c r="BJ351">
        <v>1.8100000000000002E-2</v>
      </c>
    </row>
    <row r="352" spans="1:62" x14ac:dyDescent="0.25">
      <c r="A352" t="s">
        <v>353</v>
      </c>
      <c r="B352" t="s">
        <v>1107</v>
      </c>
      <c r="C352">
        <v>77</v>
      </c>
      <c r="D352">
        <v>12.730617207792211</v>
      </c>
      <c r="E352">
        <v>980.25752499999999</v>
      </c>
      <c r="F352">
        <v>3.8999999999999998E-3</v>
      </c>
      <c r="G352">
        <v>0</v>
      </c>
      <c r="H352">
        <v>7.1999999999999998E-3</v>
      </c>
      <c r="I352">
        <v>0</v>
      </c>
      <c r="J352">
        <v>2.63E-2</v>
      </c>
      <c r="K352">
        <v>0.93130000000000002</v>
      </c>
      <c r="L352">
        <v>3.1300000000000001E-2</v>
      </c>
      <c r="M352">
        <v>0.40239999999999998</v>
      </c>
      <c r="N352">
        <v>1.9E-3</v>
      </c>
      <c r="O352">
        <v>0.2089</v>
      </c>
      <c r="P352" s="1">
        <v>52793.54</v>
      </c>
      <c r="Q352">
        <v>0.2278</v>
      </c>
      <c r="R352">
        <v>0.1646</v>
      </c>
      <c r="S352">
        <v>0.60760000000000003</v>
      </c>
      <c r="T352">
        <v>12.38</v>
      </c>
      <c r="U352" s="1">
        <v>63468.04</v>
      </c>
      <c r="V352">
        <v>79.180000000000007</v>
      </c>
      <c r="W352" s="1">
        <v>196019.02</v>
      </c>
      <c r="X352">
        <v>0.84289999999999998</v>
      </c>
      <c r="Y352">
        <v>9.5100000000000004E-2</v>
      </c>
      <c r="Z352">
        <v>6.2E-2</v>
      </c>
      <c r="AA352">
        <v>0.15709999999999999</v>
      </c>
      <c r="AB352">
        <v>196.02</v>
      </c>
      <c r="AC352" s="1">
        <v>4132.9935212688115</v>
      </c>
      <c r="AD352">
        <v>584.27</v>
      </c>
      <c r="AE352" s="1">
        <v>153204.23000000001</v>
      </c>
      <c r="AF352">
        <v>243</v>
      </c>
      <c r="AG352" s="1">
        <v>36494</v>
      </c>
      <c r="AH352" s="1">
        <v>55943</v>
      </c>
      <c r="AI352">
        <v>36.4</v>
      </c>
      <c r="AJ352">
        <v>20</v>
      </c>
      <c r="AK352">
        <v>20.71</v>
      </c>
      <c r="AL352">
        <v>2.75</v>
      </c>
      <c r="AM352">
        <v>2.52</v>
      </c>
      <c r="AN352">
        <v>2.71</v>
      </c>
      <c r="AO352" s="1">
        <v>3179.29</v>
      </c>
      <c r="AP352">
        <v>1.591</v>
      </c>
      <c r="AQ352" s="1">
        <v>2514.2600000000002</v>
      </c>
      <c r="AR352" s="1">
        <v>3015.59</v>
      </c>
      <c r="AS352" s="1">
        <v>7023.27</v>
      </c>
      <c r="AT352" s="1">
        <v>1258.8800000000001</v>
      </c>
      <c r="AU352">
        <v>290.07</v>
      </c>
      <c r="AV352" s="1">
        <v>14102.07</v>
      </c>
      <c r="AW352" s="1">
        <v>7077.04</v>
      </c>
      <c r="AX352">
        <v>0.4153</v>
      </c>
      <c r="AY352" s="1">
        <v>6790.92</v>
      </c>
      <c r="AZ352">
        <v>0.39850000000000002</v>
      </c>
      <c r="BA352">
        <v>633.33000000000004</v>
      </c>
      <c r="BB352">
        <v>3.7199999999999997E-2</v>
      </c>
      <c r="BC352" s="1">
        <v>2539.23</v>
      </c>
      <c r="BD352">
        <v>0.14899999999999999</v>
      </c>
      <c r="BE352" s="1">
        <v>17040.509999999998</v>
      </c>
      <c r="BF352">
        <v>0.59260000000000002</v>
      </c>
      <c r="BG352">
        <v>0.19850000000000001</v>
      </c>
      <c r="BH352">
        <v>0.13100000000000001</v>
      </c>
      <c r="BI352">
        <v>4.1000000000000002E-2</v>
      </c>
      <c r="BJ352">
        <v>3.6799999999999999E-2</v>
      </c>
    </row>
    <row r="353" spans="1:62" x14ac:dyDescent="0.25">
      <c r="A353" t="s">
        <v>354</v>
      </c>
      <c r="B353" t="s">
        <v>1108</v>
      </c>
      <c r="C353">
        <v>8</v>
      </c>
      <c r="D353">
        <v>346.86938587499998</v>
      </c>
      <c r="E353">
        <v>2774.9550869999998</v>
      </c>
      <c r="F353">
        <v>1.5299999999999999E-2</v>
      </c>
      <c r="G353">
        <v>5.5999999999999999E-3</v>
      </c>
      <c r="H353">
        <v>0.69220000000000004</v>
      </c>
      <c r="I353">
        <v>1.1000000000000001E-3</v>
      </c>
      <c r="J353">
        <v>7.3400000000000007E-2</v>
      </c>
      <c r="K353">
        <v>0.1074</v>
      </c>
      <c r="L353">
        <v>0.105</v>
      </c>
      <c r="M353">
        <v>0.98250000000000004</v>
      </c>
      <c r="N353">
        <v>6.9599999999999995E-2</v>
      </c>
      <c r="O353">
        <v>0.23680000000000001</v>
      </c>
      <c r="P353" s="1">
        <v>64762.03</v>
      </c>
      <c r="Q353">
        <v>0.55910000000000004</v>
      </c>
      <c r="R353">
        <v>0.2409</v>
      </c>
      <c r="S353">
        <v>0.2</v>
      </c>
      <c r="T353">
        <v>53.5</v>
      </c>
      <c r="U353" s="1">
        <v>102271.14</v>
      </c>
      <c r="V353">
        <v>51.87</v>
      </c>
      <c r="W353" s="1">
        <v>124800.09</v>
      </c>
      <c r="X353">
        <v>0.79900000000000004</v>
      </c>
      <c r="Y353">
        <v>0.1464</v>
      </c>
      <c r="Z353">
        <v>5.4600000000000003E-2</v>
      </c>
      <c r="AA353">
        <v>0.20100000000000001</v>
      </c>
      <c r="AB353">
        <v>124.8</v>
      </c>
      <c r="AC353" s="1">
        <v>4745.012653244431</v>
      </c>
      <c r="AD353">
        <v>668.2</v>
      </c>
      <c r="AE353" s="1">
        <v>70361.56</v>
      </c>
      <c r="AF353">
        <v>26</v>
      </c>
      <c r="AG353" s="1">
        <v>32091</v>
      </c>
      <c r="AH353" s="1">
        <v>44022</v>
      </c>
      <c r="AI353">
        <v>66.91</v>
      </c>
      <c r="AJ353">
        <v>35.299999999999997</v>
      </c>
      <c r="AK353">
        <v>42.08</v>
      </c>
      <c r="AL353">
        <v>0.5</v>
      </c>
      <c r="AM353">
        <v>0.41</v>
      </c>
      <c r="AN353">
        <v>0.48</v>
      </c>
      <c r="AO353">
        <v>0</v>
      </c>
      <c r="AP353">
        <v>0.97350000000000003</v>
      </c>
      <c r="AQ353" s="1">
        <v>2307.31</v>
      </c>
      <c r="AR353" s="1">
        <v>3553.71</v>
      </c>
      <c r="AS353" s="1">
        <v>8924.8700000000008</v>
      </c>
      <c r="AT353" s="1">
        <v>1715.84</v>
      </c>
      <c r="AU353" s="1">
        <v>1269.08</v>
      </c>
      <c r="AV353" s="1">
        <v>17770.810000000001</v>
      </c>
      <c r="AW353" s="1">
        <v>9636.89</v>
      </c>
      <c r="AX353">
        <v>0.51429999999999998</v>
      </c>
      <c r="AY353" s="1">
        <v>4105.93</v>
      </c>
      <c r="AZ353">
        <v>0.21909999999999999</v>
      </c>
      <c r="BA353">
        <v>327.41000000000003</v>
      </c>
      <c r="BB353">
        <v>1.7500000000000002E-2</v>
      </c>
      <c r="BC353" s="1">
        <v>4668.2700000000004</v>
      </c>
      <c r="BD353">
        <v>0.24909999999999999</v>
      </c>
      <c r="BE353" s="1">
        <v>18738.490000000002</v>
      </c>
      <c r="BF353">
        <v>0.50870000000000004</v>
      </c>
      <c r="BG353">
        <v>0.17249999999999999</v>
      </c>
      <c r="BH353">
        <v>0.28149999999999997</v>
      </c>
      <c r="BI353">
        <v>2.7E-2</v>
      </c>
      <c r="BJ353">
        <v>1.03E-2</v>
      </c>
    </row>
    <row r="354" spans="1:62" x14ac:dyDescent="0.25">
      <c r="A354" t="s">
        <v>355</v>
      </c>
      <c r="B354" t="s">
        <v>1109</v>
      </c>
      <c r="C354">
        <v>147</v>
      </c>
      <c r="D354">
        <v>24.07264585034013</v>
      </c>
      <c r="E354">
        <v>3538.6789399999998</v>
      </c>
      <c r="F354">
        <v>6.6E-3</v>
      </c>
      <c r="G354">
        <v>5.0000000000000001E-4</v>
      </c>
      <c r="H354">
        <v>1.24E-2</v>
      </c>
      <c r="I354">
        <v>8.9999999999999998E-4</v>
      </c>
      <c r="J354">
        <v>3.15E-2</v>
      </c>
      <c r="K354">
        <v>0.90039999999999998</v>
      </c>
      <c r="L354">
        <v>4.7699999999999999E-2</v>
      </c>
      <c r="M354">
        <v>0.43980000000000002</v>
      </c>
      <c r="N354">
        <v>9.4000000000000004E-3</v>
      </c>
      <c r="O354">
        <v>0.19020000000000001</v>
      </c>
      <c r="P354" s="1">
        <v>67820.78</v>
      </c>
      <c r="Q354">
        <v>0.1094</v>
      </c>
      <c r="R354">
        <v>0.28910000000000002</v>
      </c>
      <c r="S354">
        <v>0.60160000000000002</v>
      </c>
      <c r="T354">
        <v>28.5</v>
      </c>
      <c r="U354" s="1">
        <v>78436.490000000005</v>
      </c>
      <c r="V354">
        <v>124.16</v>
      </c>
      <c r="W354" s="1">
        <v>209297.5</v>
      </c>
      <c r="X354">
        <v>0.74590000000000001</v>
      </c>
      <c r="Y354">
        <v>0.13350000000000001</v>
      </c>
      <c r="Z354">
        <v>0.1205</v>
      </c>
      <c r="AA354">
        <v>0.25409999999999999</v>
      </c>
      <c r="AB354">
        <v>209.3</v>
      </c>
      <c r="AC354" s="1">
        <v>6230.7215132661913</v>
      </c>
      <c r="AD354">
        <v>654.13</v>
      </c>
      <c r="AE354" s="1">
        <v>164589</v>
      </c>
      <c r="AF354">
        <v>290</v>
      </c>
      <c r="AG354" s="1">
        <v>32939</v>
      </c>
      <c r="AH354" s="1">
        <v>60164</v>
      </c>
      <c r="AI354">
        <v>33.11</v>
      </c>
      <c r="AJ354">
        <v>29.15</v>
      </c>
      <c r="AK354">
        <v>30.21</v>
      </c>
      <c r="AL354">
        <v>2.9</v>
      </c>
      <c r="AM354">
        <v>2.5499999999999998</v>
      </c>
      <c r="AN354">
        <v>2.77</v>
      </c>
      <c r="AO354">
        <v>0</v>
      </c>
      <c r="AP354">
        <v>1.0721000000000001</v>
      </c>
      <c r="AQ354" s="1">
        <v>1794.81</v>
      </c>
      <c r="AR354" s="1">
        <v>1963.69</v>
      </c>
      <c r="AS354" s="1">
        <v>7355.64</v>
      </c>
      <c r="AT354">
        <v>931.25</v>
      </c>
      <c r="AU354">
        <v>912.07</v>
      </c>
      <c r="AV354" s="1">
        <v>12957.46</v>
      </c>
      <c r="AW354" s="1">
        <v>5909.24</v>
      </c>
      <c r="AX354">
        <v>0.40579999999999999</v>
      </c>
      <c r="AY354" s="1">
        <v>5670.84</v>
      </c>
      <c r="AZ354">
        <v>0.38940000000000002</v>
      </c>
      <c r="BA354">
        <v>544.53</v>
      </c>
      <c r="BB354">
        <v>3.7400000000000003E-2</v>
      </c>
      <c r="BC354" s="1">
        <v>2439.04</v>
      </c>
      <c r="BD354">
        <v>0.16750000000000001</v>
      </c>
      <c r="BE354" s="1">
        <v>14563.65</v>
      </c>
      <c r="BF354">
        <v>0.58830000000000005</v>
      </c>
      <c r="BG354">
        <v>0.21260000000000001</v>
      </c>
      <c r="BH354">
        <v>0.10340000000000001</v>
      </c>
      <c r="BI354">
        <v>3.0800000000000001E-2</v>
      </c>
      <c r="BJ354">
        <v>6.4899999999999999E-2</v>
      </c>
    </row>
    <row r="355" spans="1:62" x14ac:dyDescent="0.25">
      <c r="A355" t="s">
        <v>356</v>
      </c>
      <c r="B355" t="s">
        <v>1110</v>
      </c>
      <c r="C355">
        <v>131</v>
      </c>
      <c r="D355">
        <v>13.308949862595419</v>
      </c>
      <c r="E355">
        <v>1743.472432</v>
      </c>
      <c r="F355">
        <v>2.2000000000000001E-3</v>
      </c>
      <c r="G355">
        <v>0</v>
      </c>
      <c r="H355">
        <v>7.6E-3</v>
      </c>
      <c r="I355">
        <v>1.1000000000000001E-3</v>
      </c>
      <c r="J355">
        <v>0.1237</v>
      </c>
      <c r="K355">
        <v>0.83489999999999998</v>
      </c>
      <c r="L355">
        <v>3.0499999999999999E-2</v>
      </c>
      <c r="M355">
        <v>0.245</v>
      </c>
      <c r="N355">
        <v>3.0000000000000001E-3</v>
      </c>
      <c r="O355">
        <v>0.14660000000000001</v>
      </c>
      <c r="P355" s="1">
        <v>63739.85</v>
      </c>
      <c r="Q355">
        <v>6.25E-2</v>
      </c>
      <c r="R355">
        <v>0.2031</v>
      </c>
      <c r="S355">
        <v>0.73440000000000005</v>
      </c>
      <c r="T355">
        <v>15</v>
      </c>
      <c r="U355" s="1">
        <v>82936.87</v>
      </c>
      <c r="V355">
        <v>116.23</v>
      </c>
      <c r="W355" s="1">
        <v>236086.11</v>
      </c>
      <c r="X355">
        <v>0.70030000000000003</v>
      </c>
      <c r="Y355">
        <v>0.12770000000000001</v>
      </c>
      <c r="Z355">
        <v>0.17199999999999999</v>
      </c>
      <c r="AA355">
        <v>0.29970000000000002</v>
      </c>
      <c r="AB355">
        <v>236.09</v>
      </c>
      <c r="AC355" s="1">
        <v>7684.6256666248219</v>
      </c>
      <c r="AD355">
        <v>714.64</v>
      </c>
      <c r="AE355" s="1">
        <v>185863.28</v>
      </c>
      <c r="AF355">
        <v>374</v>
      </c>
      <c r="AG355" s="1">
        <v>35384</v>
      </c>
      <c r="AH355" s="1">
        <v>58787</v>
      </c>
      <c r="AI355">
        <v>51.5</v>
      </c>
      <c r="AJ355">
        <v>25.57</v>
      </c>
      <c r="AK355">
        <v>45.29</v>
      </c>
      <c r="AL355">
        <v>2</v>
      </c>
      <c r="AM355">
        <v>1.1399999999999999</v>
      </c>
      <c r="AN355">
        <v>1.85</v>
      </c>
      <c r="AO355">
        <v>0</v>
      </c>
      <c r="AP355">
        <v>0.86580000000000001</v>
      </c>
      <c r="AQ355" s="1">
        <v>1422.73</v>
      </c>
      <c r="AR355" s="1">
        <v>2223.41</v>
      </c>
      <c r="AS355" s="1">
        <v>8819.69</v>
      </c>
      <c r="AT355">
        <v>915.72</v>
      </c>
      <c r="AU355">
        <v>310.77</v>
      </c>
      <c r="AV355" s="1">
        <v>13692.33</v>
      </c>
      <c r="AW355" s="1">
        <v>5459.4</v>
      </c>
      <c r="AX355">
        <v>0.3669</v>
      </c>
      <c r="AY355" s="1">
        <v>6098.82</v>
      </c>
      <c r="AZ355">
        <v>0.40989999999999999</v>
      </c>
      <c r="BA355">
        <v>717.07</v>
      </c>
      <c r="BB355">
        <v>4.82E-2</v>
      </c>
      <c r="BC355" s="1">
        <v>2604.0100000000002</v>
      </c>
      <c r="BD355">
        <v>0.17499999999999999</v>
      </c>
      <c r="BE355" s="1">
        <v>14879.31</v>
      </c>
      <c r="BF355">
        <v>0.60019999999999996</v>
      </c>
      <c r="BG355">
        <v>0.2472</v>
      </c>
      <c r="BH355">
        <v>0.1065</v>
      </c>
      <c r="BI355">
        <v>2.7199999999999998E-2</v>
      </c>
      <c r="BJ355">
        <v>1.8800000000000001E-2</v>
      </c>
    </row>
    <row r="356" spans="1:62" x14ac:dyDescent="0.25">
      <c r="A356" t="s">
        <v>357</v>
      </c>
      <c r="B356" t="s">
        <v>1111</v>
      </c>
      <c r="C356">
        <v>112</v>
      </c>
      <c r="D356">
        <v>8.1284730267857146</v>
      </c>
      <c r="E356">
        <v>910.38897899999995</v>
      </c>
      <c r="F356">
        <v>6.4999999999999997E-3</v>
      </c>
      <c r="G356">
        <v>2.0999999999999999E-3</v>
      </c>
      <c r="H356">
        <v>3.3E-3</v>
      </c>
      <c r="I356">
        <v>1E-3</v>
      </c>
      <c r="J356">
        <v>2.1999999999999999E-2</v>
      </c>
      <c r="K356">
        <v>0.93730000000000002</v>
      </c>
      <c r="L356">
        <v>2.7799999999999998E-2</v>
      </c>
      <c r="M356">
        <v>0.38519999999999999</v>
      </c>
      <c r="N356">
        <v>1E-3</v>
      </c>
      <c r="O356">
        <v>0.15040000000000001</v>
      </c>
      <c r="P356" s="1">
        <v>53698.96</v>
      </c>
      <c r="Q356">
        <v>0.1429</v>
      </c>
      <c r="R356">
        <v>0.2571</v>
      </c>
      <c r="S356">
        <v>0.6</v>
      </c>
      <c r="T356">
        <v>6.5</v>
      </c>
      <c r="U356" s="1">
        <v>80259.38</v>
      </c>
      <c r="V356">
        <v>140.06</v>
      </c>
      <c r="W356" s="1">
        <v>171912.51</v>
      </c>
      <c r="X356">
        <v>0.85170000000000001</v>
      </c>
      <c r="Y356">
        <v>7.2599999999999998E-2</v>
      </c>
      <c r="Z356">
        <v>7.5800000000000006E-2</v>
      </c>
      <c r="AA356">
        <v>0.14829999999999999</v>
      </c>
      <c r="AB356">
        <v>171.91</v>
      </c>
      <c r="AC356" s="1">
        <v>3876.9384092027767</v>
      </c>
      <c r="AD356">
        <v>475.42</v>
      </c>
      <c r="AE356" s="1">
        <v>167655.14000000001</v>
      </c>
      <c r="AF356">
        <v>305</v>
      </c>
      <c r="AG356" s="1">
        <v>33427</v>
      </c>
      <c r="AH356" s="1">
        <v>49961</v>
      </c>
      <c r="AI356">
        <v>27.4</v>
      </c>
      <c r="AJ356">
        <v>22.19</v>
      </c>
      <c r="AK356">
        <v>20.41</v>
      </c>
      <c r="AL356">
        <v>0</v>
      </c>
      <c r="AM356">
        <v>0</v>
      </c>
      <c r="AN356">
        <v>0</v>
      </c>
      <c r="AO356" s="1">
        <v>3057.47</v>
      </c>
      <c r="AP356">
        <v>2.0836999999999999</v>
      </c>
      <c r="AQ356" s="1">
        <v>1914.03</v>
      </c>
      <c r="AR356" s="1">
        <v>4720.21</v>
      </c>
      <c r="AS356" s="1">
        <v>9336.2999999999993</v>
      </c>
      <c r="AT356">
        <v>715.88</v>
      </c>
      <c r="AU356">
        <v>524.17999999999995</v>
      </c>
      <c r="AV356" s="1">
        <v>17210.599999999999</v>
      </c>
      <c r="AW356" s="1">
        <v>8231.0499999999993</v>
      </c>
      <c r="AX356">
        <v>0.44390000000000002</v>
      </c>
      <c r="AY356" s="1">
        <v>6785.62</v>
      </c>
      <c r="AZ356">
        <v>0.3659</v>
      </c>
      <c r="BA356">
        <v>595.01</v>
      </c>
      <c r="BB356">
        <v>3.2099999999999997E-2</v>
      </c>
      <c r="BC356" s="1">
        <v>2931.22</v>
      </c>
      <c r="BD356">
        <v>0.15809999999999999</v>
      </c>
      <c r="BE356" s="1">
        <v>18542.89</v>
      </c>
      <c r="BF356">
        <v>0.49070000000000003</v>
      </c>
      <c r="BG356">
        <v>0.27289999999999998</v>
      </c>
      <c r="BH356">
        <v>0.16750000000000001</v>
      </c>
      <c r="BI356">
        <v>4.1399999999999999E-2</v>
      </c>
      <c r="BJ356">
        <v>2.75E-2</v>
      </c>
    </row>
    <row r="357" spans="1:62" x14ac:dyDescent="0.25">
      <c r="A357" t="s">
        <v>358</v>
      </c>
      <c r="B357" t="s">
        <v>1112</v>
      </c>
      <c r="C357">
        <v>76</v>
      </c>
      <c r="D357">
        <v>13.47093073684211</v>
      </c>
      <c r="E357">
        <v>1023.790736</v>
      </c>
      <c r="F357">
        <v>1.9E-3</v>
      </c>
      <c r="G357">
        <v>0</v>
      </c>
      <c r="H357">
        <v>7.1999999999999998E-3</v>
      </c>
      <c r="I357">
        <v>0</v>
      </c>
      <c r="J357">
        <v>7.7999999999999996E-3</v>
      </c>
      <c r="K357">
        <v>0.93089999999999995</v>
      </c>
      <c r="L357">
        <v>5.21E-2</v>
      </c>
      <c r="M357">
        <v>1</v>
      </c>
      <c r="N357">
        <v>0</v>
      </c>
      <c r="O357">
        <v>0.21149999999999999</v>
      </c>
      <c r="P357" s="1">
        <v>62643.64</v>
      </c>
      <c r="Q357">
        <v>0.13400000000000001</v>
      </c>
      <c r="R357">
        <v>0.19589999999999999</v>
      </c>
      <c r="S357">
        <v>0.67010000000000003</v>
      </c>
      <c r="T357">
        <v>10.01</v>
      </c>
      <c r="U357" s="1">
        <v>86254.19</v>
      </c>
      <c r="V357">
        <v>102.28</v>
      </c>
      <c r="W357" s="1">
        <v>143244.39000000001</v>
      </c>
      <c r="X357">
        <v>0.52929999999999999</v>
      </c>
      <c r="Y357">
        <v>0.1598</v>
      </c>
      <c r="Z357">
        <v>0.31090000000000001</v>
      </c>
      <c r="AA357">
        <v>0.47070000000000001</v>
      </c>
      <c r="AB357">
        <v>143.24</v>
      </c>
      <c r="AC357" s="1">
        <v>3208.8383733919623</v>
      </c>
      <c r="AD357">
        <v>277.5</v>
      </c>
      <c r="AE357" s="1">
        <v>111185.72</v>
      </c>
      <c r="AF357">
        <v>92</v>
      </c>
      <c r="AG357" s="1">
        <v>29209</v>
      </c>
      <c r="AH357" s="1">
        <v>40368</v>
      </c>
      <c r="AI357">
        <v>27.7</v>
      </c>
      <c r="AJ357">
        <v>20</v>
      </c>
      <c r="AK357">
        <v>20.05</v>
      </c>
      <c r="AL357">
        <v>0.5</v>
      </c>
      <c r="AM357">
        <v>0.31</v>
      </c>
      <c r="AN357">
        <v>0.36</v>
      </c>
      <c r="AO357">
        <v>0</v>
      </c>
      <c r="AP357">
        <v>0.73340000000000005</v>
      </c>
      <c r="AQ357" s="1">
        <v>1728.87</v>
      </c>
      <c r="AR357" s="1">
        <v>2940.16</v>
      </c>
      <c r="AS357" s="1">
        <v>9696.25</v>
      </c>
      <c r="AT357">
        <v>725.43</v>
      </c>
      <c r="AU357">
        <v>670.6</v>
      </c>
      <c r="AV357" s="1">
        <v>15761.3</v>
      </c>
      <c r="AW357" s="1">
        <v>11280.24</v>
      </c>
      <c r="AX357">
        <v>0.62549999999999994</v>
      </c>
      <c r="AY357" s="1">
        <v>2963.61</v>
      </c>
      <c r="AZ357">
        <v>0.1643</v>
      </c>
      <c r="BA357">
        <v>413.3</v>
      </c>
      <c r="BB357">
        <v>2.29E-2</v>
      </c>
      <c r="BC357" s="1">
        <v>3378.23</v>
      </c>
      <c r="BD357">
        <v>0.18729999999999999</v>
      </c>
      <c r="BE357" s="1">
        <v>18035.38</v>
      </c>
      <c r="BF357">
        <v>0.58020000000000005</v>
      </c>
      <c r="BG357">
        <v>0.2868</v>
      </c>
      <c r="BH357">
        <v>8.9099999999999999E-2</v>
      </c>
      <c r="BI357">
        <v>3.5499999999999997E-2</v>
      </c>
      <c r="BJ357">
        <v>8.5000000000000006E-3</v>
      </c>
    </row>
    <row r="358" spans="1:62" x14ac:dyDescent="0.25">
      <c r="A358" t="s">
        <v>359</v>
      </c>
      <c r="B358" t="s">
        <v>1113</v>
      </c>
      <c r="C358">
        <v>23</v>
      </c>
      <c r="D358">
        <v>206.53209591304349</v>
      </c>
      <c r="E358">
        <v>4750.238206</v>
      </c>
      <c r="F358">
        <v>0.1077</v>
      </c>
      <c r="G358">
        <v>6.9999999999999999E-4</v>
      </c>
      <c r="H358">
        <v>0.1099</v>
      </c>
      <c r="I358">
        <v>2.5999999999999999E-3</v>
      </c>
      <c r="J358">
        <v>5.5199999999999999E-2</v>
      </c>
      <c r="K358">
        <v>0.64390000000000003</v>
      </c>
      <c r="L358">
        <v>0.08</v>
      </c>
      <c r="M358">
        <v>6.4299999999999996E-2</v>
      </c>
      <c r="N358">
        <v>4.07E-2</v>
      </c>
      <c r="O358">
        <v>0.13270000000000001</v>
      </c>
      <c r="P358" s="1">
        <v>77920.53</v>
      </c>
      <c r="Q358">
        <v>0.15429999999999999</v>
      </c>
      <c r="R358">
        <v>0.1429</v>
      </c>
      <c r="S358">
        <v>0.70289999999999997</v>
      </c>
      <c r="T358">
        <v>33</v>
      </c>
      <c r="U358" s="1">
        <v>98977.42</v>
      </c>
      <c r="V358">
        <v>143.94999999999999</v>
      </c>
      <c r="W358" s="1">
        <v>245691.53</v>
      </c>
      <c r="X358">
        <v>0.77529999999999999</v>
      </c>
      <c r="Y358">
        <v>0.1608</v>
      </c>
      <c r="Z358">
        <v>6.3799999999999996E-2</v>
      </c>
      <c r="AA358">
        <v>0.22470000000000001</v>
      </c>
      <c r="AB358">
        <v>245.69</v>
      </c>
      <c r="AC358" s="1">
        <v>10593.142873643925</v>
      </c>
      <c r="AD358" s="1">
        <v>1355.93</v>
      </c>
      <c r="AE358" s="1">
        <v>242388.85</v>
      </c>
      <c r="AF358">
        <v>509</v>
      </c>
      <c r="AG358" s="1">
        <v>71937</v>
      </c>
      <c r="AH358" s="1">
        <v>216599</v>
      </c>
      <c r="AI358">
        <v>63.34</v>
      </c>
      <c r="AJ358">
        <v>40.99</v>
      </c>
      <c r="AK358">
        <v>45.33</v>
      </c>
      <c r="AL358">
        <v>1.25</v>
      </c>
      <c r="AM358">
        <v>1.03</v>
      </c>
      <c r="AN358">
        <v>1.1499999999999999</v>
      </c>
      <c r="AO358">
        <v>0</v>
      </c>
      <c r="AP358">
        <v>0.38080000000000003</v>
      </c>
      <c r="AQ358" s="1">
        <v>1845</v>
      </c>
      <c r="AR358" s="1">
        <v>3021.01</v>
      </c>
      <c r="AS358" s="1">
        <v>8401.23</v>
      </c>
      <c r="AT358" s="1">
        <v>1249.74</v>
      </c>
      <c r="AU358">
        <v>436.97</v>
      </c>
      <c r="AV358" s="1">
        <v>14953.95</v>
      </c>
      <c r="AW358" s="1">
        <v>1868</v>
      </c>
      <c r="AX358">
        <v>0.11360000000000001</v>
      </c>
      <c r="AY358" s="1">
        <v>11480.28</v>
      </c>
      <c r="AZ358">
        <v>0.69840000000000002</v>
      </c>
      <c r="BA358" s="1">
        <v>1762.92</v>
      </c>
      <c r="BB358">
        <v>0.1072</v>
      </c>
      <c r="BC358" s="1">
        <v>1327.76</v>
      </c>
      <c r="BD358">
        <v>8.0799999999999997E-2</v>
      </c>
      <c r="BE358" s="1">
        <v>16438.96</v>
      </c>
      <c r="BF358">
        <v>0.66020000000000001</v>
      </c>
      <c r="BG358">
        <v>0.20039999999999999</v>
      </c>
      <c r="BH358">
        <v>9.4399999999999998E-2</v>
      </c>
      <c r="BI358">
        <v>2.7400000000000001E-2</v>
      </c>
      <c r="BJ358">
        <v>1.7500000000000002E-2</v>
      </c>
    </row>
    <row r="359" spans="1:62" x14ac:dyDescent="0.25">
      <c r="A359" t="s">
        <v>360</v>
      </c>
      <c r="B359" t="s">
        <v>1114</v>
      </c>
      <c r="C359">
        <v>1</v>
      </c>
      <c r="D359">
        <v>367.71387399999998</v>
      </c>
      <c r="E359">
        <v>367.71387399999998</v>
      </c>
      <c r="F359">
        <v>2.5999999999999999E-3</v>
      </c>
      <c r="G359">
        <v>0</v>
      </c>
      <c r="H359">
        <v>6.8999999999999999E-3</v>
      </c>
      <c r="I359">
        <v>0</v>
      </c>
      <c r="J359">
        <v>2.4E-2</v>
      </c>
      <c r="K359">
        <v>0.89800000000000002</v>
      </c>
      <c r="L359">
        <v>6.8400000000000002E-2</v>
      </c>
      <c r="M359">
        <v>0.99360000000000004</v>
      </c>
      <c r="N359">
        <v>0</v>
      </c>
      <c r="O359">
        <v>0.14410000000000001</v>
      </c>
      <c r="P359" s="1">
        <v>54742.83</v>
      </c>
      <c r="Q359">
        <v>0.30559999999999998</v>
      </c>
      <c r="R359">
        <v>0.16669999999999999</v>
      </c>
      <c r="S359">
        <v>0.52780000000000005</v>
      </c>
      <c r="T359">
        <v>8.1999999999999993</v>
      </c>
      <c r="U359" s="1">
        <v>64716.41</v>
      </c>
      <c r="V359">
        <v>44.84</v>
      </c>
      <c r="W359" s="1">
        <v>106998.17</v>
      </c>
      <c r="X359">
        <v>0.2487</v>
      </c>
      <c r="Y359">
        <v>0.48430000000000001</v>
      </c>
      <c r="Z359">
        <v>0.26700000000000002</v>
      </c>
      <c r="AA359">
        <v>0.75129999999999997</v>
      </c>
      <c r="AB359">
        <v>107</v>
      </c>
      <c r="AC359" s="1">
        <v>3134.5594536908879</v>
      </c>
      <c r="AD359">
        <v>158.84</v>
      </c>
      <c r="AE359" s="1">
        <v>80298.19</v>
      </c>
      <c r="AF359">
        <v>37</v>
      </c>
      <c r="AG359" s="1">
        <v>23515</v>
      </c>
      <c r="AH359" s="1">
        <v>32661</v>
      </c>
      <c r="AI359">
        <v>33.840000000000003</v>
      </c>
      <c r="AJ359">
        <v>20.14</v>
      </c>
      <c r="AK359">
        <v>31.49</v>
      </c>
      <c r="AL359">
        <v>0.5</v>
      </c>
      <c r="AM359">
        <v>0.48</v>
      </c>
      <c r="AN359">
        <v>0.46</v>
      </c>
      <c r="AO359">
        <v>0</v>
      </c>
      <c r="AP359">
        <v>0.54039999999999999</v>
      </c>
      <c r="AQ359" s="1">
        <v>2511.09</v>
      </c>
      <c r="AR359" s="1">
        <v>4908.7</v>
      </c>
      <c r="AS359" s="1">
        <v>9097.36</v>
      </c>
      <c r="AT359">
        <v>626.14</v>
      </c>
      <c r="AU359">
        <v>479.93</v>
      </c>
      <c r="AV359" s="1">
        <v>17623.22</v>
      </c>
      <c r="AW359" s="1">
        <v>10359.19</v>
      </c>
      <c r="AX359">
        <v>0.57899999999999996</v>
      </c>
      <c r="AY359" s="1">
        <v>3084.56</v>
      </c>
      <c r="AZ359">
        <v>0.1724</v>
      </c>
      <c r="BA359" s="1">
        <v>2169.87</v>
      </c>
      <c r="BB359">
        <v>0.12130000000000001</v>
      </c>
      <c r="BC359" s="1">
        <v>2277.6799999999998</v>
      </c>
      <c r="BD359">
        <v>0.1273</v>
      </c>
      <c r="BE359" s="1">
        <v>17891.3</v>
      </c>
      <c r="BF359">
        <v>0.53959999999999997</v>
      </c>
      <c r="BG359">
        <v>0.16170000000000001</v>
      </c>
      <c r="BH359">
        <v>0.23769999999999999</v>
      </c>
      <c r="BI359">
        <v>4.9200000000000001E-2</v>
      </c>
      <c r="BJ359">
        <v>1.1900000000000001E-2</v>
      </c>
    </row>
    <row r="360" spans="1:62" x14ac:dyDescent="0.25">
      <c r="A360" t="s">
        <v>361</v>
      </c>
      <c r="B360" t="s">
        <v>1115</v>
      </c>
      <c r="C360">
        <v>36</v>
      </c>
      <c r="D360">
        <v>22.349229138888891</v>
      </c>
      <c r="E360">
        <v>804.57224900000006</v>
      </c>
      <c r="F360">
        <v>4.7999999999999996E-3</v>
      </c>
      <c r="G360">
        <v>0</v>
      </c>
      <c r="H360">
        <v>1.15E-2</v>
      </c>
      <c r="I360">
        <v>0</v>
      </c>
      <c r="J360">
        <v>2.5499999999999998E-2</v>
      </c>
      <c r="K360">
        <v>0.94810000000000005</v>
      </c>
      <c r="L360">
        <v>0.01</v>
      </c>
      <c r="M360">
        <v>5.3100000000000001E-2</v>
      </c>
      <c r="N360">
        <v>3.5999999999999999E-3</v>
      </c>
      <c r="O360">
        <v>8.1100000000000005E-2</v>
      </c>
      <c r="P360" s="1">
        <v>67172.429999999993</v>
      </c>
      <c r="Q360">
        <v>8.9300000000000004E-2</v>
      </c>
      <c r="R360">
        <v>0.1429</v>
      </c>
      <c r="S360">
        <v>0.76790000000000003</v>
      </c>
      <c r="T360">
        <v>6</v>
      </c>
      <c r="U360" s="1">
        <v>80715</v>
      </c>
      <c r="V360">
        <v>134.1</v>
      </c>
      <c r="W360" s="1">
        <v>175286.61</v>
      </c>
      <c r="X360">
        <v>0.81440000000000001</v>
      </c>
      <c r="Y360">
        <v>0.15840000000000001</v>
      </c>
      <c r="Z360">
        <v>2.7199999999999998E-2</v>
      </c>
      <c r="AA360">
        <v>0.18559999999999999</v>
      </c>
      <c r="AB360">
        <v>175.29</v>
      </c>
      <c r="AC360" s="1">
        <v>3801.808978375539</v>
      </c>
      <c r="AD360">
        <v>405</v>
      </c>
      <c r="AE360" s="1">
        <v>173136.34</v>
      </c>
      <c r="AF360">
        <v>326</v>
      </c>
      <c r="AG360" s="1">
        <v>45252</v>
      </c>
      <c r="AH360" s="1">
        <v>82400</v>
      </c>
      <c r="AI360">
        <v>41.6</v>
      </c>
      <c r="AJ360">
        <v>20</v>
      </c>
      <c r="AK360">
        <v>26.96</v>
      </c>
      <c r="AL360">
        <v>2.25</v>
      </c>
      <c r="AM360">
        <v>2.08</v>
      </c>
      <c r="AN360">
        <v>2.19</v>
      </c>
      <c r="AO360" s="1">
        <v>3015.07</v>
      </c>
      <c r="AP360">
        <v>1.0005999999999999</v>
      </c>
      <c r="AQ360" s="1">
        <v>1442.02</v>
      </c>
      <c r="AR360" s="1">
        <v>2263.46</v>
      </c>
      <c r="AS360" s="1">
        <v>7642.37</v>
      </c>
      <c r="AT360">
        <v>509.54</v>
      </c>
      <c r="AU360">
        <v>639.27</v>
      </c>
      <c r="AV360" s="1">
        <v>12496.66</v>
      </c>
      <c r="AW360" s="1">
        <v>5278.01</v>
      </c>
      <c r="AX360">
        <v>0.36270000000000002</v>
      </c>
      <c r="AY360" s="1">
        <v>6810.46</v>
      </c>
      <c r="AZ360">
        <v>0.46800000000000003</v>
      </c>
      <c r="BA360" s="1">
        <v>1340.17</v>
      </c>
      <c r="BB360">
        <v>9.2100000000000001E-2</v>
      </c>
      <c r="BC360" s="1">
        <v>1124.55</v>
      </c>
      <c r="BD360">
        <v>7.7299999999999994E-2</v>
      </c>
      <c r="BE360" s="1">
        <v>14553.19</v>
      </c>
      <c r="BF360">
        <v>0.56979999999999997</v>
      </c>
      <c r="BG360">
        <v>0.22489999999999999</v>
      </c>
      <c r="BH360">
        <v>0.13919999999999999</v>
      </c>
      <c r="BI360">
        <v>3.09E-2</v>
      </c>
      <c r="BJ360">
        <v>3.5200000000000002E-2</v>
      </c>
    </row>
    <row r="361" spans="1:62" x14ac:dyDescent="0.25">
      <c r="A361" t="s">
        <v>362</v>
      </c>
      <c r="B361" t="s">
        <v>1116</v>
      </c>
      <c r="C361">
        <v>27</v>
      </c>
      <c r="D361">
        <v>14.027586851851851</v>
      </c>
      <c r="E361">
        <v>378.744845</v>
      </c>
      <c r="F361">
        <v>5.4000000000000003E-3</v>
      </c>
      <c r="G361">
        <v>0</v>
      </c>
      <c r="H361">
        <v>1.01E-2</v>
      </c>
      <c r="I361">
        <v>0</v>
      </c>
      <c r="J361">
        <v>2.7199999999999998E-2</v>
      </c>
      <c r="K361">
        <v>0.91959999999999997</v>
      </c>
      <c r="L361">
        <v>3.7699999999999997E-2</v>
      </c>
      <c r="M361">
        <v>0.13239999999999999</v>
      </c>
      <c r="N361">
        <v>5.7000000000000002E-3</v>
      </c>
      <c r="O361">
        <v>0.10780000000000001</v>
      </c>
      <c r="P361" s="1">
        <v>62336.94</v>
      </c>
      <c r="Q361">
        <v>0.18920000000000001</v>
      </c>
      <c r="R361">
        <v>0.18920000000000001</v>
      </c>
      <c r="S361">
        <v>0.62160000000000004</v>
      </c>
      <c r="T361">
        <v>5</v>
      </c>
      <c r="U361" s="1">
        <v>97218.4</v>
      </c>
      <c r="V361">
        <v>75.75</v>
      </c>
      <c r="W361" s="1">
        <v>172682.22</v>
      </c>
      <c r="X361">
        <v>0.86219999999999997</v>
      </c>
      <c r="Y361">
        <v>0.1174</v>
      </c>
      <c r="Z361">
        <v>2.0400000000000001E-2</v>
      </c>
      <c r="AA361">
        <v>0.13780000000000001</v>
      </c>
      <c r="AB361">
        <v>172.68</v>
      </c>
      <c r="AC361" s="1">
        <v>3758.1475201332441</v>
      </c>
      <c r="AD361">
        <v>538.67999999999995</v>
      </c>
      <c r="AE361" s="1">
        <v>165039.74</v>
      </c>
      <c r="AF361">
        <v>293</v>
      </c>
      <c r="AG361" s="1">
        <v>39258</v>
      </c>
      <c r="AH361" s="1">
        <v>65017</v>
      </c>
      <c r="AI361">
        <v>46.65</v>
      </c>
      <c r="AJ361">
        <v>20.67</v>
      </c>
      <c r="AK361">
        <v>25.5</v>
      </c>
      <c r="AL361">
        <v>1.5</v>
      </c>
      <c r="AM361">
        <v>0.59</v>
      </c>
      <c r="AN361">
        <v>0.88</v>
      </c>
      <c r="AO361" s="1">
        <v>2741.87</v>
      </c>
      <c r="AP361">
        <v>1.2716000000000001</v>
      </c>
      <c r="AQ361" s="1">
        <v>1853.17</v>
      </c>
      <c r="AR361" s="1">
        <v>2520.12</v>
      </c>
      <c r="AS361" s="1">
        <v>9374.51</v>
      </c>
      <c r="AT361">
        <v>539.02</v>
      </c>
      <c r="AU361">
        <v>538.4</v>
      </c>
      <c r="AV361" s="1">
        <v>14825.22</v>
      </c>
      <c r="AW361" s="1">
        <v>7452.94</v>
      </c>
      <c r="AX361">
        <v>0.46700000000000003</v>
      </c>
      <c r="AY361" s="1">
        <v>6315.54</v>
      </c>
      <c r="AZ361">
        <v>0.3957</v>
      </c>
      <c r="BA361">
        <v>709.71</v>
      </c>
      <c r="BB361">
        <v>4.4499999999999998E-2</v>
      </c>
      <c r="BC361" s="1">
        <v>1480.76</v>
      </c>
      <c r="BD361">
        <v>9.2799999999999994E-2</v>
      </c>
      <c r="BE361" s="1">
        <v>15958.96</v>
      </c>
      <c r="BF361">
        <v>0.6139</v>
      </c>
      <c r="BG361">
        <v>0.2349</v>
      </c>
      <c r="BH361">
        <v>0.12470000000000001</v>
      </c>
      <c r="BI361">
        <v>1.72E-2</v>
      </c>
      <c r="BJ361">
        <v>9.1999999999999998E-3</v>
      </c>
    </row>
    <row r="362" spans="1:62" x14ac:dyDescent="0.25">
      <c r="A362" t="s">
        <v>363</v>
      </c>
      <c r="B362" t="s">
        <v>1117</v>
      </c>
      <c r="C362">
        <v>29</v>
      </c>
      <c r="D362">
        <v>36.965738793103448</v>
      </c>
      <c r="E362">
        <v>1072.006425</v>
      </c>
      <c r="F362">
        <v>2.2000000000000001E-3</v>
      </c>
      <c r="G362">
        <v>0</v>
      </c>
      <c r="H362">
        <v>5.4000000000000003E-3</v>
      </c>
      <c r="I362">
        <v>0</v>
      </c>
      <c r="J362">
        <v>1.26E-2</v>
      </c>
      <c r="K362">
        <v>0.92949999999999999</v>
      </c>
      <c r="L362">
        <v>5.04E-2</v>
      </c>
      <c r="M362">
        <v>0.33069999999999999</v>
      </c>
      <c r="N362">
        <v>0</v>
      </c>
      <c r="O362">
        <v>0.1658</v>
      </c>
      <c r="P362" s="1">
        <v>59548</v>
      </c>
      <c r="Q362">
        <v>0.40660000000000002</v>
      </c>
      <c r="R362">
        <v>0.1429</v>
      </c>
      <c r="S362">
        <v>0.45050000000000001</v>
      </c>
      <c r="T362">
        <v>14</v>
      </c>
      <c r="U362" s="1">
        <v>63314.57</v>
      </c>
      <c r="V362">
        <v>76.569999999999993</v>
      </c>
      <c r="W362" s="1">
        <v>110013.9</v>
      </c>
      <c r="X362">
        <v>0.86939999999999995</v>
      </c>
      <c r="Y362">
        <v>7.6999999999999999E-2</v>
      </c>
      <c r="Z362">
        <v>5.3699999999999998E-2</v>
      </c>
      <c r="AA362">
        <v>0.13059999999999999</v>
      </c>
      <c r="AB362">
        <v>110.01</v>
      </c>
      <c r="AC362" s="1">
        <v>2550.5378850691122</v>
      </c>
      <c r="AD362">
        <v>414.98</v>
      </c>
      <c r="AE362" s="1">
        <v>95897.63</v>
      </c>
      <c r="AF362">
        <v>66</v>
      </c>
      <c r="AG362" s="1">
        <v>34100</v>
      </c>
      <c r="AH362" s="1">
        <v>49528</v>
      </c>
      <c r="AI362">
        <v>44.95</v>
      </c>
      <c r="AJ362">
        <v>21.68</v>
      </c>
      <c r="AK362">
        <v>24.99</v>
      </c>
      <c r="AL362">
        <v>3.3</v>
      </c>
      <c r="AM362">
        <v>2.72</v>
      </c>
      <c r="AN362">
        <v>2.78</v>
      </c>
      <c r="AO362" s="1">
        <v>1869.3</v>
      </c>
      <c r="AP362">
        <v>1.4071</v>
      </c>
      <c r="AQ362" s="1">
        <v>1438.16</v>
      </c>
      <c r="AR362" s="1">
        <v>2401.0300000000002</v>
      </c>
      <c r="AS362" s="1">
        <v>8021.51</v>
      </c>
      <c r="AT362">
        <v>734.58</v>
      </c>
      <c r="AU362">
        <v>553.32000000000005</v>
      </c>
      <c r="AV362" s="1">
        <v>13148.6</v>
      </c>
      <c r="AW362" s="1">
        <v>8254.91</v>
      </c>
      <c r="AX362">
        <v>0.5544</v>
      </c>
      <c r="AY362" s="1">
        <v>4087.61</v>
      </c>
      <c r="AZ362">
        <v>0.27450000000000002</v>
      </c>
      <c r="BA362">
        <v>753.83</v>
      </c>
      <c r="BB362">
        <v>5.0599999999999999E-2</v>
      </c>
      <c r="BC362" s="1">
        <v>1794.49</v>
      </c>
      <c r="BD362">
        <v>0.1205</v>
      </c>
      <c r="BE362" s="1">
        <v>14890.84</v>
      </c>
      <c r="BF362">
        <v>0.56189999999999996</v>
      </c>
      <c r="BG362">
        <v>0.2321</v>
      </c>
      <c r="BH362">
        <v>0.1618</v>
      </c>
      <c r="BI362">
        <v>3.3300000000000003E-2</v>
      </c>
      <c r="BJ362">
        <v>1.09E-2</v>
      </c>
    </row>
    <row r="363" spans="1:62" x14ac:dyDescent="0.25">
      <c r="A363" t="s">
        <v>364</v>
      </c>
      <c r="B363" t="s">
        <v>1118</v>
      </c>
      <c r="C363">
        <v>97</v>
      </c>
      <c r="D363">
        <v>17.324524257731959</v>
      </c>
      <c r="E363">
        <v>1680.4788530000001</v>
      </c>
      <c r="F363">
        <v>1.8E-3</v>
      </c>
      <c r="G363">
        <v>0</v>
      </c>
      <c r="H363">
        <v>5.5999999999999999E-3</v>
      </c>
      <c r="I363">
        <v>1.1999999999999999E-3</v>
      </c>
      <c r="J363">
        <v>1.2500000000000001E-2</v>
      </c>
      <c r="K363">
        <v>0.96309999999999996</v>
      </c>
      <c r="L363">
        <v>1.5900000000000001E-2</v>
      </c>
      <c r="M363">
        <v>1</v>
      </c>
      <c r="N363">
        <v>0</v>
      </c>
      <c r="O363">
        <v>0.18679999999999999</v>
      </c>
      <c r="P363" s="1">
        <v>61845.14</v>
      </c>
      <c r="Q363">
        <v>0.1525</v>
      </c>
      <c r="R363">
        <v>0.21190000000000001</v>
      </c>
      <c r="S363">
        <v>0.63560000000000005</v>
      </c>
      <c r="T363">
        <v>15</v>
      </c>
      <c r="U363" s="1">
        <v>84491.47</v>
      </c>
      <c r="V363">
        <v>112.03</v>
      </c>
      <c r="W363" s="1">
        <v>167293.76999999999</v>
      </c>
      <c r="X363">
        <v>0.50380000000000003</v>
      </c>
      <c r="Y363">
        <v>8.9899999999999994E-2</v>
      </c>
      <c r="Z363">
        <v>0.40629999999999999</v>
      </c>
      <c r="AA363">
        <v>0.49619999999999997</v>
      </c>
      <c r="AB363">
        <v>167.29</v>
      </c>
      <c r="AC363" s="1">
        <v>3808.0425639250811</v>
      </c>
      <c r="AD363">
        <v>299.43</v>
      </c>
      <c r="AE363" s="1">
        <v>118473.68</v>
      </c>
      <c r="AF363">
        <v>113</v>
      </c>
      <c r="AG363" s="1">
        <v>32884</v>
      </c>
      <c r="AH363" s="1">
        <v>46605</v>
      </c>
      <c r="AI363">
        <v>26.8</v>
      </c>
      <c r="AJ363">
        <v>20</v>
      </c>
      <c r="AK363">
        <v>20</v>
      </c>
      <c r="AL363">
        <v>2.4</v>
      </c>
      <c r="AM363">
        <v>2.4</v>
      </c>
      <c r="AN363">
        <v>2.4</v>
      </c>
      <c r="AO363">
        <v>0</v>
      </c>
      <c r="AP363">
        <v>0.70920000000000005</v>
      </c>
      <c r="AQ363" s="1">
        <v>1730.1</v>
      </c>
      <c r="AR363" s="1">
        <v>3433.1</v>
      </c>
      <c r="AS363" s="1">
        <v>9488.9599999999991</v>
      </c>
      <c r="AT363">
        <v>748.72</v>
      </c>
      <c r="AU363">
        <v>436.05</v>
      </c>
      <c r="AV363" s="1">
        <v>15836.93</v>
      </c>
      <c r="AW363" s="1">
        <v>10357.790000000001</v>
      </c>
      <c r="AX363">
        <v>0.5907</v>
      </c>
      <c r="AY363" s="1">
        <v>3571.4</v>
      </c>
      <c r="AZ363">
        <v>0.20369999999999999</v>
      </c>
      <c r="BA363">
        <v>439.41</v>
      </c>
      <c r="BB363">
        <v>2.5100000000000001E-2</v>
      </c>
      <c r="BC363" s="1">
        <v>3167.26</v>
      </c>
      <c r="BD363">
        <v>0.18060000000000001</v>
      </c>
      <c r="BE363" s="1">
        <v>17535.86</v>
      </c>
      <c r="BF363">
        <v>0.50609999999999999</v>
      </c>
      <c r="BG363">
        <v>0.28560000000000002</v>
      </c>
      <c r="BH363">
        <v>0.1079</v>
      </c>
      <c r="BI363">
        <v>2.7300000000000001E-2</v>
      </c>
      <c r="BJ363">
        <v>7.3099999999999998E-2</v>
      </c>
    </row>
    <row r="364" spans="1:62" x14ac:dyDescent="0.25">
      <c r="A364" t="s">
        <v>365</v>
      </c>
      <c r="B364" t="s">
        <v>1119</v>
      </c>
      <c r="C364">
        <v>84</v>
      </c>
      <c r="D364">
        <v>9.5630201904761893</v>
      </c>
      <c r="E364">
        <v>803.29369599999995</v>
      </c>
      <c r="F364">
        <v>3.7000000000000002E-3</v>
      </c>
      <c r="G364">
        <v>1.1999999999999999E-3</v>
      </c>
      <c r="H364">
        <v>3.5000000000000001E-3</v>
      </c>
      <c r="I364">
        <v>1.1999999999999999E-3</v>
      </c>
      <c r="J364">
        <v>1.0699999999999999E-2</v>
      </c>
      <c r="K364">
        <v>0.94920000000000004</v>
      </c>
      <c r="L364">
        <v>3.0499999999999999E-2</v>
      </c>
      <c r="M364">
        <v>0.372</v>
      </c>
      <c r="N364">
        <v>2.3E-3</v>
      </c>
      <c r="O364">
        <v>0.16400000000000001</v>
      </c>
      <c r="P364" s="1">
        <v>56493.37</v>
      </c>
      <c r="Q364">
        <v>0.31340000000000001</v>
      </c>
      <c r="R364">
        <v>0.1343</v>
      </c>
      <c r="S364">
        <v>0.55220000000000002</v>
      </c>
      <c r="T364">
        <v>7.31</v>
      </c>
      <c r="U364" s="1">
        <v>72312.11</v>
      </c>
      <c r="V364">
        <v>109.89</v>
      </c>
      <c r="W364" s="1">
        <v>160265.97</v>
      </c>
      <c r="X364">
        <v>0.88660000000000005</v>
      </c>
      <c r="Y364">
        <v>6.6900000000000001E-2</v>
      </c>
      <c r="Z364">
        <v>4.6600000000000003E-2</v>
      </c>
      <c r="AA364">
        <v>0.1134</v>
      </c>
      <c r="AB364">
        <v>160.27000000000001</v>
      </c>
      <c r="AC364" s="1">
        <v>3491.5436458249014</v>
      </c>
      <c r="AD364">
        <v>447.74</v>
      </c>
      <c r="AE364" s="1">
        <v>141232.24</v>
      </c>
      <c r="AF364">
        <v>195</v>
      </c>
      <c r="AG364" s="1">
        <v>33948</v>
      </c>
      <c r="AH364" s="1">
        <v>49762</v>
      </c>
      <c r="AI364">
        <v>30.95</v>
      </c>
      <c r="AJ364">
        <v>21.25</v>
      </c>
      <c r="AK364">
        <v>22.51</v>
      </c>
      <c r="AL364">
        <v>0</v>
      </c>
      <c r="AM364">
        <v>0</v>
      </c>
      <c r="AN364">
        <v>0</v>
      </c>
      <c r="AO364" s="1">
        <v>1745.98</v>
      </c>
      <c r="AP364">
        <v>1.5029999999999999</v>
      </c>
      <c r="AQ364" s="1">
        <v>1926.58</v>
      </c>
      <c r="AR364" s="1">
        <v>4198.05</v>
      </c>
      <c r="AS364" s="1">
        <v>8720.41</v>
      </c>
      <c r="AT364">
        <v>716.56</v>
      </c>
      <c r="AU364" s="1">
        <v>1489.15</v>
      </c>
      <c r="AV364" s="1">
        <v>17050.75</v>
      </c>
      <c r="AW364" s="1">
        <v>8730.5300000000007</v>
      </c>
      <c r="AX364">
        <v>0.50900000000000001</v>
      </c>
      <c r="AY364" s="1">
        <v>4519.1099999999997</v>
      </c>
      <c r="AZ364">
        <v>0.26350000000000001</v>
      </c>
      <c r="BA364" s="1">
        <v>1746.81</v>
      </c>
      <c r="BB364">
        <v>0.1018</v>
      </c>
      <c r="BC364" s="1">
        <v>2155.14</v>
      </c>
      <c r="BD364">
        <v>0.12570000000000001</v>
      </c>
      <c r="BE364" s="1">
        <v>17151.59</v>
      </c>
      <c r="BF364">
        <v>0.58930000000000005</v>
      </c>
      <c r="BG364">
        <v>0.27060000000000001</v>
      </c>
      <c r="BH364">
        <v>9.2899999999999996E-2</v>
      </c>
      <c r="BI364">
        <v>3.4500000000000003E-2</v>
      </c>
      <c r="BJ364">
        <v>1.26E-2</v>
      </c>
    </row>
    <row r="365" spans="1:62" x14ac:dyDescent="0.25">
      <c r="A365" t="s">
        <v>366</v>
      </c>
      <c r="B365" t="s">
        <v>1120</v>
      </c>
      <c r="C365">
        <v>7</v>
      </c>
      <c r="D365">
        <v>81.187847571428577</v>
      </c>
      <c r="E365">
        <v>568.314933</v>
      </c>
      <c r="F365">
        <v>0</v>
      </c>
      <c r="G365">
        <v>8.0000000000000002E-3</v>
      </c>
      <c r="H365">
        <v>4.0300000000000002E-2</v>
      </c>
      <c r="I365">
        <v>4.7999999999999996E-3</v>
      </c>
      <c r="J365">
        <v>3.4000000000000002E-2</v>
      </c>
      <c r="K365">
        <v>0.84799999999999998</v>
      </c>
      <c r="L365">
        <v>6.4799999999999996E-2</v>
      </c>
      <c r="M365">
        <v>0.99580000000000002</v>
      </c>
      <c r="N365">
        <v>8.3999999999999995E-3</v>
      </c>
      <c r="O365">
        <v>0.21049999999999999</v>
      </c>
      <c r="P365" s="1">
        <v>53181.94</v>
      </c>
      <c r="Q365">
        <v>0.2833</v>
      </c>
      <c r="R365">
        <v>0.2</v>
      </c>
      <c r="S365">
        <v>0.51670000000000005</v>
      </c>
      <c r="T365">
        <v>7.15</v>
      </c>
      <c r="U365" s="1">
        <v>68543.990000000005</v>
      </c>
      <c r="V365">
        <v>79.48</v>
      </c>
      <c r="W365" s="1">
        <v>99331.17</v>
      </c>
      <c r="X365">
        <v>0.746</v>
      </c>
      <c r="Y365">
        <v>0.16439999999999999</v>
      </c>
      <c r="Z365">
        <v>8.9599999999999999E-2</v>
      </c>
      <c r="AA365">
        <v>0.254</v>
      </c>
      <c r="AB365">
        <v>99.33</v>
      </c>
      <c r="AC365" s="1">
        <v>2059.1628550432615</v>
      </c>
      <c r="AD365">
        <v>287.83999999999997</v>
      </c>
      <c r="AE365" s="1">
        <v>72619.64</v>
      </c>
      <c r="AF365">
        <v>30</v>
      </c>
      <c r="AG365" s="1">
        <v>30085</v>
      </c>
      <c r="AH365" s="1">
        <v>39891</v>
      </c>
      <c r="AI365">
        <v>25.09</v>
      </c>
      <c r="AJ365">
        <v>20.14</v>
      </c>
      <c r="AK365">
        <v>21.05</v>
      </c>
      <c r="AL365">
        <v>0.5</v>
      </c>
      <c r="AM365">
        <v>0.35</v>
      </c>
      <c r="AN365">
        <v>0.43</v>
      </c>
      <c r="AO365" s="1">
        <v>1277.45</v>
      </c>
      <c r="AP365">
        <v>1.5114000000000001</v>
      </c>
      <c r="AQ365" s="1">
        <v>2491.83</v>
      </c>
      <c r="AR365" s="1">
        <v>3118.92</v>
      </c>
      <c r="AS365" s="1">
        <v>10438.51</v>
      </c>
      <c r="AT365" s="1">
        <v>1268.08</v>
      </c>
      <c r="AU365">
        <v>729.52</v>
      </c>
      <c r="AV365" s="1">
        <v>18046.86</v>
      </c>
      <c r="AW365" s="1">
        <v>11652.32</v>
      </c>
      <c r="AX365">
        <v>0.61070000000000002</v>
      </c>
      <c r="AY365" s="1">
        <v>3076.66</v>
      </c>
      <c r="AZ365">
        <v>0.1613</v>
      </c>
      <c r="BA365">
        <v>698.34</v>
      </c>
      <c r="BB365">
        <v>3.6600000000000001E-2</v>
      </c>
      <c r="BC365" s="1">
        <v>3652.51</v>
      </c>
      <c r="BD365">
        <v>0.19139999999999999</v>
      </c>
      <c r="BE365" s="1">
        <v>19079.830000000002</v>
      </c>
      <c r="BF365">
        <v>0.50700000000000001</v>
      </c>
      <c r="BG365">
        <v>0.1799</v>
      </c>
      <c r="BH365">
        <v>0.2838</v>
      </c>
      <c r="BI365">
        <v>1.47E-2</v>
      </c>
      <c r="BJ365">
        <v>1.47E-2</v>
      </c>
    </row>
    <row r="366" spans="1:62" x14ac:dyDescent="0.25">
      <c r="A366" t="s">
        <v>367</v>
      </c>
      <c r="B366" t="s">
        <v>1121</v>
      </c>
      <c r="C366">
        <v>71</v>
      </c>
      <c r="D366">
        <v>38.008970380281689</v>
      </c>
      <c r="E366">
        <v>2698.6368969999999</v>
      </c>
      <c r="F366">
        <v>3.3E-3</v>
      </c>
      <c r="G366">
        <v>1E-3</v>
      </c>
      <c r="H366">
        <v>9.1999999999999998E-3</v>
      </c>
      <c r="I366">
        <v>2.9999999999999997E-4</v>
      </c>
      <c r="J366">
        <v>0.1714</v>
      </c>
      <c r="K366">
        <v>0.78859999999999997</v>
      </c>
      <c r="L366">
        <v>2.6200000000000001E-2</v>
      </c>
      <c r="M366">
        <v>0.37509999999999999</v>
      </c>
      <c r="N366">
        <v>0.10829999999999999</v>
      </c>
      <c r="O366">
        <v>0.1406</v>
      </c>
      <c r="P366" s="1">
        <v>67505</v>
      </c>
      <c r="Q366">
        <v>8.6699999999999999E-2</v>
      </c>
      <c r="R366">
        <v>0.17860000000000001</v>
      </c>
      <c r="S366">
        <v>0.73470000000000002</v>
      </c>
      <c r="T366">
        <v>22.15</v>
      </c>
      <c r="U366" s="1">
        <v>76674.64</v>
      </c>
      <c r="V366">
        <v>121.83</v>
      </c>
      <c r="W366" s="1">
        <v>196583.26</v>
      </c>
      <c r="X366">
        <v>0.75009999999999999</v>
      </c>
      <c r="Y366">
        <v>0.1915</v>
      </c>
      <c r="Z366">
        <v>5.8400000000000001E-2</v>
      </c>
      <c r="AA366">
        <v>0.24990000000000001</v>
      </c>
      <c r="AB366">
        <v>196.58</v>
      </c>
      <c r="AC366" s="1">
        <v>6552.3802107860975</v>
      </c>
      <c r="AD366">
        <v>597.72</v>
      </c>
      <c r="AE366" s="1">
        <v>156750.09</v>
      </c>
      <c r="AF366">
        <v>256</v>
      </c>
      <c r="AG366" s="1">
        <v>33480</v>
      </c>
      <c r="AH366" s="1">
        <v>55654</v>
      </c>
      <c r="AI366">
        <v>51</v>
      </c>
      <c r="AJ366">
        <v>31.41</v>
      </c>
      <c r="AK366">
        <v>35.46</v>
      </c>
      <c r="AL366">
        <v>1</v>
      </c>
      <c r="AM366">
        <v>0.87</v>
      </c>
      <c r="AN366">
        <v>1</v>
      </c>
      <c r="AO366">
        <v>0</v>
      </c>
      <c r="AP366">
        <v>1.1308</v>
      </c>
      <c r="AQ366" s="1">
        <v>1581.16</v>
      </c>
      <c r="AR366" s="1">
        <v>1663.94</v>
      </c>
      <c r="AS366" s="1">
        <v>7383.52</v>
      </c>
      <c r="AT366">
        <v>637.73</v>
      </c>
      <c r="AU366">
        <v>247.2</v>
      </c>
      <c r="AV366" s="1">
        <v>11513.55</v>
      </c>
      <c r="AW366" s="1">
        <v>4770.3100000000004</v>
      </c>
      <c r="AX366">
        <v>0.37180000000000002</v>
      </c>
      <c r="AY366" s="1">
        <v>5383.23</v>
      </c>
      <c r="AZ366">
        <v>0.41949999999999998</v>
      </c>
      <c r="BA366">
        <v>565.52</v>
      </c>
      <c r="BB366">
        <v>4.41E-2</v>
      </c>
      <c r="BC366" s="1">
        <v>2112.4299999999998</v>
      </c>
      <c r="BD366">
        <v>0.1646</v>
      </c>
      <c r="BE366" s="1">
        <v>12831.48</v>
      </c>
      <c r="BF366">
        <v>0.60929999999999995</v>
      </c>
      <c r="BG366">
        <v>0.24640000000000001</v>
      </c>
      <c r="BH366">
        <v>9.98E-2</v>
      </c>
      <c r="BI366">
        <v>2.8199999999999999E-2</v>
      </c>
      <c r="BJ366">
        <v>1.6299999999999999E-2</v>
      </c>
    </row>
    <row r="367" spans="1:62" x14ac:dyDescent="0.25">
      <c r="A367" t="s">
        <v>368</v>
      </c>
      <c r="B367" t="s">
        <v>1122</v>
      </c>
      <c r="C367">
        <v>66</v>
      </c>
      <c r="D367">
        <v>28.45049554545454</v>
      </c>
      <c r="E367">
        <v>1877.732706</v>
      </c>
      <c r="F367">
        <v>3.8999999999999998E-3</v>
      </c>
      <c r="G367">
        <v>6.9999999999999999E-4</v>
      </c>
      <c r="H367">
        <v>0.01</v>
      </c>
      <c r="I367">
        <v>5.0000000000000001E-4</v>
      </c>
      <c r="J367">
        <v>2.3900000000000001E-2</v>
      </c>
      <c r="K367">
        <v>0.92649999999999999</v>
      </c>
      <c r="L367">
        <v>3.4599999999999999E-2</v>
      </c>
      <c r="M367">
        <v>0.23139999999999999</v>
      </c>
      <c r="N367">
        <v>1E-3</v>
      </c>
      <c r="O367">
        <v>0.1832</v>
      </c>
      <c r="P367" s="1">
        <v>71000.3</v>
      </c>
      <c r="Q367">
        <v>9.9199999999999997E-2</v>
      </c>
      <c r="R367">
        <v>0.1603</v>
      </c>
      <c r="S367">
        <v>0.74050000000000005</v>
      </c>
      <c r="T367">
        <v>11.2</v>
      </c>
      <c r="U367" s="1">
        <v>83589.210000000006</v>
      </c>
      <c r="V367">
        <v>167.65</v>
      </c>
      <c r="W367" s="1">
        <v>249327.22</v>
      </c>
      <c r="X367">
        <v>0.73019999999999996</v>
      </c>
      <c r="Y367">
        <v>0.13339999999999999</v>
      </c>
      <c r="Z367">
        <v>0.1363</v>
      </c>
      <c r="AA367">
        <v>0.26979999999999998</v>
      </c>
      <c r="AB367">
        <v>249.33</v>
      </c>
      <c r="AC367" s="1">
        <v>7541.5078806216416</v>
      </c>
      <c r="AD367">
        <v>754.98</v>
      </c>
      <c r="AE367" s="1">
        <v>246010.91</v>
      </c>
      <c r="AF367">
        <v>511</v>
      </c>
      <c r="AG367" s="1">
        <v>39594</v>
      </c>
      <c r="AH367" s="1">
        <v>79579</v>
      </c>
      <c r="AI367">
        <v>41.4</v>
      </c>
      <c r="AJ367">
        <v>27.77</v>
      </c>
      <c r="AK367">
        <v>32.409999999999997</v>
      </c>
      <c r="AL367">
        <v>0</v>
      </c>
      <c r="AM367">
        <v>0</v>
      </c>
      <c r="AN367">
        <v>0</v>
      </c>
      <c r="AO367">
        <v>0</v>
      </c>
      <c r="AP367">
        <v>0.84360000000000002</v>
      </c>
      <c r="AQ367" s="1">
        <v>1490.22</v>
      </c>
      <c r="AR367" s="1">
        <v>2863.86</v>
      </c>
      <c r="AS367" s="1">
        <v>8700.0300000000007</v>
      </c>
      <c r="AT367">
        <v>820.58</v>
      </c>
      <c r="AU367">
        <v>104.96</v>
      </c>
      <c r="AV367" s="1">
        <v>13979.65</v>
      </c>
      <c r="AW367" s="1">
        <v>6858.02</v>
      </c>
      <c r="AX367">
        <v>0.41810000000000003</v>
      </c>
      <c r="AY367" s="1">
        <v>6505.41</v>
      </c>
      <c r="AZ367">
        <v>0.39660000000000001</v>
      </c>
      <c r="BA367">
        <v>804.9</v>
      </c>
      <c r="BB367">
        <v>4.9099999999999998E-2</v>
      </c>
      <c r="BC367" s="1">
        <v>2235.91</v>
      </c>
      <c r="BD367">
        <v>0.1363</v>
      </c>
      <c r="BE367" s="1">
        <v>16404.25</v>
      </c>
      <c r="BF367">
        <v>0.52349999999999997</v>
      </c>
      <c r="BG367">
        <v>0.25769999999999998</v>
      </c>
      <c r="BH367">
        <v>0.17760000000000001</v>
      </c>
      <c r="BI367">
        <v>3.32E-2</v>
      </c>
      <c r="BJ367">
        <v>7.9000000000000008E-3</v>
      </c>
    </row>
    <row r="368" spans="1:62" x14ac:dyDescent="0.25">
      <c r="A368" t="s">
        <v>369</v>
      </c>
      <c r="B368" t="s">
        <v>1123</v>
      </c>
      <c r="C368">
        <v>39</v>
      </c>
      <c r="D368">
        <v>9.9341734871794873</v>
      </c>
      <c r="E368">
        <v>387.43276600000002</v>
      </c>
      <c r="F368">
        <v>0</v>
      </c>
      <c r="G368">
        <v>1.2999999999999999E-3</v>
      </c>
      <c r="H368">
        <v>0</v>
      </c>
      <c r="I368">
        <v>0</v>
      </c>
      <c r="J368">
        <v>2.9700000000000001E-2</v>
      </c>
      <c r="K368">
        <v>0.95489999999999997</v>
      </c>
      <c r="L368">
        <v>1.41E-2</v>
      </c>
      <c r="M368">
        <v>0.1585</v>
      </c>
      <c r="N368">
        <v>0</v>
      </c>
      <c r="O368">
        <v>0.12790000000000001</v>
      </c>
      <c r="P368" s="1">
        <v>63937.25</v>
      </c>
      <c r="Q368">
        <v>3.1300000000000001E-2</v>
      </c>
      <c r="R368">
        <v>0.1875</v>
      </c>
      <c r="S368">
        <v>0.78129999999999999</v>
      </c>
      <c r="T368">
        <v>4</v>
      </c>
      <c r="U368" s="1">
        <v>88841.75</v>
      </c>
      <c r="V368">
        <v>96.86</v>
      </c>
      <c r="W368" s="1">
        <v>148863.29999999999</v>
      </c>
      <c r="X368">
        <v>0.81940000000000002</v>
      </c>
      <c r="Y368">
        <v>3.0099999999999998E-2</v>
      </c>
      <c r="Z368">
        <v>0.15049999999999999</v>
      </c>
      <c r="AA368">
        <v>0.18060000000000001</v>
      </c>
      <c r="AB368">
        <v>148.86000000000001</v>
      </c>
      <c r="AC368" s="1">
        <v>3701.0731301957044</v>
      </c>
      <c r="AD368">
        <v>383.51</v>
      </c>
      <c r="AE368" s="1">
        <v>136320.68</v>
      </c>
      <c r="AF368">
        <v>164</v>
      </c>
      <c r="AG368" s="1">
        <v>39321</v>
      </c>
      <c r="AH368" s="1">
        <v>60297</v>
      </c>
      <c r="AI368">
        <v>37.5</v>
      </c>
      <c r="AJ368">
        <v>22.39</v>
      </c>
      <c r="AK368">
        <v>28.88</v>
      </c>
      <c r="AL368">
        <v>0.5</v>
      </c>
      <c r="AM368">
        <v>0.32</v>
      </c>
      <c r="AN368">
        <v>0.47</v>
      </c>
      <c r="AO368" s="1">
        <v>2328.2800000000002</v>
      </c>
      <c r="AP368">
        <v>1.5988</v>
      </c>
      <c r="AQ368" s="1">
        <v>1859.01</v>
      </c>
      <c r="AR368" s="1">
        <v>2874.89</v>
      </c>
      <c r="AS368" s="1">
        <v>8616.2800000000007</v>
      </c>
      <c r="AT368">
        <v>725.32</v>
      </c>
      <c r="AU368">
        <v>548.46</v>
      </c>
      <c r="AV368" s="1">
        <v>14623.97</v>
      </c>
      <c r="AW368" s="1">
        <v>9023.15</v>
      </c>
      <c r="AX368">
        <v>0.52010000000000001</v>
      </c>
      <c r="AY368" s="1">
        <v>5655.25</v>
      </c>
      <c r="AZ368">
        <v>0.32600000000000001</v>
      </c>
      <c r="BA368" s="1">
        <v>1291.8900000000001</v>
      </c>
      <c r="BB368">
        <v>7.4499999999999997E-2</v>
      </c>
      <c r="BC368" s="1">
        <v>1377.25</v>
      </c>
      <c r="BD368">
        <v>7.9399999999999998E-2</v>
      </c>
      <c r="BE368" s="1">
        <v>17347.54</v>
      </c>
      <c r="BF368">
        <v>0.59819999999999995</v>
      </c>
      <c r="BG368">
        <v>0.20430000000000001</v>
      </c>
      <c r="BH368">
        <v>0.14449999999999999</v>
      </c>
      <c r="BI368">
        <v>3.8399999999999997E-2</v>
      </c>
      <c r="BJ368">
        <v>1.46E-2</v>
      </c>
    </row>
    <row r="369" spans="1:62" x14ac:dyDescent="0.25">
      <c r="A369" t="s">
        <v>370</v>
      </c>
      <c r="B369" t="s">
        <v>1124</v>
      </c>
      <c r="C369">
        <v>24</v>
      </c>
      <c r="D369">
        <v>242.2390475833333</v>
      </c>
      <c r="E369">
        <v>5813.7371419999999</v>
      </c>
      <c r="F369">
        <v>3.8E-3</v>
      </c>
      <c r="G369">
        <v>2.9999999999999997E-4</v>
      </c>
      <c r="H369">
        <v>3.5400000000000001E-2</v>
      </c>
      <c r="I369">
        <v>1E-3</v>
      </c>
      <c r="J369">
        <v>2.9600000000000001E-2</v>
      </c>
      <c r="K369">
        <v>0.82699999999999996</v>
      </c>
      <c r="L369">
        <v>0.10290000000000001</v>
      </c>
      <c r="M369">
        <v>0.57389999999999997</v>
      </c>
      <c r="N369">
        <v>4.0000000000000001E-3</v>
      </c>
      <c r="O369">
        <v>0.25800000000000001</v>
      </c>
      <c r="P369" s="1">
        <v>62418.239999999998</v>
      </c>
      <c r="Q369">
        <v>0.22220000000000001</v>
      </c>
      <c r="R369">
        <v>0.2636</v>
      </c>
      <c r="S369">
        <v>0.51419999999999999</v>
      </c>
      <c r="T369">
        <v>31</v>
      </c>
      <c r="U369" s="1">
        <v>103623.71</v>
      </c>
      <c r="V369">
        <v>187.54</v>
      </c>
      <c r="W369" s="1">
        <v>170807.21</v>
      </c>
      <c r="X369">
        <v>0.73519999999999996</v>
      </c>
      <c r="Y369">
        <v>0.21299999999999999</v>
      </c>
      <c r="Z369">
        <v>5.1900000000000002E-2</v>
      </c>
      <c r="AA369">
        <v>0.26479999999999998</v>
      </c>
      <c r="AB369">
        <v>170.81</v>
      </c>
      <c r="AC369" s="1">
        <v>4531.6746107541858</v>
      </c>
      <c r="AD369">
        <v>641.37</v>
      </c>
      <c r="AE369" s="1">
        <v>123377</v>
      </c>
      <c r="AF369">
        <v>125</v>
      </c>
      <c r="AG369" s="1">
        <v>31283</v>
      </c>
      <c r="AH369" s="1">
        <v>46874</v>
      </c>
      <c r="AI369">
        <v>33.5</v>
      </c>
      <c r="AJ369">
        <v>26.01</v>
      </c>
      <c r="AK369">
        <v>26.62</v>
      </c>
      <c r="AL369">
        <v>2.9</v>
      </c>
      <c r="AM369">
        <v>1.45</v>
      </c>
      <c r="AN369">
        <v>2.14</v>
      </c>
      <c r="AO369" s="1">
        <v>1946.64</v>
      </c>
      <c r="AP369">
        <v>1.5749</v>
      </c>
      <c r="AQ369" s="1">
        <v>1383.65</v>
      </c>
      <c r="AR369" s="1">
        <v>2430.88</v>
      </c>
      <c r="AS369" s="1">
        <v>8172.79</v>
      </c>
      <c r="AT369" s="1">
        <v>1005.06</v>
      </c>
      <c r="AU369">
        <v>832.47</v>
      </c>
      <c r="AV369" s="1">
        <v>13824.85</v>
      </c>
      <c r="AW369" s="1">
        <v>6970.26</v>
      </c>
      <c r="AX369">
        <v>0.42970000000000003</v>
      </c>
      <c r="AY369" s="1">
        <v>5783.7</v>
      </c>
      <c r="AZ369">
        <v>0.35649999999999998</v>
      </c>
      <c r="BA369">
        <v>450.85</v>
      </c>
      <c r="BB369">
        <v>2.7799999999999998E-2</v>
      </c>
      <c r="BC369" s="1">
        <v>3018.18</v>
      </c>
      <c r="BD369">
        <v>0.186</v>
      </c>
      <c r="BE369" s="1">
        <v>16222.98</v>
      </c>
      <c r="BF369">
        <v>0.59299999999999997</v>
      </c>
      <c r="BG369">
        <v>0.22889999999999999</v>
      </c>
      <c r="BH369">
        <v>0.13980000000000001</v>
      </c>
      <c r="BI369">
        <v>2.9899999999999999E-2</v>
      </c>
      <c r="BJ369">
        <v>8.3999999999999995E-3</v>
      </c>
    </row>
    <row r="370" spans="1:62" x14ac:dyDescent="0.25">
      <c r="A370" t="s">
        <v>372</v>
      </c>
      <c r="B370" t="s">
        <v>1125</v>
      </c>
      <c r="C370">
        <v>79</v>
      </c>
      <c r="D370">
        <v>10.680082531645571</v>
      </c>
      <c r="E370">
        <v>843.72652000000005</v>
      </c>
      <c r="F370">
        <v>3.3999999999999998E-3</v>
      </c>
      <c r="G370">
        <v>1.1000000000000001E-3</v>
      </c>
      <c r="H370">
        <v>1.2999999999999999E-2</v>
      </c>
      <c r="I370">
        <v>0</v>
      </c>
      <c r="J370">
        <v>2.9700000000000001E-2</v>
      </c>
      <c r="K370">
        <v>0.92090000000000005</v>
      </c>
      <c r="L370">
        <v>3.1800000000000002E-2</v>
      </c>
      <c r="M370">
        <v>0.60089999999999999</v>
      </c>
      <c r="N370">
        <v>1.15E-2</v>
      </c>
      <c r="O370">
        <v>0.21890000000000001</v>
      </c>
      <c r="P370" s="1">
        <v>54943.81</v>
      </c>
      <c r="Q370">
        <v>0.16</v>
      </c>
      <c r="R370">
        <v>0.21329999999999999</v>
      </c>
      <c r="S370">
        <v>0.62670000000000003</v>
      </c>
      <c r="T370">
        <v>8.7899999999999991</v>
      </c>
      <c r="U370" s="1">
        <v>93947.44</v>
      </c>
      <c r="V370">
        <v>95.99</v>
      </c>
      <c r="W370" s="1">
        <v>166200.15</v>
      </c>
      <c r="X370">
        <v>0.63200000000000001</v>
      </c>
      <c r="Y370">
        <v>0.14419999999999999</v>
      </c>
      <c r="Z370">
        <v>0.2238</v>
      </c>
      <c r="AA370">
        <v>0.36799999999999999</v>
      </c>
      <c r="AB370">
        <v>166.2</v>
      </c>
      <c r="AC370" s="1">
        <v>5259.9105217173919</v>
      </c>
      <c r="AD370">
        <v>436.38</v>
      </c>
      <c r="AE370" s="1">
        <v>137720.60999999999</v>
      </c>
      <c r="AF370">
        <v>169</v>
      </c>
      <c r="AG370" s="1">
        <v>29998</v>
      </c>
      <c r="AH370" s="1">
        <v>43335</v>
      </c>
      <c r="AI370">
        <v>48</v>
      </c>
      <c r="AJ370">
        <v>25.4</v>
      </c>
      <c r="AK370">
        <v>33.659999999999997</v>
      </c>
      <c r="AL370">
        <v>0.5</v>
      </c>
      <c r="AM370">
        <v>0.3</v>
      </c>
      <c r="AN370">
        <v>0.45</v>
      </c>
      <c r="AO370">
        <v>0</v>
      </c>
      <c r="AP370">
        <v>1.1025</v>
      </c>
      <c r="AQ370" s="1">
        <v>2625.33</v>
      </c>
      <c r="AR370" s="1">
        <v>3383.17</v>
      </c>
      <c r="AS370" s="1">
        <v>8734.4599999999991</v>
      </c>
      <c r="AT370">
        <v>576.20000000000005</v>
      </c>
      <c r="AU370">
        <v>287.99</v>
      </c>
      <c r="AV370" s="1">
        <v>15607.16</v>
      </c>
      <c r="AW370" s="1">
        <v>9660.67</v>
      </c>
      <c r="AX370">
        <v>0.55940000000000001</v>
      </c>
      <c r="AY370" s="1">
        <v>4551.3999999999996</v>
      </c>
      <c r="AZ370">
        <v>0.2636</v>
      </c>
      <c r="BA370">
        <v>696.85</v>
      </c>
      <c r="BB370">
        <v>4.0399999999999998E-2</v>
      </c>
      <c r="BC370" s="1">
        <v>2359.5500000000002</v>
      </c>
      <c r="BD370">
        <v>0.1366</v>
      </c>
      <c r="BE370" s="1">
        <v>17268.47</v>
      </c>
      <c r="BF370">
        <v>0.54669999999999996</v>
      </c>
      <c r="BG370">
        <v>0.26329999999999998</v>
      </c>
      <c r="BH370">
        <v>0.14199999999999999</v>
      </c>
      <c r="BI370">
        <v>2.86E-2</v>
      </c>
      <c r="BJ370">
        <v>1.9400000000000001E-2</v>
      </c>
    </row>
    <row r="371" spans="1:62" x14ac:dyDescent="0.25">
      <c r="A371" t="s">
        <v>373</v>
      </c>
      <c r="B371" t="s">
        <v>1126</v>
      </c>
      <c r="C371">
        <v>22</v>
      </c>
      <c r="D371">
        <v>41.45182740909091</v>
      </c>
      <c r="E371">
        <v>911.940203</v>
      </c>
      <c r="F371">
        <v>1.1000000000000001E-3</v>
      </c>
      <c r="G371">
        <v>1.1000000000000001E-3</v>
      </c>
      <c r="H371">
        <v>3.5000000000000001E-3</v>
      </c>
      <c r="I371">
        <v>0</v>
      </c>
      <c r="J371">
        <v>2.2100000000000002E-2</v>
      </c>
      <c r="K371">
        <v>0.91569999999999996</v>
      </c>
      <c r="L371">
        <v>5.6500000000000002E-2</v>
      </c>
      <c r="M371">
        <v>0.4355</v>
      </c>
      <c r="N371">
        <v>1.1000000000000001E-3</v>
      </c>
      <c r="O371">
        <v>0.16600000000000001</v>
      </c>
      <c r="P371" s="1">
        <v>44833.06</v>
      </c>
      <c r="Q371">
        <v>0.375</v>
      </c>
      <c r="R371">
        <v>0.1797</v>
      </c>
      <c r="S371">
        <v>0.44529999999999997</v>
      </c>
      <c r="T371">
        <v>11.13</v>
      </c>
      <c r="U371" s="1">
        <v>62332.9</v>
      </c>
      <c r="V371">
        <v>81.94</v>
      </c>
      <c r="W371" s="1">
        <v>147713.44</v>
      </c>
      <c r="X371">
        <v>0.84099999999999997</v>
      </c>
      <c r="Y371">
        <v>0.13200000000000001</v>
      </c>
      <c r="Z371">
        <v>2.69E-2</v>
      </c>
      <c r="AA371">
        <v>0.159</v>
      </c>
      <c r="AB371">
        <v>147.71</v>
      </c>
      <c r="AC371" s="1">
        <v>4519.5890985409269</v>
      </c>
      <c r="AD371">
        <v>617.49</v>
      </c>
      <c r="AE371" s="1">
        <v>114764.13</v>
      </c>
      <c r="AF371">
        <v>102</v>
      </c>
      <c r="AG371" s="1">
        <v>31784</v>
      </c>
      <c r="AH371" s="1">
        <v>46056</v>
      </c>
      <c r="AI371">
        <v>40.200000000000003</v>
      </c>
      <c r="AJ371">
        <v>30.1</v>
      </c>
      <c r="AK371">
        <v>31.8</v>
      </c>
      <c r="AL371">
        <v>0.5</v>
      </c>
      <c r="AM371">
        <v>0.37</v>
      </c>
      <c r="AN371">
        <v>0.49</v>
      </c>
      <c r="AO371">
        <v>0</v>
      </c>
      <c r="AP371">
        <v>0.94350000000000001</v>
      </c>
      <c r="AQ371" s="1">
        <v>2295.88</v>
      </c>
      <c r="AR371" s="1">
        <v>3009.91</v>
      </c>
      <c r="AS371" s="1">
        <v>7113.51</v>
      </c>
      <c r="AT371">
        <v>738.26</v>
      </c>
      <c r="AU371">
        <v>302.36</v>
      </c>
      <c r="AV371" s="1">
        <v>13459.92</v>
      </c>
      <c r="AW371" s="1">
        <v>9759.6200000000008</v>
      </c>
      <c r="AX371">
        <v>0.57379999999999998</v>
      </c>
      <c r="AY371" s="1">
        <v>3971.7</v>
      </c>
      <c r="AZ371">
        <v>0.23350000000000001</v>
      </c>
      <c r="BA371">
        <v>609.47</v>
      </c>
      <c r="BB371">
        <v>3.5799999999999998E-2</v>
      </c>
      <c r="BC371" s="1">
        <v>2668.27</v>
      </c>
      <c r="BD371">
        <v>0.15690000000000001</v>
      </c>
      <c r="BE371" s="1">
        <v>17009.060000000001</v>
      </c>
      <c r="BF371">
        <v>0.50070000000000003</v>
      </c>
      <c r="BG371">
        <v>0.2089</v>
      </c>
      <c r="BH371">
        <v>0.26050000000000001</v>
      </c>
      <c r="BI371">
        <v>1.7600000000000001E-2</v>
      </c>
      <c r="BJ371">
        <v>1.23E-2</v>
      </c>
    </row>
    <row r="372" spans="1:62" x14ac:dyDescent="0.25">
      <c r="A372" t="s">
        <v>374</v>
      </c>
      <c r="B372" t="s">
        <v>1127</v>
      </c>
      <c r="C372">
        <v>40</v>
      </c>
      <c r="D372">
        <v>14.789815174999999</v>
      </c>
      <c r="E372">
        <v>591.59260700000004</v>
      </c>
      <c r="F372">
        <v>0</v>
      </c>
      <c r="G372">
        <v>0</v>
      </c>
      <c r="H372">
        <v>5.1999999999999998E-3</v>
      </c>
      <c r="I372">
        <v>0</v>
      </c>
      <c r="J372">
        <v>1.44E-2</v>
      </c>
      <c r="K372">
        <v>0.96350000000000002</v>
      </c>
      <c r="L372">
        <v>1.6799999999999999E-2</v>
      </c>
      <c r="M372">
        <v>0.1203</v>
      </c>
      <c r="N372">
        <v>0</v>
      </c>
      <c r="O372">
        <v>6.9000000000000006E-2</v>
      </c>
      <c r="P372" s="1">
        <v>60823.33</v>
      </c>
      <c r="Q372">
        <v>0.23080000000000001</v>
      </c>
      <c r="R372">
        <v>0.15379999999999999</v>
      </c>
      <c r="S372">
        <v>0.61539999999999995</v>
      </c>
      <c r="T372">
        <v>4.2</v>
      </c>
      <c r="U372" s="1">
        <v>96329.71</v>
      </c>
      <c r="V372">
        <v>140.86000000000001</v>
      </c>
      <c r="W372" s="1">
        <v>150002.5</v>
      </c>
      <c r="X372">
        <v>0.95499999999999996</v>
      </c>
      <c r="Y372">
        <v>1.8499999999999999E-2</v>
      </c>
      <c r="Z372">
        <v>2.6499999999999999E-2</v>
      </c>
      <c r="AA372">
        <v>4.4999999999999998E-2</v>
      </c>
      <c r="AB372">
        <v>150</v>
      </c>
      <c r="AC372" s="1">
        <v>3065.7262760553731</v>
      </c>
      <c r="AD372">
        <v>517.53</v>
      </c>
      <c r="AE372" s="1">
        <v>144663.25</v>
      </c>
      <c r="AF372">
        <v>214</v>
      </c>
      <c r="AG372" s="1">
        <v>41879</v>
      </c>
      <c r="AH372" s="1">
        <v>67648</v>
      </c>
      <c r="AI372">
        <v>35.4</v>
      </c>
      <c r="AJ372">
        <v>19.61</v>
      </c>
      <c r="AK372">
        <v>20.43</v>
      </c>
      <c r="AL372">
        <v>2</v>
      </c>
      <c r="AM372">
        <v>1.43</v>
      </c>
      <c r="AN372">
        <v>1.97</v>
      </c>
      <c r="AO372" s="1">
        <v>3315.82</v>
      </c>
      <c r="AP372">
        <v>1.5497000000000001</v>
      </c>
      <c r="AQ372" s="1">
        <v>2130</v>
      </c>
      <c r="AR372" s="1">
        <v>2651.58</v>
      </c>
      <c r="AS372" s="1">
        <v>7759.49</v>
      </c>
      <c r="AT372">
        <v>332.15</v>
      </c>
      <c r="AU372">
        <v>312.77999999999997</v>
      </c>
      <c r="AV372" s="1">
        <v>13186</v>
      </c>
      <c r="AW372" s="1">
        <v>7279.76</v>
      </c>
      <c r="AX372">
        <v>0.46500000000000002</v>
      </c>
      <c r="AY372" s="1">
        <v>6226.87</v>
      </c>
      <c r="AZ372">
        <v>0.3977</v>
      </c>
      <c r="BA372">
        <v>726.85</v>
      </c>
      <c r="BB372">
        <v>4.6399999999999997E-2</v>
      </c>
      <c r="BC372" s="1">
        <v>1422.4</v>
      </c>
      <c r="BD372">
        <v>9.0899999999999995E-2</v>
      </c>
      <c r="BE372" s="1">
        <v>15655.88</v>
      </c>
      <c r="BF372">
        <v>0.56840000000000002</v>
      </c>
      <c r="BG372">
        <v>0.26119999999999999</v>
      </c>
      <c r="BH372">
        <v>9.2100000000000001E-2</v>
      </c>
      <c r="BI372">
        <v>5.57E-2</v>
      </c>
      <c r="BJ372">
        <v>2.2599999999999999E-2</v>
      </c>
    </row>
    <row r="373" spans="1:62" x14ac:dyDescent="0.25">
      <c r="A373" t="s">
        <v>375</v>
      </c>
      <c r="B373" t="s">
        <v>1128</v>
      </c>
      <c r="C373">
        <v>9</v>
      </c>
      <c r="D373">
        <v>218.44686866666669</v>
      </c>
      <c r="E373">
        <v>1966.0218179999999</v>
      </c>
      <c r="F373">
        <v>4.5999999999999999E-3</v>
      </c>
      <c r="G373">
        <v>5.0000000000000001E-4</v>
      </c>
      <c r="H373">
        <v>4.9399999999999999E-2</v>
      </c>
      <c r="I373">
        <v>1E-3</v>
      </c>
      <c r="J373">
        <v>4.3099999999999999E-2</v>
      </c>
      <c r="K373">
        <v>0.81069999999999998</v>
      </c>
      <c r="L373">
        <v>9.06E-2</v>
      </c>
      <c r="M373">
        <v>0.77949999999999997</v>
      </c>
      <c r="N373">
        <v>3.0999999999999999E-3</v>
      </c>
      <c r="O373">
        <v>0.1484</v>
      </c>
      <c r="P373" s="1">
        <v>58097.16</v>
      </c>
      <c r="Q373">
        <v>0.15190000000000001</v>
      </c>
      <c r="R373">
        <v>0.14560000000000001</v>
      </c>
      <c r="S373">
        <v>0.70250000000000001</v>
      </c>
      <c r="T373">
        <v>10.87</v>
      </c>
      <c r="U373" s="1">
        <v>82654.55</v>
      </c>
      <c r="V373">
        <v>180.87</v>
      </c>
      <c r="W373" s="1">
        <v>122391.32</v>
      </c>
      <c r="X373">
        <v>0.75990000000000002</v>
      </c>
      <c r="Y373">
        <v>0.21659999999999999</v>
      </c>
      <c r="Z373">
        <v>2.35E-2</v>
      </c>
      <c r="AA373">
        <v>0.24010000000000001</v>
      </c>
      <c r="AB373">
        <v>122.39</v>
      </c>
      <c r="AC373" s="1">
        <v>4140.9570969471306</v>
      </c>
      <c r="AD373">
        <v>700.87</v>
      </c>
      <c r="AE373" s="1">
        <v>87864.63</v>
      </c>
      <c r="AF373">
        <v>51</v>
      </c>
      <c r="AG373" s="1">
        <v>28143</v>
      </c>
      <c r="AH373" s="1">
        <v>40677</v>
      </c>
      <c r="AI373">
        <v>47.75</v>
      </c>
      <c r="AJ373">
        <v>32.57</v>
      </c>
      <c r="AK373">
        <v>36.76</v>
      </c>
      <c r="AL373">
        <v>1</v>
      </c>
      <c r="AM373">
        <v>0.91</v>
      </c>
      <c r="AN373">
        <v>0.94</v>
      </c>
      <c r="AO373">
        <v>0</v>
      </c>
      <c r="AP373">
        <v>0.91979999999999995</v>
      </c>
      <c r="AQ373" s="1">
        <v>1949.85</v>
      </c>
      <c r="AR373" s="1">
        <v>2654.24</v>
      </c>
      <c r="AS373" s="1">
        <v>7338.79</v>
      </c>
      <c r="AT373">
        <v>737.62</v>
      </c>
      <c r="AU373">
        <v>213.44</v>
      </c>
      <c r="AV373" s="1">
        <v>12893.95</v>
      </c>
      <c r="AW373" s="1">
        <v>8880.4599999999991</v>
      </c>
      <c r="AX373">
        <v>0.53590000000000004</v>
      </c>
      <c r="AY373" s="1">
        <v>3783.26</v>
      </c>
      <c r="AZ373">
        <v>0.2283</v>
      </c>
      <c r="BA373">
        <v>621.58000000000004</v>
      </c>
      <c r="BB373">
        <v>3.7499999999999999E-2</v>
      </c>
      <c r="BC373" s="1">
        <v>3286.58</v>
      </c>
      <c r="BD373">
        <v>0.1983</v>
      </c>
      <c r="BE373" s="1">
        <v>16571.88</v>
      </c>
      <c r="BF373">
        <v>0.53010000000000002</v>
      </c>
      <c r="BG373">
        <v>0.21940000000000001</v>
      </c>
      <c r="BH373">
        <v>0.21840000000000001</v>
      </c>
      <c r="BI373">
        <v>1.6500000000000001E-2</v>
      </c>
      <c r="BJ373">
        <v>1.55E-2</v>
      </c>
    </row>
    <row r="374" spans="1:62" x14ac:dyDescent="0.25">
      <c r="A374" t="s">
        <v>376</v>
      </c>
      <c r="B374" t="s">
        <v>1129</v>
      </c>
      <c r="C374">
        <v>238</v>
      </c>
      <c r="D374">
        <v>4.0565439369747898</v>
      </c>
      <c r="E374">
        <v>965.45745699999998</v>
      </c>
      <c r="F374">
        <v>0</v>
      </c>
      <c r="G374">
        <v>0</v>
      </c>
      <c r="H374">
        <v>4.0000000000000002E-4</v>
      </c>
      <c r="I374">
        <v>0</v>
      </c>
      <c r="J374">
        <v>5.0000000000000001E-3</v>
      </c>
      <c r="K374">
        <v>0.97450000000000003</v>
      </c>
      <c r="L374">
        <v>2.01E-2</v>
      </c>
      <c r="M374">
        <v>0.37990000000000002</v>
      </c>
      <c r="N374">
        <v>4.0000000000000002E-4</v>
      </c>
      <c r="O374">
        <v>0.13320000000000001</v>
      </c>
      <c r="P374" s="1">
        <v>63013.77</v>
      </c>
      <c r="Q374">
        <v>0.16669999999999999</v>
      </c>
      <c r="R374">
        <v>0.15479999999999999</v>
      </c>
      <c r="S374">
        <v>0.67859999999999998</v>
      </c>
      <c r="T374">
        <v>12</v>
      </c>
      <c r="U374" s="1">
        <v>79733.5</v>
      </c>
      <c r="V374">
        <v>80.45</v>
      </c>
      <c r="W374" s="1">
        <v>618983.37</v>
      </c>
      <c r="X374">
        <v>0.24099999999999999</v>
      </c>
      <c r="Y374">
        <v>7.2800000000000004E-2</v>
      </c>
      <c r="Z374">
        <v>0.68620000000000003</v>
      </c>
      <c r="AA374">
        <v>0.75900000000000001</v>
      </c>
      <c r="AB374">
        <v>618.98</v>
      </c>
      <c r="AC374" s="1">
        <v>17118.431143880014</v>
      </c>
      <c r="AD374">
        <v>390.29</v>
      </c>
      <c r="AE374" s="1">
        <v>570708.4</v>
      </c>
      <c r="AF374">
        <v>604</v>
      </c>
      <c r="AG374" s="1">
        <v>34466</v>
      </c>
      <c r="AH374" s="1">
        <v>54534</v>
      </c>
      <c r="AI374">
        <v>30.23</v>
      </c>
      <c r="AJ374">
        <v>20.059999999999999</v>
      </c>
      <c r="AK374">
        <v>25.7</v>
      </c>
      <c r="AL374">
        <v>0</v>
      </c>
      <c r="AM374">
        <v>0</v>
      </c>
      <c r="AN374">
        <v>0</v>
      </c>
      <c r="AO374">
        <v>0</v>
      </c>
      <c r="AP374">
        <v>1.0210999999999999</v>
      </c>
      <c r="AQ374" s="1">
        <v>2516.15</v>
      </c>
      <c r="AR374" s="1">
        <v>4672</v>
      </c>
      <c r="AS374" s="1">
        <v>9713.52</v>
      </c>
      <c r="AT374" s="1">
        <v>1024.26</v>
      </c>
      <c r="AU374">
        <v>516.5</v>
      </c>
      <c r="AV374" s="1">
        <v>18442.43</v>
      </c>
      <c r="AW374" s="1">
        <v>7080</v>
      </c>
      <c r="AX374">
        <v>0.25059999999999999</v>
      </c>
      <c r="AY374" s="1">
        <v>17787.509999999998</v>
      </c>
      <c r="AZ374">
        <v>0.62960000000000005</v>
      </c>
      <c r="BA374">
        <v>916.18</v>
      </c>
      <c r="BB374">
        <v>3.2399999999999998E-2</v>
      </c>
      <c r="BC374" s="1">
        <v>2468.09</v>
      </c>
      <c r="BD374">
        <v>8.7400000000000005E-2</v>
      </c>
      <c r="BE374" s="1">
        <v>28251.79</v>
      </c>
      <c r="BF374">
        <v>0.49259999999999998</v>
      </c>
      <c r="BG374">
        <v>0.2868</v>
      </c>
      <c r="BH374">
        <v>0.13769999999999999</v>
      </c>
      <c r="BI374">
        <v>4.7899999999999998E-2</v>
      </c>
      <c r="BJ374">
        <v>3.5000000000000003E-2</v>
      </c>
    </row>
    <row r="375" spans="1:62" x14ac:dyDescent="0.25">
      <c r="A375" t="s">
        <v>377</v>
      </c>
      <c r="B375" t="s">
        <v>1130</v>
      </c>
      <c r="C375">
        <v>28</v>
      </c>
      <c r="D375">
        <v>116.2409055357143</v>
      </c>
      <c r="E375">
        <v>3254.745355</v>
      </c>
      <c r="F375">
        <v>3.0700000000000002E-2</v>
      </c>
      <c r="G375">
        <v>1.1999999999999999E-3</v>
      </c>
      <c r="H375">
        <v>0.13439999999999999</v>
      </c>
      <c r="I375">
        <v>8.9999999999999998E-4</v>
      </c>
      <c r="J375">
        <v>2.4899999999999999E-2</v>
      </c>
      <c r="K375">
        <v>0.74860000000000004</v>
      </c>
      <c r="L375">
        <v>5.9299999999999999E-2</v>
      </c>
      <c r="M375">
        <v>0.17510000000000001</v>
      </c>
      <c r="N375">
        <v>5.8999999999999999E-3</v>
      </c>
      <c r="O375">
        <v>0.13239999999999999</v>
      </c>
      <c r="P375" s="1">
        <v>80107.360000000001</v>
      </c>
      <c r="Q375">
        <v>0.17649999999999999</v>
      </c>
      <c r="R375">
        <v>0.1008</v>
      </c>
      <c r="S375">
        <v>0.72270000000000001</v>
      </c>
      <c r="T375">
        <v>21.9</v>
      </c>
      <c r="U375" s="1">
        <v>103184.7</v>
      </c>
      <c r="V375">
        <v>148.62</v>
      </c>
      <c r="W375" s="1">
        <v>353374.08</v>
      </c>
      <c r="X375">
        <v>0.80420000000000003</v>
      </c>
      <c r="Y375">
        <v>0.15329999999999999</v>
      </c>
      <c r="Z375">
        <v>4.2500000000000003E-2</v>
      </c>
      <c r="AA375">
        <v>0.1958</v>
      </c>
      <c r="AB375">
        <v>353.37</v>
      </c>
      <c r="AC375" s="1">
        <v>13482.243067829802</v>
      </c>
      <c r="AD375" s="1">
        <v>1357.96</v>
      </c>
      <c r="AE375" s="1">
        <v>305421.64</v>
      </c>
      <c r="AF375">
        <v>570</v>
      </c>
      <c r="AG375" s="1">
        <v>46928</v>
      </c>
      <c r="AH375" s="1">
        <v>76293</v>
      </c>
      <c r="AI375">
        <v>72.28</v>
      </c>
      <c r="AJ375">
        <v>35.69</v>
      </c>
      <c r="AK375">
        <v>41.6</v>
      </c>
      <c r="AL375">
        <v>0</v>
      </c>
      <c r="AM375">
        <v>0</v>
      </c>
      <c r="AN375">
        <v>0</v>
      </c>
      <c r="AO375">
        <v>0</v>
      </c>
      <c r="AP375">
        <v>0.91390000000000005</v>
      </c>
      <c r="AQ375" s="1">
        <v>1738.07</v>
      </c>
      <c r="AR375" s="1">
        <v>3245.35</v>
      </c>
      <c r="AS375" s="1">
        <v>9873.86</v>
      </c>
      <c r="AT375" s="1">
        <v>1667.9</v>
      </c>
      <c r="AU375">
        <v>355.13</v>
      </c>
      <c r="AV375" s="1">
        <v>16880.32</v>
      </c>
      <c r="AW375" s="1">
        <v>2585.91</v>
      </c>
      <c r="AX375">
        <v>0.13700000000000001</v>
      </c>
      <c r="AY375" s="1">
        <v>13911.06</v>
      </c>
      <c r="AZ375">
        <v>0.7369</v>
      </c>
      <c r="BA375">
        <v>648.80999999999995</v>
      </c>
      <c r="BB375">
        <v>3.44E-2</v>
      </c>
      <c r="BC375" s="1">
        <v>1730.82</v>
      </c>
      <c r="BD375">
        <v>9.1700000000000004E-2</v>
      </c>
      <c r="BE375" s="1">
        <v>18876.599999999999</v>
      </c>
      <c r="BF375">
        <v>0.54720000000000002</v>
      </c>
      <c r="BG375">
        <v>0.20619999999999999</v>
      </c>
      <c r="BH375">
        <v>0.18970000000000001</v>
      </c>
      <c r="BI375">
        <v>4.0899999999999999E-2</v>
      </c>
      <c r="BJ375">
        <v>1.6E-2</v>
      </c>
    </row>
    <row r="376" spans="1:62" x14ac:dyDescent="0.25">
      <c r="A376" t="s">
        <v>378</v>
      </c>
      <c r="B376" t="s">
        <v>1131</v>
      </c>
      <c r="C376">
        <v>37</v>
      </c>
      <c r="D376">
        <v>16.254015243243241</v>
      </c>
      <c r="E376">
        <v>601.39856399999996</v>
      </c>
      <c r="F376">
        <v>1.6999999999999999E-3</v>
      </c>
      <c r="G376">
        <v>1.6999999999999999E-3</v>
      </c>
      <c r="H376">
        <v>8.3999999999999995E-3</v>
      </c>
      <c r="I376">
        <v>0</v>
      </c>
      <c r="J376">
        <v>0.12790000000000001</v>
      </c>
      <c r="K376">
        <v>0.82469999999999999</v>
      </c>
      <c r="L376">
        <v>3.56E-2</v>
      </c>
      <c r="M376">
        <v>0.37190000000000001</v>
      </c>
      <c r="N376">
        <v>3.3999999999999998E-3</v>
      </c>
      <c r="O376">
        <v>0.1724</v>
      </c>
      <c r="P376" s="1">
        <v>59439.040000000001</v>
      </c>
      <c r="Q376">
        <v>0.22220000000000001</v>
      </c>
      <c r="R376">
        <v>0.23810000000000001</v>
      </c>
      <c r="S376">
        <v>0.53969999999999996</v>
      </c>
      <c r="T376">
        <v>3.86</v>
      </c>
      <c r="U376" s="1">
        <v>84389.34</v>
      </c>
      <c r="V376">
        <v>155.80000000000001</v>
      </c>
      <c r="W376" s="1">
        <v>236610.56</v>
      </c>
      <c r="X376">
        <v>0.42449999999999999</v>
      </c>
      <c r="Y376">
        <v>0.25650000000000001</v>
      </c>
      <c r="Z376">
        <v>0.31900000000000001</v>
      </c>
      <c r="AA376">
        <v>0.57550000000000001</v>
      </c>
      <c r="AB376">
        <v>236.61</v>
      </c>
      <c r="AC376" s="1">
        <v>8271.9302934684092</v>
      </c>
      <c r="AD376">
        <v>483.57</v>
      </c>
      <c r="AE376" s="1">
        <v>184085.31</v>
      </c>
      <c r="AF376">
        <v>367</v>
      </c>
      <c r="AG376" s="1">
        <v>35918</v>
      </c>
      <c r="AH376" s="1">
        <v>48732</v>
      </c>
      <c r="AI376">
        <v>45.57</v>
      </c>
      <c r="AJ376">
        <v>26.99</v>
      </c>
      <c r="AK376">
        <v>34.96</v>
      </c>
      <c r="AL376">
        <v>2</v>
      </c>
      <c r="AM376">
        <v>1.08</v>
      </c>
      <c r="AN376">
        <v>1.51</v>
      </c>
      <c r="AO376" s="1">
        <v>1768.41</v>
      </c>
      <c r="AP376">
        <v>1.4104000000000001</v>
      </c>
      <c r="AQ376" s="1">
        <v>2430.5700000000002</v>
      </c>
      <c r="AR376" s="1">
        <v>3310.75</v>
      </c>
      <c r="AS376" s="1">
        <v>11598.71</v>
      </c>
      <c r="AT376" s="1">
        <v>1061.71</v>
      </c>
      <c r="AU376">
        <v>390.22</v>
      </c>
      <c r="AV376" s="1">
        <v>18791.95</v>
      </c>
      <c r="AW376" s="1">
        <v>7595.3</v>
      </c>
      <c r="AX376">
        <v>0.39650000000000002</v>
      </c>
      <c r="AY376" s="1">
        <v>7629.76</v>
      </c>
      <c r="AZ376">
        <v>0.39829999999999999</v>
      </c>
      <c r="BA376" s="1">
        <v>2076.98</v>
      </c>
      <c r="BB376">
        <v>0.1084</v>
      </c>
      <c r="BC376" s="1">
        <v>1853.44</v>
      </c>
      <c r="BD376">
        <v>9.6799999999999997E-2</v>
      </c>
      <c r="BE376" s="1">
        <v>19155.48</v>
      </c>
      <c r="BF376">
        <v>0.57899999999999996</v>
      </c>
      <c r="BG376">
        <v>0.2185</v>
      </c>
      <c r="BH376">
        <v>6.5000000000000002E-2</v>
      </c>
      <c r="BI376">
        <v>4.0300000000000002E-2</v>
      </c>
      <c r="BJ376">
        <v>9.7299999999999998E-2</v>
      </c>
    </row>
    <row r="377" spans="1:62" x14ac:dyDescent="0.25">
      <c r="A377" t="s">
        <v>379</v>
      </c>
      <c r="B377" t="s">
        <v>1132</v>
      </c>
      <c r="C377">
        <v>15</v>
      </c>
      <c r="D377">
        <v>273.45285646666667</v>
      </c>
      <c r="E377">
        <v>4101.7928469999997</v>
      </c>
      <c r="F377">
        <v>1.8200000000000001E-2</v>
      </c>
      <c r="G377">
        <v>0</v>
      </c>
      <c r="H377">
        <v>3.1300000000000001E-2</v>
      </c>
      <c r="I377">
        <v>5.0000000000000001E-4</v>
      </c>
      <c r="J377">
        <v>2.3300000000000001E-2</v>
      </c>
      <c r="K377">
        <v>0.86890000000000001</v>
      </c>
      <c r="L377">
        <v>5.7799999999999997E-2</v>
      </c>
      <c r="M377">
        <v>0.22559999999999999</v>
      </c>
      <c r="N377">
        <v>6.1000000000000004E-3</v>
      </c>
      <c r="O377">
        <v>0.1356</v>
      </c>
      <c r="P377" s="1">
        <v>66896.33</v>
      </c>
      <c r="Q377">
        <v>0.12</v>
      </c>
      <c r="R377">
        <v>0.24</v>
      </c>
      <c r="S377">
        <v>0.64</v>
      </c>
      <c r="T377">
        <v>29</v>
      </c>
      <c r="U377" s="1">
        <v>99258.48</v>
      </c>
      <c r="V377">
        <v>141.44</v>
      </c>
      <c r="W377" s="1">
        <v>231323.29</v>
      </c>
      <c r="X377">
        <v>0.78320000000000001</v>
      </c>
      <c r="Y377">
        <v>0.1777</v>
      </c>
      <c r="Z377">
        <v>3.9100000000000003E-2</v>
      </c>
      <c r="AA377">
        <v>0.21679999999999999</v>
      </c>
      <c r="AB377">
        <v>231.32</v>
      </c>
      <c r="AC377" s="1">
        <v>8808.8702544855751</v>
      </c>
      <c r="AD377">
        <v>836.87</v>
      </c>
      <c r="AE377" s="1">
        <v>188813.61</v>
      </c>
      <c r="AF377">
        <v>390</v>
      </c>
      <c r="AG377" s="1">
        <v>41184</v>
      </c>
      <c r="AH377" s="1">
        <v>74814</v>
      </c>
      <c r="AI377">
        <v>80.7</v>
      </c>
      <c r="AJ377">
        <v>34.479999999999997</v>
      </c>
      <c r="AK377">
        <v>44.57</v>
      </c>
      <c r="AL377">
        <v>2.4</v>
      </c>
      <c r="AM377">
        <v>1.71</v>
      </c>
      <c r="AN377">
        <v>1.91</v>
      </c>
      <c r="AO377">
        <v>0</v>
      </c>
      <c r="AP377">
        <v>0.86970000000000003</v>
      </c>
      <c r="AQ377" s="1">
        <v>1687.51</v>
      </c>
      <c r="AR377" s="1">
        <v>2838.06</v>
      </c>
      <c r="AS377" s="1">
        <v>7437.23</v>
      </c>
      <c r="AT377">
        <v>763.47</v>
      </c>
      <c r="AU377">
        <v>385.21</v>
      </c>
      <c r="AV377" s="1">
        <v>13111.49</v>
      </c>
      <c r="AW377" s="1">
        <v>4517.84</v>
      </c>
      <c r="AX377">
        <v>0.30530000000000002</v>
      </c>
      <c r="AY377" s="1">
        <v>7504.03</v>
      </c>
      <c r="AZ377">
        <v>0.5071</v>
      </c>
      <c r="BA377" s="1">
        <v>1295.55</v>
      </c>
      <c r="BB377">
        <v>8.7499999999999994E-2</v>
      </c>
      <c r="BC377" s="1">
        <v>1480.42</v>
      </c>
      <c r="BD377">
        <v>0.1</v>
      </c>
      <c r="BE377" s="1">
        <v>14797.83</v>
      </c>
      <c r="BF377">
        <v>0.61350000000000005</v>
      </c>
      <c r="BG377">
        <v>0.24929999999999999</v>
      </c>
      <c r="BH377">
        <v>9.4600000000000004E-2</v>
      </c>
      <c r="BI377">
        <v>1.84E-2</v>
      </c>
      <c r="BJ377">
        <v>2.41E-2</v>
      </c>
    </row>
    <row r="378" spans="1:62" x14ac:dyDescent="0.25">
      <c r="A378" t="s">
        <v>380</v>
      </c>
      <c r="B378" t="s">
        <v>1133</v>
      </c>
      <c r="C378">
        <v>77</v>
      </c>
      <c r="D378">
        <v>7.1813902207792202</v>
      </c>
      <c r="E378">
        <v>552.96704699999998</v>
      </c>
      <c r="F378">
        <v>1.6999999999999999E-3</v>
      </c>
      <c r="G378">
        <v>1.2999999999999999E-3</v>
      </c>
      <c r="H378">
        <v>3.3E-3</v>
      </c>
      <c r="I378">
        <v>6.0000000000000001E-3</v>
      </c>
      <c r="J378">
        <v>8.1699999999999995E-2</v>
      </c>
      <c r="K378">
        <v>0.90439999999999998</v>
      </c>
      <c r="L378">
        <v>1.6999999999999999E-3</v>
      </c>
      <c r="M378">
        <v>0.28179999999999999</v>
      </c>
      <c r="N378">
        <v>1.46E-2</v>
      </c>
      <c r="O378">
        <v>0.14499999999999999</v>
      </c>
      <c r="P378" s="1">
        <v>55453.54</v>
      </c>
      <c r="Q378">
        <v>0.16</v>
      </c>
      <c r="R378">
        <v>0.32</v>
      </c>
      <c r="S378">
        <v>0.52</v>
      </c>
      <c r="T378">
        <v>8</v>
      </c>
      <c r="U378" s="1">
        <v>58748.13</v>
      </c>
      <c r="V378">
        <v>69.12</v>
      </c>
      <c r="W378" s="1">
        <v>208828.97</v>
      </c>
      <c r="X378">
        <v>0.80610000000000004</v>
      </c>
      <c r="Y378">
        <v>0.17230000000000001</v>
      </c>
      <c r="Z378">
        <v>2.1499999999999998E-2</v>
      </c>
      <c r="AA378">
        <v>0.19389999999999999</v>
      </c>
      <c r="AB378">
        <v>208.83</v>
      </c>
      <c r="AC378" s="1">
        <v>5868.5829790504677</v>
      </c>
      <c r="AD378">
        <v>714.97</v>
      </c>
      <c r="AE378" s="1">
        <v>180679.17</v>
      </c>
      <c r="AF378">
        <v>359</v>
      </c>
      <c r="AG378" s="1">
        <v>36280</v>
      </c>
      <c r="AH378" s="1">
        <v>53391</v>
      </c>
      <c r="AI378">
        <v>55.6</v>
      </c>
      <c r="AJ378">
        <v>26.2</v>
      </c>
      <c r="AK378">
        <v>33.57</v>
      </c>
      <c r="AL378">
        <v>4.0999999999999996</v>
      </c>
      <c r="AM378">
        <v>4.0999999999999996</v>
      </c>
      <c r="AN378">
        <v>4.0999999999999996</v>
      </c>
      <c r="AO378">
        <v>0</v>
      </c>
      <c r="AP378">
        <v>1.1286</v>
      </c>
      <c r="AQ378" s="1">
        <v>2075.8200000000002</v>
      </c>
      <c r="AR378" s="1">
        <v>2900.07</v>
      </c>
      <c r="AS378" s="1">
        <v>8715.35</v>
      </c>
      <c r="AT378">
        <v>676.44</v>
      </c>
      <c r="AU378">
        <v>370.76</v>
      </c>
      <c r="AV378" s="1">
        <v>14738.44</v>
      </c>
      <c r="AW378" s="1">
        <v>7601.14</v>
      </c>
      <c r="AX378">
        <v>0.4501</v>
      </c>
      <c r="AY378" s="1">
        <v>5042.78</v>
      </c>
      <c r="AZ378">
        <v>0.29859999999999998</v>
      </c>
      <c r="BA378" s="1">
        <v>1574.92</v>
      </c>
      <c r="BB378">
        <v>9.3299999999999994E-2</v>
      </c>
      <c r="BC378" s="1">
        <v>2669.35</v>
      </c>
      <c r="BD378">
        <v>0.15809999999999999</v>
      </c>
      <c r="BE378" s="1">
        <v>16888.189999999999</v>
      </c>
      <c r="BF378">
        <v>0.51149999999999995</v>
      </c>
      <c r="BG378">
        <v>0.23949999999999999</v>
      </c>
      <c r="BH378">
        <v>0.1812</v>
      </c>
      <c r="BI378">
        <v>5.6000000000000001E-2</v>
      </c>
      <c r="BJ378">
        <v>1.18E-2</v>
      </c>
    </row>
    <row r="379" spans="1:62" x14ac:dyDescent="0.25">
      <c r="A379" t="s">
        <v>381</v>
      </c>
      <c r="B379" t="s">
        <v>1134</v>
      </c>
      <c r="C379">
        <v>2</v>
      </c>
      <c r="D379">
        <v>620.21820849999995</v>
      </c>
      <c r="E379">
        <v>1240.4364169999999</v>
      </c>
      <c r="F379">
        <v>8.9999999999999998E-4</v>
      </c>
      <c r="G379">
        <v>1.4E-3</v>
      </c>
      <c r="H379">
        <v>0.78420000000000001</v>
      </c>
      <c r="I379">
        <v>1.6000000000000001E-3</v>
      </c>
      <c r="J379">
        <v>3.3000000000000002E-2</v>
      </c>
      <c r="K379">
        <v>6.7699999999999996E-2</v>
      </c>
      <c r="L379">
        <v>0.1113</v>
      </c>
      <c r="M379">
        <v>0.99960000000000004</v>
      </c>
      <c r="N379">
        <v>1.4E-2</v>
      </c>
      <c r="O379">
        <v>0.21609999999999999</v>
      </c>
      <c r="P379" s="1">
        <v>61162.86</v>
      </c>
      <c r="Q379">
        <v>0.51970000000000005</v>
      </c>
      <c r="R379">
        <v>0.18110000000000001</v>
      </c>
      <c r="S379">
        <v>0.29920000000000002</v>
      </c>
      <c r="T379">
        <v>25</v>
      </c>
      <c r="U379" s="1">
        <v>80099.320000000007</v>
      </c>
      <c r="V379">
        <v>49.62</v>
      </c>
      <c r="W379" s="1">
        <v>112418.86</v>
      </c>
      <c r="X379">
        <v>0.72789999999999999</v>
      </c>
      <c r="Y379">
        <v>0.2</v>
      </c>
      <c r="Z379">
        <v>7.2099999999999997E-2</v>
      </c>
      <c r="AA379">
        <v>0.27210000000000001</v>
      </c>
      <c r="AB379">
        <v>112.42</v>
      </c>
      <c r="AC379" s="1">
        <v>3542.7031484839099</v>
      </c>
      <c r="AD379">
        <v>449.4</v>
      </c>
      <c r="AE379" s="1">
        <v>66533.210000000006</v>
      </c>
      <c r="AF379">
        <v>20</v>
      </c>
      <c r="AG379" s="1">
        <v>30516</v>
      </c>
      <c r="AH379" s="1">
        <v>39767</v>
      </c>
      <c r="AI379">
        <v>57.47</v>
      </c>
      <c r="AJ379">
        <v>28.64</v>
      </c>
      <c r="AK379">
        <v>32.619999999999997</v>
      </c>
      <c r="AL379">
        <v>3.9</v>
      </c>
      <c r="AM379">
        <v>3.14</v>
      </c>
      <c r="AN379">
        <v>3.44</v>
      </c>
      <c r="AO379">
        <v>0</v>
      </c>
      <c r="AP379">
        <v>0.77459999999999996</v>
      </c>
      <c r="AQ379" s="1">
        <v>2511.2199999999998</v>
      </c>
      <c r="AR379" s="1">
        <v>2009.19</v>
      </c>
      <c r="AS379" s="1">
        <v>10154.870000000001</v>
      </c>
      <c r="AT379" s="1">
        <v>1552.2</v>
      </c>
      <c r="AU379">
        <v>723.75</v>
      </c>
      <c r="AV379" s="1">
        <v>16951.23</v>
      </c>
      <c r="AW379" s="1">
        <v>9847.42</v>
      </c>
      <c r="AX379">
        <v>0.54049999999999998</v>
      </c>
      <c r="AY379" s="1">
        <v>3231.97</v>
      </c>
      <c r="AZ379">
        <v>0.1774</v>
      </c>
      <c r="BA379">
        <v>173.08</v>
      </c>
      <c r="BB379">
        <v>9.4999999999999998E-3</v>
      </c>
      <c r="BC379" s="1">
        <v>4966.42</v>
      </c>
      <c r="BD379">
        <v>0.27260000000000001</v>
      </c>
      <c r="BE379" s="1">
        <v>18218.89</v>
      </c>
      <c r="BF379">
        <v>0.62219999999999998</v>
      </c>
      <c r="BG379">
        <v>0.19539999999999999</v>
      </c>
      <c r="BH379">
        <v>0.15609999999999999</v>
      </c>
      <c r="BI379">
        <v>1.5800000000000002E-2</v>
      </c>
      <c r="BJ379">
        <v>1.06E-2</v>
      </c>
    </row>
    <row r="380" spans="1:62" x14ac:dyDescent="0.25">
      <c r="A380" t="s">
        <v>382</v>
      </c>
      <c r="B380" t="s">
        <v>1135</v>
      </c>
      <c r="C380">
        <v>135</v>
      </c>
      <c r="D380">
        <v>11.270448577777779</v>
      </c>
      <c r="E380">
        <v>1521.5105579999999</v>
      </c>
      <c r="F380">
        <v>0</v>
      </c>
      <c r="G380">
        <v>0</v>
      </c>
      <c r="H380">
        <v>6.8999999999999999E-3</v>
      </c>
      <c r="I380">
        <v>2.7000000000000001E-3</v>
      </c>
      <c r="J380">
        <v>1.14E-2</v>
      </c>
      <c r="K380">
        <v>0.95950000000000002</v>
      </c>
      <c r="L380">
        <v>1.9599999999999999E-2</v>
      </c>
      <c r="M380">
        <v>0.35489999999999999</v>
      </c>
      <c r="N380">
        <v>1E-4</v>
      </c>
      <c r="O380">
        <v>0.17050000000000001</v>
      </c>
      <c r="P380" s="1">
        <v>57853.34</v>
      </c>
      <c r="Q380">
        <v>0.21490000000000001</v>
      </c>
      <c r="R380">
        <v>0.14879999999999999</v>
      </c>
      <c r="S380">
        <v>0.63639999999999997</v>
      </c>
      <c r="T380">
        <v>14.34</v>
      </c>
      <c r="U380" s="1">
        <v>84243.74</v>
      </c>
      <c r="V380">
        <v>106.1</v>
      </c>
      <c r="W380" s="1">
        <v>213276.49</v>
      </c>
      <c r="X380">
        <v>0.8508</v>
      </c>
      <c r="Y380">
        <v>4.3299999999999998E-2</v>
      </c>
      <c r="Z380">
        <v>0.10589999999999999</v>
      </c>
      <c r="AA380">
        <v>0.1492</v>
      </c>
      <c r="AB380">
        <v>213.28</v>
      </c>
      <c r="AC380" s="1">
        <v>4468.9995506426185</v>
      </c>
      <c r="AD380">
        <v>577.46</v>
      </c>
      <c r="AE380" s="1">
        <v>176061.01</v>
      </c>
      <c r="AF380">
        <v>343</v>
      </c>
      <c r="AG380" s="1">
        <v>37915</v>
      </c>
      <c r="AH380" s="1">
        <v>58670</v>
      </c>
      <c r="AI380">
        <v>28.7</v>
      </c>
      <c r="AJ380">
        <v>20</v>
      </c>
      <c r="AK380">
        <v>20.75</v>
      </c>
      <c r="AL380">
        <v>1.1000000000000001</v>
      </c>
      <c r="AM380">
        <v>0.7</v>
      </c>
      <c r="AN380">
        <v>0.84</v>
      </c>
      <c r="AO380" s="1">
        <v>1756.54</v>
      </c>
      <c r="AP380">
        <v>1.2709999999999999</v>
      </c>
      <c r="AQ380" s="1">
        <v>1805.62</v>
      </c>
      <c r="AR380" s="1">
        <v>2555.9299999999998</v>
      </c>
      <c r="AS380" s="1">
        <v>7917.5</v>
      </c>
      <c r="AT380">
        <v>479.82</v>
      </c>
      <c r="AU380">
        <v>122.89</v>
      </c>
      <c r="AV380" s="1">
        <v>12881.77</v>
      </c>
      <c r="AW380" s="1">
        <v>6213.8</v>
      </c>
      <c r="AX380">
        <v>0.41349999999999998</v>
      </c>
      <c r="AY380" s="1">
        <v>5841.82</v>
      </c>
      <c r="AZ380">
        <v>0.38879999999999998</v>
      </c>
      <c r="BA380">
        <v>654.12</v>
      </c>
      <c r="BB380">
        <v>4.3499999999999997E-2</v>
      </c>
      <c r="BC380" s="1">
        <v>2315.84</v>
      </c>
      <c r="BD380">
        <v>0.15409999999999999</v>
      </c>
      <c r="BE380" s="1">
        <v>15025.59</v>
      </c>
      <c r="BF380">
        <v>0.59289999999999998</v>
      </c>
      <c r="BG380">
        <v>0.19969999999999999</v>
      </c>
      <c r="BH380">
        <v>0.1583</v>
      </c>
      <c r="BI380">
        <v>3.5799999999999998E-2</v>
      </c>
      <c r="BJ380">
        <v>1.3299999999999999E-2</v>
      </c>
    </row>
    <row r="381" spans="1:62" x14ac:dyDescent="0.25">
      <c r="A381" t="s">
        <v>383</v>
      </c>
      <c r="B381" t="s">
        <v>1136</v>
      </c>
      <c r="C381">
        <v>12</v>
      </c>
      <c r="D381">
        <v>291.77653658333332</v>
      </c>
      <c r="E381">
        <v>3501.3184390000001</v>
      </c>
      <c r="F381">
        <v>2.8500000000000001E-2</v>
      </c>
      <c r="G381">
        <v>1.6999999999999999E-3</v>
      </c>
      <c r="H381">
        <v>5.1400000000000001E-2</v>
      </c>
      <c r="I381">
        <v>1.8E-3</v>
      </c>
      <c r="J381">
        <v>9.0300000000000005E-2</v>
      </c>
      <c r="K381">
        <v>0.79110000000000003</v>
      </c>
      <c r="L381">
        <v>3.5200000000000002E-2</v>
      </c>
      <c r="M381">
        <v>0.29630000000000001</v>
      </c>
      <c r="N381">
        <v>6.4399999999999999E-2</v>
      </c>
      <c r="O381">
        <v>0.14399999999999999</v>
      </c>
      <c r="P381" s="1">
        <v>90398.06</v>
      </c>
      <c r="Q381">
        <v>8.8099999999999998E-2</v>
      </c>
      <c r="R381">
        <v>7.6600000000000001E-2</v>
      </c>
      <c r="S381">
        <v>0.83520000000000005</v>
      </c>
      <c r="T381">
        <v>29</v>
      </c>
      <c r="U381" s="1">
        <v>110386.41</v>
      </c>
      <c r="V381">
        <v>120.74</v>
      </c>
      <c r="W381" s="1">
        <v>276673.99</v>
      </c>
      <c r="X381">
        <v>0.73070000000000002</v>
      </c>
      <c r="Y381">
        <v>0.24679999999999999</v>
      </c>
      <c r="Z381">
        <v>2.2499999999999999E-2</v>
      </c>
      <c r="AA381">
        <v>0.26929999999999998</v>
      </c>
      <c r="AB381">
        <v>276.67</v>
      </c>
      <c r="AC381" s="1">
        <v>12677.766896483075</v>
      </c>
      <c r="AD381" s="1">
        <v>1317.26</v>
      </c>
      <c r="AE381" s="1">
        <v>227233.91</v>
      </c>
      <c r="AF381">
        <v>482</v>
      </c>
      <c r="AG381" s="1">
        <v>39163</v>
      </c>
      <c r="AH381" s="1">
        <v>60065</v>
      </c>
      <c r="AI381">
        <v>89.5</v>
      </c>
      <c r="AJ381">
        <v>40.07</v>
      </c>
      <c r="AK381">
        <v>58.87</v>
      </c>
      <c r="AL381">
        <v>1.95</v>
      </c>
      <c r="AM381">
        <v>1.08</v>
      </c>
      <c r="AN381">
        <v>1.48</v>
      </c>
      <c r="AO381">
        <v>0</v>
      </c>
      <c r="AP381">
        <v>1.2111000000000001</v>
      </c>
      <c r="AQ381" s="1">
        <v>2333.9499999999998</v>
      </c>
      <c r="AR381" s="1">
        <v>2507.75</v>
      </c>
      <c r="AS381" s="1">
        <v>10456.620000000001</v>
      </c>
      <c r="AT381" s="1">
        <v>1372.42</v>
      </c>
      <c r="AU381">
        <v>508.8</v>
      </c>
      <c r="AV381" s="1">
        <v>17179.54</v>
      </c>
      <c r="AW381" s="1">
        <v>3756.9</v>
      </c>
      <c r="AX381">
        <v>0.2155</v>
      </c>
      <c r="AY381" s="1">
        <v>11731.86</v>
      </c>
      <c r="AZ381">
        <v>0.67290000000000005</v>
      </c>
      <c r="BA381">
        <v>359.84</v>
      </c>
      <c r="BB381">
        <v>2.06E-2</v>
      </c>
      <c r="BC381" s="1">
        <v>1586.69</v>
      </c>
      <c r="BD381">
        <v>9.0999999999999998E-2</v>
      </c>
      <c r="BE381" s="1">
        <v>17435.29</v>
      </c>
      <c r="BF381">
        <v>0.60440000000000005</v>
      </c>
      <c r="BG381">
        <v>0.29420000000000002</v>
      </c>
      <c r="BH381">
        <v>6.7000000000000004E-2</v>
      </c>
      <c r="BI381">
        <v>1.9800000000000002E-2</v>
      </c>
      <c r="BJ381">
        <v>1.4500000000000001E-2</v>
      </c>
    </row>
    <row r="382" spans="1:62" x14ac:dyDescent="0.25">
      <c r="A382" t="s">
        <v>384</v>
      </c>
      <c r="B382" t="s">
        <v>1137</v>
      </c>
      <c r="C382">
        <v>24</v>
      </c>
      <c r="D382">
        <v>176.0247746666667</v>
      </c>
      <c r="E382">
        <v>4224.5945920000004</v>
      </c>
      <c r="F382">
        <v>1.46E-2</v>
      </c>
      <c r="G382">
        <v>2.0000000000000001E-4</v>
      </c>
      <c r="H382">
        <v>1.9699999999999999E-2</v>
      </c>
      <c r="I382">
        <v>1.6999999999999999E-3</v>
      </c>
      <c r="J382">
        <v>7.4300000000000005E-2</v>
      </c>
      <c r="K382">
        <v>0.85919999999999996</v>
      </c>
      <c r="L382">
        <v>3.0300000000000001E-2</v>
      </c>
      <c r="M382">
        <v>0.1416</v>
      </c>
      <c r="N382">
        <v>5.3E-3</v>
      </c>
      <c r="O382">
        <v>0.1434</v>
      </c>
      <c r="P382" s="1">
        <v>59576.38</v>
      </c>
      <c r="Q382">
        <v>0.36280000000000001</v>
      </c>
      <c r="R382">
        <v>0.2271</v>
      </c>
      <c r="S382">
        <v>0.41010000000000002</v>
      </c>
      <c r="T382">
        <v>51.5</v>
      </c>
      <c r="U382" s="1">
        <v>72641.259999999995</v>
      </c>
      <c r="V382">
        <v>82.03</v>
      </c>
      <c r="W382" s="1">
        <v>274086.01</v>
      </c>
      <c r="X382">
        <v>0.89590000000000003</v>
      </c>
      <c r="Y382">
        <v>8.3500000000000005E-2</v>
      </c>
      <c r="Z382">
        <v>2.06E-2</v>
      </c>
      <c r="AA382">
        <v>0.1041</v>
      </c>
      <c r="AB382">
        <v>274.08999999999997</v>
      </c>
      <c r="AC382" s="1">
        <v>8215.9519083150863</v>
      </c>
      <c r="AD382" s="1">
        <v>1030.71</v>
      </c>
      <c r="AE382" s="1">
        <v>211388.91</v>
      </c>
      <c r="AF382">
        <v>452</v>
      </c>
      <c r="AG382" s="1">
        <v>48237</v>
      </c>
      <c r="AH382" s="1">
        <v>69752</v>
      </c>
      <c r="AI382">
        <v>42.4</v>
      </c>
      <c r="AJ382">
        <v>29.7</v>
      </c>
      <c r="AK382">
        <v>29.87</v>
      </c>
      <c r="AL382">
        <v>3</v>
      </c>
      <c r="AM382">
        <v>1.0900000000000001</v>
      </c>
      <c r="AN382">
        <v>1.87</v>
      </c>
      <c r="AO382">
        <v>0</v>
      </c>
      <c r="AP382">
        <v>0.87309999999999999</v>
      </c>
      <c r="AQ382" s="1">
        <v>1351.42</v>
      </c>
      <c r="AR382" s="1">
        <v>2187.31</v>
      </c>
      <c r="AS382" s="1">
        <v>7050.47</v>
      </c>
      <c r="AT382">
        <v>725.09</v>
      </c>
      <c r="AU382">
        <v>310.23</v>
      </c>
      <c r="AV382" s="1">
        <v>11624.53</v>
      </c>
      <c r="AW382" s="1">
        <v>3757.62</v>
      </c>
      <c r="AX382">
        <v>0.29509999999999997</v>
      </c>
      <c r="AY382" s="1">
        <v>6501.06</v>
      </c>
      <c r="AZ382">
        <v>0.51060000000000005</v>
      </c>
      <c r="BA382" s="1">
        <v>1159.9100000000001</v>
      </c>
      <c r="BB382">
        <v>9.11E-2</v>
      </c>
      <c r="BC382" s="1">
        <v>1312.74</v>
      </c>
      <c r="BD382">
        <v>0.1031</v>
      </c>
      <c r="BE382" s="1">
        <v>12731.33</v>
      </c>
      <c r="BF382">
        <v>0.623</v>
      </c>
      <c r="BG382">
        <v>0.1933</v>
      </c>
      <c r="BH382">
        <v>0.12429999999999999</v>
      </c>
      <c r="BI382">
        <v>3.2000000000000001E-2</v>
      </c>
      <c r="BJ382">
        <v>2.75E-2</v>
      </c>
    </row>
    <row r="383" spans="1:62" x14ac:dyDescent="0.25">
      <c r="A383" t="s">
        <v>385</v>
      </c>
      <c r="B383" t="s">
        <v>1138</v>
      </c>
      <c r="C383">
        <v>25</v>
      </c>
      <c r="D383">
        <v>151.92236704000001</v>
      </c>
      <c r="E383">
        <v>3798.0591760000002</v>
      </c>
      <c r="F383">
        <v>6.93E-2</v>
      </c>
      <c r="G383">
        <v>0</v>
      </c>
      <c r="H383">
        <v>1.7299999999999999E-2</v>
      </c>
      <c r="I383">
        <v>5.0000000000000001E-4</v>
      </c>
      <c r="J383">
        <v>4.4499999999999998E-2</v>
      </c>
      <c r="K383">
        <v>0.82169999999999999</v>
      </c>
      <c r="L383">
        <v>4.6699999999999998E-2</v>
      </c>
      <c r="M383">
        <v>0.1111</v>
      </c>
      <c r="N383">
        <v>2.7199999999999998E-2</v>
      </c>
      <c r="O383">
        <v>0.1</v>
      </c>
      <c r="P383" s="1">
        <v>81977.210000000006</v>
      </c>
      <c r="Q383">
        <v>8.6999999999999994E-2</v>
      </c>
      <c r="R383">
        <v>0.12609999999999999</v>
      </c>
      <c r="S383">
        <v>0.78700000000000003</v>
      </c>
      <c r="T383">
        <v>24.67</v>
      </c>
      <c r="U383" s="1">
        <v>101397.8</v>
      </c>
      <c r="V383">
        <v>153.94999999999999</v>
      </c>
      <c r="W383" s="1">
        <v>358509.82</v>
      </c>
      <c r="X383">
        <v>0.84050000000000002</v>
      </c>
      <c r="Y383">
        <v>0.1353</v>
      </c>
      <c r="Z383">
        <v>2.4299999999999999E-2</v>
      </c>
      <c r="AA383">
        <v>0.1595</v>
      </c>
      <c r="AB383">
        <v>358.51</v>
      </c>
      <c r="AC383" s="1">
        <v>13017.03704681825</v>
      </c>
      <c r="AD383" s="1">
        <v>1491.45</v>
      </c>
      <c r="AE383" s="1">
        <v>299709.03000000003</v>
      </c>
      <c r="AF383">
        <v>565</v>
      </c>
      <c r="AG383" s="1">
        <v>45166</v>
      </c>
      <c r="AH383" s="1">
        <v>79828</v>
      </c>
      <c r="AI383">
        <v>60.8</v>
      </c>
      <c r="AJ383">
        <v>35.700000000000003</v>
      </c>
      <c r="AK383">
        <v>35.700000000000003</v>
      </c>
      <c r="AL383">
        <v>1.5</v>
      </c>
      <c r="AM383">
        <v>1.4</v>
      </c>
      <c r="AN383">
        <v>1.42</v>
      </c>
      <c r="AO383">
        <v>0</v>
      </c>
      <c r="AP383">
        <v>0.98760000000000003</v>
      </c>
      <c r="AQ383" s="1">
        <v>1715.82</v>
      </c>
      <c r="AR383" s="1">
        <v>2336.31</v>
      </c>
      <c r="AS383" s="1">
        <v>8412.57</v>
      </c>
      <c r="AT383">
        <v>963.69</v>
      </c>
      <c r="AU383">
        <v>495.52</v>
      </c>
      <c r="AV383" s="1">
        <v>13923.9</v>
      </c>
      <c r="AW383" s="1">
        <v>2880.81</v>
      </c>
      <c r="AX383">
        <v>0.18060000000000001</v>
      </c>
      <c r="AY383" s="1">
        <v>10843.04</v>
      </c>
      <c r="AZ383">
        <v>0.67989999999999995</v>
      </c>
      <c r="BA383">
        <v>760.27</v>
      </c>
      <c r="BB383">
        <v>4.7699999999999999E-2</v>
      </c>
      <c r="BC383" s="1">
        <v>1464.39</v>
      </c>
      <c r="BD383">
        <v>9.1800000000000007E-2</v>
      </c>
      <c r="BE383" s="1">
        <v>15948.51</v>
      </c>
      <c r="BF383">
        <v>0.6079</v>
      </c>
      <c r="BG383">
        <v>0.24979999999999999</v>
      </c>
      <c r="BH383">
        <v>9.8500000000000004E-2</v>
      </c>
      <c r="BI383">
        <v>2.9399999999999999E-2</v>
      </c>
      <c r="BJ383">
        <v>1.44E-2</v>
      </c>
    </row>
    <row r="384" spans="1:62" x14ac:dyDescent="0.25">
      <c r="A384" t="s">
        <v>386</v>
      </c>
      <c r="B384" t="s">
        <v>1139</v>
      </c>
      <c r="C384">
        <v>160</v>
      </c>
      <c r="D384">
        <v>8.6163780687499987</v>
      </c>
      <c r="E384">
        <v>1378.6204909999999</v>
      </c>
      <c r="F384">
        <v>1.4E-3</v>
      </c>
      <c r="G384">
        <v>3.5999999999999999E-3</v>
      </c>
      <c r="H384">
        <v>5.0000000000000001E-3</v>
      </c>
      <c r="I384">
        <v>6.9999999999999999E-4</v>
      </c>
      <c r="J384">
        <v>9.4000000000000004E-3</v>
      </c>
      <c r="K384">
        <v>0.95889999999999997</v>
      </c>
      <c r="L384">
        <v>2.1000000000000001E-2</v>
      </c>
      <c r="M384">
        <v>0.34960000000000002</v>
      </c>
      <c r="N384">
        <v>3.5999999999999999E-3</v>
      </c>
      <c r="O384">
        <v>0.15090000000000001</v>
      </c>
      <c r="P384" s="1">
        <v>60322.03</v>
      </c>
      <c r="Q384">
        <v>0.26729999999999998</v>
      </c>
      <c r="R384">
        <v>0.19800000000000001</v>
      </c>
      <c r="S384">
        <v>0.53469999999999995</v>
      </c>
      <c r="T384">
        <v>11.5</v>
      </c>
      <c r="U384" s="1">
        <v>89908.61</v>
      </c>
      <c r="V384">
        <v>119.88</v>
      </c>
      <c r="W384" s="1">
        <v>184708.64</v>
      </c>
      <c r="X384">
        <v>0.9103</v>
      </c>
      <c r="Y384">
        <v>2.4199999999999999E-2</v>
      </c>
      <c r="Z384">
        <v>6.5500000000000003E-2</v>
      </c>
      <c r="AA384">
        <v>8.9700000000000002E-2</v>
      </c>
      <c r="AB384">
        <v>184.71</v>
      </c>
      <c r="AC384" s="1">
        <v>4446.5478643462293</v>
      </c>
      <c r="AD384">
        <v>582.67999999999995</v>
      </c>
      <c r="AE384" s="1">
        <v>169927.11</v>
      </c>
      <c r="AF384">
        <v>315</v>
      </c>
      <c r="AG384" s="1">
        <v>40667</v>
      </c>
      <c r="AH384" s="1">
        <v>60201</v>
      </c>
      <c r="AI384">
        <v>28.38</v>
      </c>
      <c r="AJ384">
        <v>23.53</v>
      </c>
      <c r="AK384">
        <v>24.73</v>
      </c>
      <c r="AL384">
        <v>1.55</v>
      </c>
      <c r="AM384">
        <v>1.33</v>
      </c>
      <c r="AN384">
        <v>1.42</v>
      </c>
      <c r="AO384" s="1">
        <v>1726.63</v>
      </c>
      <c r="AP384">
        <v>1.5484</v>
      </c>
      <c r="AQ384" s="1">
        <v>1437.73</v>
      </c>
      <c r="AR384" s="1">
        <v>3503.59</v>
      </c>
      <c r="AS384" s="1">
        <v>7693.56</v>
      </c>
      <c r="AT384" s="1">
        <v>1283.32</v>
      </c>
      <c r="AU384">
        <v>545.59</v>
      </c>
      <c r="AV384" s="1">
        <v>14463.79</v>
      </c>
      <c r="AW384" s="1">
        <v>7177.6</v>
      </c>
      <c r="AX384">
        <v>0.4698</v>
      </c>
      <c r="AY384" s="1">
        <v>5726.74</v>
      </c>
      <c r="AZ384">
        <v>0.37480000000000002</v>
      </c>
      <c r="BA384">
        <v>593.71</v>
      </c>
      <c r="BB384">
        <v>3.8899999999999997E-2</v>
      </c>
      <c r="BC384" s="1">
        <v>1779.9</v>
      </c>
      <c r="BD384">
        <v>0.11650000000000001</v>
      </c>
      <c r="BE384" s="1">
        <v>15277.95</v>
      </c>
      <c r="BF384">
        <v>0.56259999999999999</v>
      </c>
      <c r="BG384">
        <v>0.24440000000000001</v>
      </c>
      <c r="BH384">
        <v>0.1416</v>
      </c>
      <c r="BI384">
        <v>3.9199999999999999E-2</v>
      </c>
      <c r="BJ384">
        <v>1.21E-2</v>
      </c>
    </row>
    <row r="385" spans="1:62" x14ac:dyDescent="0.25">
      <c r="A385" t="s">
        <v>387</v>
      </c>
      <c r="B385" t="s">
        <v>1140</v>
      </c>
      <c r="C385">
        <v>118</v>
      </c>
      <c r="D385">
        <v>24.830651110169491</v>
      </c>
      <c r="E385">
        <v>2930.0168309999999</v>
      </c>
      <c r="F385">
        <v>6.0000000000000001E-3</v>
      </c>
      <c r="G385">
        <v>1.1000000000000001E-3</v>
      </c>
      <c r="H385">
        <v>1.84E-2</v>
      </c>
      <c r="I385">
        <v>1.9E-3</v>
      </c>
      <c r="J385">
        <v>2.4E-2</v>
      </c>
      <c r="K385">
        <v>0.89939999999999998</v>
      </c>
      <c r="L385">
        <v>4.9299999999999997E-2</v>
      </c>
      <c r="M385">
        <v>0.23150000000000001</v>
      </c>
      <c r="N385">
        <v>2.3999999999999998E-3</v>
      </c>
      <c r="O385">
        <v>0.1363</v>
      </c>
      <c r="P385" s="1">
        <v>63824.3</v>
      </c>
      <c r="Q385">
        <v>0.34029999999999999</v>
      </c>
      <c r="R385">
        <v>0.17799999999999999</v>
      </c>
      <c r="S385">
        <v>0.48170000000000002</v>
      </c>
      <c r="T385">
        <v>17.96</v>
      </c>
      <c r="U385" s="1">
        <v>89787.5</v>
      </c>
      <c r="V385">
        <v>163.13999999999999</v>
      </c>
      <c r="W385" s="1">
        <v>191624.56</v>
      </c>
      <c r="X385">
        <v>0.85519999999999996</v>
      </c>
      <c r="Y385">
        <v>9.69E-2</v>
      </c>
      <c r="Z385">
        <v>4.7899999999999998E-2</v>
      </c>
      <c r="AA385">
        <v>0.14480000000000001</v>
      </c>
      <c r="AB385">
        <v>191.62</v>
      </c>
      <c r="AC385" s="1">
        <v>4930.6344752529512</v>
      </c>
      <c r="AD385">
        <v>671.1</v>
      </c>
      <c r="AE385" s="1">
        <v>171169.55</v>
      </c>
      <c r="AF385">
        <v>322</v>
      </c>
      <c r="AG385" s="1">
        <v>40243</v>
      </c>
      <c r="AH385" s="1">
        <v>63620</v>
      </c>
      <c r="AI385">
        <v>45.49</v>
      </c>
      <c r="AJ385">
        <v>23.05</v>
      </c>
      <c r="AK385">
        <v>32.99</v>
      </c>
      <c r="AL385">
        <v>1.5</v>
      </c>
      <c r="AM385">
        <v>1.32</v>
      </c>
      <c r="AN385">
        <v>1.48</v>
      </c>
      <c r="AO385" s="1">
        <v>1936.9</v>
      </c>
      <c r="AP385">
        <v>1.0513999999999999</v>
      </c>
      <c r="AQ385" s="1">
        <v>1257.3599999999999</v>
      </c>
      <c r="AR385" s="1">
        <v>2240.1999999999998</v>
      </c>
      <c r="AS385" s="1">
        <v>7023.27</v>
      </c>
      <c r="AT385">
        <v>825.92</v>
      </c>
      <c r="AU385">
        <v>509.11</v>
      </c>
      <c r="AV385" s="1">
        <v>11855.86</v>
      </c>
      <c r="AW385" s="1">
        <v>4828.21</v>
      </c>
      <c r="AX385">
        <v>0.37309999999999999</v>
      </c>
      <c r="AY385" s="1">
        <v>6177.45</v>
      </c>
      <c r="AZ385">
        <v>0.47739999999999999</v>
      </c>
      <c r="BA385">
        <v>554.63</v>
      </c>
      <c r="BB385">
        <v>4.2900000000000001E-2</v>
      </c>
      <c r="BC385" s="1">
        <v>1380.82</v>
      </c>
      <c r="BD385">
        <v>0.1067</v>
      </c>
      <c r="BE385" s="1">
        <v>12941.11</v>
      </c>
      <c r="BF385">
        <v>0.58899999999999997</v>
      </c>
      <c r="BG385">
        <v>0.25090000000000001</v>
      </c>
      <c r="BH385">
        <v>0.1095</v>
      </c>
      <c r="BI385">
        <v>3.8100000000000002E-2</v>
      </c>
      <c r="BJ385">
        <v>1.26E-2</v>
      </c>
    </row>
    <row r="386" spans="1:62" x14ac:dyDescent="0.25">
      <c r="A386" t="s">
        <v>388</v>
      </c>
      <c r="B386" t="s">
        <v>1141</v>
      </c>
      <c r="C386">
        <v>114</v>
      </c>
      <c r="D386">
        <v>8.900957236842105</v>
      </c>
      <c r="E386">
        <v>1014.709125</v>
      </c>
      <c r="F386">
        <v>4.4999999999999997E-3</v>
      </c>
      <c r="G386">
        <v>1E-3</v>
      </c>
      <c r="H386">
        <v>8.8999999999999999E-3</v>
      </c>
      <c r="I386">
        <v>1E-3</v>
      </c>
      <c r="J386">
        <v>8.3400000000000002E-2</v>
      </c>
      <c r="K386">
        <v>0.87970000000000004</v>
      </c>
      <c r="L386">
        <v>2.1499999999999998E-2</v>
      </c>
      <c r="M386">
        <v>0.1439</v>
      </c>
      <c r="N386">
        <v>5.0000000000000001E-4</v>
      </c>
      <c r="O386">
        <v>0.13969999999999999</v>
      </c>
      <c r="P386" s="1">
        <v>64299.8</v>
      </c>
      <c r="Q386">
        <v>0.3</v>
      </c>
      <c r="R386">
        <v>0.1857</v>
      </c>
      <c r="S386">
        <v>0.51429999999999998</v>
      </c>
      <c r="T386">
        <v>4</v>
      </c>
      <c r="U386" s="1">
        <v>56676.75</v>
      </c>
      <c r="V386">
        <v>253.68</v>
      </c>
      <c r="W386" s="1">
        <v>419382.02</v>
      </c>
      <c r="X386">
        <v>0.38550000000000001</v>
      </c>
      <c r="Y386">
        <v>0.12889999999999999</v>
      </c>
      <c r="Z386">
        <v>0.48559999999999998</v>
      </c>
      <c r="AA386">
        <v>0.61450000000000005</v>
      </c>
      <c r="AB386">
        <v>419.38</v>
      </c>
      <c r="AC386" s="1">
        <v>14566.247248441765</v>
      </c>
      <c r="AD386">
        <v>546.95000000000005</v>
      </c>
      <c r="AE386" s="1">
        <v>348182.69</v>
      </c>
      <c r="AF386">
        <v>586</v>
      </c>
      <c r="AG386" s="1">
        <v>39758</v>
      </c>
      <c r="AH386" s="1">
        <v>70381</v>
      </c>
      <c r="AI386">
        <v>44.15</v>
      </c>
      <c r="AJ386">
        <v>23.95</v>
      </c>
      <c r="AK386">
        <v>31.5</v>
      </c>
      <c r="AL386">
        <v>0.5</v>
      </c>
      <c r="AM386">
        <v>0.5</v>
      </c>
      <c r="AN386">
        <v>0.5</v>
      </c>
      <c r="AO386">
        <v>0</v>
      </c>
      <c r="AP386">
        <v>0.82699999999999996</v>
      </c>
      <c r="AQ386" s="1">
        <v>1797.03</v>
      </c>
      <c r="AR386" s="1">
        <v>2675.84</v>
      </c>
      <c r="AS386" s="1">
        <v>7524.77</v>
      </c>
      <c r="AT386">
        <v>989.74</v>
      </c>
      <c r="AU386">
        <v>693.09</v>
      </c>
      <c r="AV386" s="1">
        <v>13680.46</v>
      </c>
      <c r="AW386" s="1">
        <v>3687.24</v>
      </c>
      <c r="AX386">
        <v>0.15659999999999999</v>
      </c>
      <c r="AY386" s="1">
        <v>11125.25</v>
      </c>
      <c r="AZ386">
        <v>0.47239999999999999</v>
      </c>
      <c r="BA386" s="1">
        <v>7532.86</v>
      </c>
      <c r="BB386">
        <v>0.31990000000000002</v>
      </c>
      <c r="BC386" s="1">
        <v>1204.69</v>
      </c>
      <c r="BD386">
        <v>5.1200000000000002E-2</v>
      </c>
      <c r="BE386" s="1">
        <v>23550.04</v>
      </c>
      <c r="BF386">
        <v>0.52090000000000003</v>
      </c>
      <c r="BG386">
        <v>0.20430000000000001</v>
      </c>
      <c r="BH386">
        <v>0.19159999999999999</v>
      </c>
      <c r="BI386">
        <v>3.6900000000000002E-2</v>
      </c>
      <c r="BJ386">
        <v>4.6300000000000001E-2</v>
      </c>
    </row>
    <row r="387" spans="1:62" x14ac:dyDescent="0.25">
      <c r="A387" t="s">
        <v>389</v>
      </c>
      <c r="B387" t="s">
        <v>1142</v>
      </c>
      <c r="C387">
        <v>172</v>
      </c>
      <c r="D387">
        <v>12.813472302325581</v>
      </c>
      <c r="E387">
        <v>2203.9172359999998</v>
      </c>
      <c r="F387">
        <v>2.7000000000000001E-3</v>
      </c>
      <c r="G387">
        <v>4.0000000000000002E-4</v>
      </c>
      <c r="H387">
        <v>3.7000000000000002E-3</v>
      </c>
      <c r="I387">
        <v>8.9999999999999998E-4</v>
      </c>
      <c r="J387">
        <v>1.1599999999999999E-2</v>
      </c>
      <c r="K387">
        <v>0.96499999999999997</v>
      </c>
      <c r="L387">
        <v>1.5699999999999999E-2</v>
      </c>
      <c r="M387">
        <v>0.2853</v>
      </c>
      <c r="N387">
        <v>5.0000000000000001E-4</v>
      </c>
      <c r="O387">
        <v>0.13830000000000001</v>
      </c>
      <c r="P387" s="1">
        <v>67022.17</v>
      </c>
      <c r="Q387">
        <v>6.25E-2</v>
      </c>
      <c r="R387">
        <v>0.1641</v>
      </c>
      <c r="S387">
        <v>0.77339999999999998</v>
      </c>
      <c r="T387">
        <v>14.82</v>
      </c>
      <c r="U387" s="1">
        <v>86711.54</v>
      </c>
      <c r="V387">
        <v>148.71</v>
      </c>
      <c r="W387" s="1">
        <v>208090.84</v>
      </c>
      <c r="X387">
        <v>0.74680000000000002</v>
      </c>
      <c r="Y387">
        <v>4.1700000000000001E-2</v>
      </c>
      <c r="Z387">
        <v>0.21149999999999999</v>
      </c>
      <c r="AA387">
        <v>0.25319999999999998</v>
      </c>
      <c r="AB387">
        <v>208.09</v>
      </c>
      <c r="AC387" s="1">
        <v>4462.4874470558389</v>
      </c>
      <c r="AD387">
        <v>543.14</v>
      </c>
      <c r="AE387" s="1">
        <v>193492.66</v>
      </c>
      <c r="AF387">
        <v>401</v>
      </c>
      <c r="AG387" s="1">
        <v>40831</v>
      </c>
      <c r="AH387" s="1">
        <v>64817</v>
      </c>
      <c r="AI387">
        <v>26.6</v>
      </c>
      <c r="AJ387">
        <v>20.02</v>
      </c>
      <c r="AK387">
        <v>20.79</v>
      </c>
      <c r="AL387">
        <v>6.2</v>
      </c>
      <c r="AM387">
        <v>3.57</v>
      </c>
      <c r="AN387">
        <v>4.62</v>
      </c>
      <c r="AO387">
        <v>0</v>
      </c>
      <c r="AP387">
        <v>0.69420000000000004</v>
      </c>
      <c r="AQ387" s="1">
        <v>1471.58</v>
      </c>
      <c r="AR387" s="1">
        <v>2815.16</v>
      </c>
      <c r="AS387" s="1">
        <v>6662.83</v>
      </c>
      <c r="AT387">
        <v>428.35</v>
      </c>
      <c r="AU387">
        <v>407.61</v>
      </c>
      <c r="AV387" s="1">
        <v>11785.53</v>
      </c>
      <c r="AW387" s="1">
        <v>6052.36</v>
      </c>
      <c r="AX387">
        <v>0.47849999999999998</v>
      </c>
      <c r="AY387" s="1">
        <v>3901.15</v>
      </c>
      <c r="AZ387">
        <v>0.30840000000000001</v>
      </c>
      <c r="BA387">
        <v>496.18</v>
      </c>
      <c r="BB387">
        <v>3.9199999999999999E-2</v>
      </c>
      <c r="BC387" s="1">
        <v>2199.0100000000002</v>
      </c>
      <c r="BD387">
        <v>0.1739</v>
      </c>
      <c r="BE387" s="1">
        <v>12648.71</v>
      </c>
      <c r="BF387">
        <v>0.55979999999999996</v>
      </c>
      <c r="BG387">
        <v>0.26179999999999998</v>
      </c>
      <c r="BH387">
        <v>0.1389</v>
      </c>
      <c r="BI387">
        <v>2.6599999999999999E-2</v>
      </c>
      <c r="BJ387">
        <v>1.29E-2</v>
      </c>
    </row>
    <row r="388" spans="1:62" x14ac:dyDescent="0.25">
      <c r="A388" t="s">
        <v>390</v>
      </c>
      <c r="B388" t="s">
        <v>1143</v>
      </c>
      <c r="C388">
        <v>45</v>
      </c>
      <c r="D388">
        <v>101.7752878</v>
      </c>
      <c r="E388">
        <v>4579.8879509999997</v>
      </c>
      <c r="F388">
        <v>1.7500000000000002E-2</v>
      </c>
      <c r="G388">
        <v>2.5000000000000001E-3</v>
      </c>
      <c r="H388">
        <v>0.21879999999999999</v>
      </c>
      <c r="I388">
        <v>1.6000000000000001E-3</v>
      </c>
      <c r="J388">
        <v>3.6900000000000002E-2</v>
      </c>
      <c r="K388">
        <v>0.64100000000000001</v>
      </c>
      <c r="L388">
        <v>8.1600000000000006E-2</v>
      </c>
      <c r="M388">
        <v>0.33760000000000001</v>
      </c>
      <c r="N388">
        <v>1.6500000000000001E-2</v>
      </c>
      <c r="O388">
        <v>0.156</v>
      </c>
      <c r="P388" s="1">
        <v>72330.61</v>
      </c>
      <c r="Q388">
        <v>0.1469</v>
      </c>
      <c r="R388">
        <v>0.1875</v>
      </c>
      <c r="S388">
        <v>0.66559999999999997</v>
      </c>
      <c r="T388">
        <v>36</v>
      </c>
      <c r="U388" s="1">
        <v>105857.75</v>
      </c>
      <c r="V388">
        <v>127.22</v>
      </c>
      <c r="W388" s="1">
        <v>161722.44</v>
      </c>
      <c r="X388">
        <v>0.84740000000000004</v>
      </c>
      <c r="Y388">
        <v>0.12709999999999999</v>
      </c>
      <c r="Z388">
        <v>2.5600000000000001E-2</v>
      </c>
      <c r="AA388">
        <v>0.15260000000000001</v>
      </c>
      <c r="AB388">
        <v>161.72</v>
      </c>
      <c r="AC388" s="1">
        <v>7406.2023706483478</v>
      </c>
      <c r="AD388">
        <v>969.56</v>
      </c>
      <c r="AE388" s="1">
        <v>139231.16</v>
      </c>
      <c r="AF388">
        <v>185</v>
      </c>
      <c r="AG388" s="1">
        <v>40643</v>
      </c>
      <c r="AH388" s="1">
        <v>60805</v>
      </c>
      <c r="AI388">
        <v>75.55</v>
      </c>
      <c r="AJ388">
        <v>43.54</v>
      </c>
      <c r="AK388">
        <v>51.7</v>
      </c>
      <c r="AL388">
        <v>1.7</v>
      </c>
      <c r="AM388">
        <v>1.45</v>
      </c>
      <c r="AN388">
        <v>1.66</v>
      </c>
      <c r="AO388">
        <v>0</v>
      </c>
      <c r="AP388">
        <v>1.0894999999999999</v>
      </c>
      <c r="AQ388" s="1">
        <v>1689.87</v>
      </c>
      <c r="AR388" s="1">
        <v>2351.5</v>
      </c>
      <c r="AS388" s="1">
        <v>9126.14</v>
      </c>
      <c r="AT388" s="1">
        <v>1185.71</v>
      </c>
      <c r="AU388">
        <v>359.55</v>
      </c>
      <c r="AV388" s="1">
        <v>14712.77</v>
      </c>
      <c r="AW388" s="1">
        <v>5962.2</v>
      </c>
      <c r="AX388">
        <v>0.39550000000000002</v>
      </c>
      <c r="AY388" s="1">
        <v>6446.91</v>
      </c>
      <c r="AZ388">
        <v>0.42759999999999998</v>
      </c>
      <c r="BA388">
        <v>704.12</v>
      </c>
      <c r="BB388">
        <v>4.6699999999999998E-2</v>
      </c>
      <c r="BC388" s="1">
        <v>1963.66</v>
      </c>
      <c r="BD388">
        <v>0.13020000000000001</v>
      </c>
      <c r="BE388" s="1">
        <v>15076.89</v>
      </c>
      <c r="BF388">
        <v>0.61429999999999996</v>
      </c>
      <c r="BG388">
        <v>0.26900000000000002</v>
      </c>
      <c r="BH388">
        <v>5.11E-2</v>
      </c>
      <c r="BI388">
        <v>2.1299999999999999E-2</v>
      </c>
      <c r="BJ388">
        <v>4.4299999999999999E-2</v>
      </c>
    </row>
    <row r="389" spans="1:62" x14ac:dyDescent="0.25">
      <c r="A389" t="s">
        <v>391</v>
      </c>
      <c r="B389" t="s">
        <v>1144</v>
      </c>
      <c r="C389">
        <v>101</v>
      </c>
      <c r="D389">
        <v>9.8567814059405947</v>
      </c>
      <c r="E389">
        <v>995.53492200000005</v>
      </c>
      <c r="F389">
        <v>0</v>
      </c>
      <c r="G389">
        <v>0</v>
      </c>
      <c r="H389">
        <v>4.1999999999999997E-3</v>
      </c>
      <c r="I389">
        <v>1E-3</v>
      </c>
      <c r="J389">
        <v>1.6E-2</v>
      </c>
      <c r="K389">
        <v>0.95820000000000005</v>
      </c>
      <c r="L389">
        <v>2.06E-2</v>
      </c>
      <c r="M389">
        <v>0.2535</v>
      </c>
      <c r="N389">
        <v>8.9999999999999998E-4</v>
      </c>
      <c r="O389">
        <v>0.1381</v>
      </c>
      <c r="P389" s="1">
        <v>59322.879999999997</v>
      </c>
      <c r="Q389">
        <v>0.29580000000000001</v>
      </c>
      <c r="R389">
        <v>0.19719999999999999</v>
      </c>
      <c r="S389">
        <v>0.50700000000000001</v>
      </c>
      <c r="T389">
        <v>8</v>
      </c>
      <c r="U389" s="1">
        <v>80902.38</v>
      </c>
      <c r="V389">
        <v>124.44</v>
      </c>
      <c r="W389" s="1">
        <v>227430.39999999999</v>
      </c>
      <c r="X389">
        <v>0.84870000000000001</v>
      </c>
      <c r="Y389">
        <v>2.69E-2</v>
      </c>
      <c r="Z389">
        <v>0.1244</v>
      </c>
      <c r="AA389">
        <v>0.15129999999999999</v>
      </c>
      <c r="AB389">
        <v>227.43</v>
      </c>
      <c r="AC389" s="1">
        <v>4774.1650191955796</v>
      </c>
      <c r="AD389">
        <v>673.91</v>
      </c>
      <c r="AE389" s="1">
        <v>203306.32</v>
      </c>
      <c r="AF389">
        <v>433</v>
      </c>
      <c r="AG389" s="1">
        <v>37111</v>
      </c>
      <c r="AH389" s="1">
        <v>58164</v>
      </c>
      <c r="AI389">
        <v>27.3</v>
      </c>
      <c r="AJ389">
        <v>19.899999999999999</v>
      </c>
      <c r="AK389">
        <v>22.88</v>
      </c>
      <c r="AL389">
        <v>1</v>
      </c>
      <c r="AM389">
        <v>0.82</v>
      </c>
      <c r="AN389">
        <v>0.98</v>
      </c>
      <c r="AO389" s="1">
        <v>1906.28</v>
      </c>
      <c r="AP389">
        <v>1.4651000000000001</v>
      </c>
      <c r="AQ389" s="1">
        <v>2080.9</v>
      </c>
      <c r="AR389" s="1">
        <v>2926.89</v>
      </c>
      <c r="AS389" s="1">
        <v>7647.21</v>
      </c>
      <c r="AT389">
        <v>789.87</v>
      </c>
      <c r="AU389">
        <v>372.9</v>
      </c>
      <c r="AV389" s="1">
        <v>13817.76</v>
      </c>
      <c r="AW389" s="1">
        <v>6159.59</v>
      </c>
      <c r="AX389">
        <v>0.3876</v>
      </c>
      <c r="AY389" s="1">
        <v>6111.08</v>
      </c>
      <c r="AZ389">
        <v>0.38450000000000001</v>
      </c>
      <c r="BA389">
        <v>527.16</v>
      </c>
      <c r="BB389">
        <v>3.32E-2</v>
      </c>
      <c r="BC389" s="1">
        <v>3094.13</v>
      </c>
      <c r="BD389">
        <v>0.19470000000000001</v>
      </c>
      <c r="BE389" s="1">
        <v>15891.96</v>
      </c>
      <c r="BF389">
        <v>0.52039999999999997</v>
      </c>
      <c r="BG389">
        <v>0.2349</v>
      </c>
      <c r="BH389">
        <v>0.14599999999999999</v>
      </c>
      <c r="BI389">
        <v>4.1500000000000002E-2</v>
      </c>
      <c r="BJ389">
        <v>5.7099999999999998E-2</v>
      </c>
    </row>
    <row r="390" spans="1:62" x14ac:dyDescent="0.25">
      <c r="A390" t="s">
        <v>392</v>
      </c>
      <c r="B390" t="s">
        <v>1145</v>
      </c>
      <c r="C390">
        <v>137</v>
      </c>
      <c r="D390">
        <v>7.8330660291970799</v>
      </c>
      <c r="E390">
        <v>1073.130046</v>
      </c>
      <c r="F390">
        <v>6.0000000000000001E-3</v>
      </c>
      <c r="G390">
        <v>1.8E-3</v>
      </c>
      <c r="H390">
        <v>7.3000000000000001E-3</v>
      </c>
      <c r="I390">
        <v>1.6999999999999999E-3</v>
      </c>
      <c r="J390">
        <v>2.2800000000000001E-2</v>
      </c>
      <c r="K390">
        <v>0.92830000000000001</v>
      </c>
      <c r="L390">
        <v>3.2199999999999999E-2</v>
      </c>
      <c r="M390">
        <v>0.19839999999999999</v>
      </c>
      <c r="N390">
        <v>1.0699999999999999E-2</v>
      </c>
      <c r="O390">
        <v>0.15959999999999999</v>
      </c>
      <c r="P390" s="1">
        <v>53572.98</v>
      </c>
      <c r="Q390">
        <v>0.37780000000000002</v>
      </c>
      <c r="R390">
        <v>0.25559999999999999</v>
      </c>
      <c r="S390">
        <v>0.36670000000000003</v>
      </c>
      <c r="T390">
        <v>16.07</v>
      </c>
      <c r="U390" s="1">
        <v>80844.56</v>
      </c>
      <c r="V390">
        <v>66.78</v>
      </c>
      <c r="W390" s="1">
        <v>345735.62</v>
      </c>
      <c r="X390">
        <v>0.8821</v>
      </c>
      <c r="Y390">
        <v>2.9499999999999998E-2</v>
      </c>
      <c r="Z390">
        <v>8.8400000000000006E-2</v>
      </c>
      <c r="AA390">
        <v>0.1179</v>
      </c>
      <c r="AB390">
        <v>345.74</v>
      </c>
      <c r="AC390" s="1">
        <v>9270.3806375392451</v>
      </c>
      <c r="AD390" s="1">
        <v>1034.3</v>
      </c>
      <c r="AE390" s="1">
        <v>287615.33</v>
      </c>
      <c r="AF390">
        <v>559</v>
      </c>
      <c r="AG390" s="1">
        <v>44709</v>
      </c>
      <c r="AH390" s="1">
        <v>78524</v>
      </c>
      <c r="AI390">
        <v>38.299999999999997</v>
      </c>
      <c r="AJ390">
        <v>25.7</v>
      </c>
      <c r="AK390">
        <v>25.7</v>
      </c>
      <c r="AL390">
        <v>0</v>
      </c>
      <c r="AM390">
        <v>0</v>
      </c>
      <c r="AN390">
        <v>0</v>
      </c>
      <c r="AO390" s="1">
        <v>1238.33</v>
      </c>
      <c r="AP390">
        <v>1.1491</v>
      </c>
      <c r="AQ390" s="1">
        <v>2355.3000000000002</v>
      </c>
      <c r="AR390" s="1">
        <v>3846.96</v>
      </c>
      <c r="AS390" s="1">
        <v>6881.26</v>
      </c>
      <c r="AT390">
        <v>650.04999999999995</v>
      </c>
      <c r="AU390" s="1">
        <v>1052.78</v>
      </c>
      <c r="AV390" s="1">
        <v>14786.35</v>
      </c>
      <c r="AW390" s="1">
        <v>5723.02</v>
      </c>
      <c r="AX390">
        <v>0.36259999999999998</v>
      </c>
      <c r="AY390" s="1">
        <v>7936.15</v>
      </c>
      <c r="AZ390">
        <v>0.50280000000000002</v>
      </c>
      <c r="BA390" s="1">
        <v>1121.1199999999999</v>
      </c>
      <c r="BB390">
        <v>7.0999999999999994E-2</v>
      </c>
      <c r="BC390" s="1">
        <v>1004.37</v>
      </c>
      <c r="BD390">
        <v>6.3600000000000004E-2</v>
      </c>
      <c r="BE390" s="1">
        <v>15784.65</v>
      </c>
      <c r="BF390">
        <v>0.50800000000000001</v>
      </c>
      <c r="BG390">
        <v>0.17319999999999999</v>
      </c>
      <c r="BH390">
        <v>0.24510000000000001</v>
      </c>
      <c r="BI390">
        <v>6.2799999999999995E-2</v>
      </c>
      <c r="BJ390">
        <v>1.0999999999999999E-2</v>
      </c>
    </row>
    <row r="391" spans="1:62" x14ac:dyDescent="0.25">
      <c r="A391" t="s">
        <v>393</v>
      </c>
      <c r="B391" t="s">
        <v>1146</v>
      </c>
      <c r="C391">
        <v>6</v>
      </c>
      <c r="D391">
        <v>256.95533166666672</v>
      </c>
      <c r="E391">
        <v>1541.73199</v>
      </c>
      <c r="F391">
        <v>7.0000000000000001E-3</v>
      </c>
      <c r="G391">
        <v>5.9999999999999995E-4</v>
      </c>
      <c r="H391">
        <v>0.27739999999999998</v>
      </c>
      <c r="I391">
        <v>2.3999999999999998E-3</v>
      </c>
      <c r="J391">
        <v>4.7399999999999998E-2</v>
      </c>
      <c r="K391">
        <v>0.55779999999999996</v>
      </c>
      <c r="L391">
        <v>0.1074</v>
      </c>
      <c r="M391">
        <v>0.99809999999999999</v>
      </c>
      <c r="N391">
        <v>2.1999999999999999E-2</v>
      </c>
      <c r="O391">
        <v>0.1484</v>
      </c>
      <c r="P391" s="1">
        <v>71688.11</v>
      </c>
      <c r="Q391">
        <v>0.2273</v>
      </c>
      <c r="R391">
        <v>0.20449999999999999</v>
      </c>
      <c r="S391">
        <v>0.56820000000000004</v>
      </c>
      <c r="T391">
        <v>13</v>
      </c>
      <c r="U391" s="1">
        <v>111051.08</v>
      </c>
      <c r="V391">
        <v>118.59</v>
      </c>
      <c r="W391" s="1">
        <v>98640.06</v>
      </c>
      <c r="X391">
        <v>0.44030000000000002</v>
      </c>
      <c r="Y391">
        <v>0.51990000000000003</v>
      </c>
      <c r="Z391">
        <v>3.9800000000000002E-2</v>
      </c>
      <c r="AA391">
        <v>0.55969999999999998</v>
      </c>
      <c r="AB391">
        <v>98.64</v>
      </c>
      <c r="AC391" s="1">
        <v>4944.6265949245826</v>
      </c>
      <c r="AD391">
        <v>428.71</v>
      </c>
      <c r="AE391" s="1">
        <v>74349.91</v>
      </c>
      <c r="AF391">
        <v>32</v>
      </c>
      <c r="AG391" s="1">
        <v>24518</v>
      </c>
      <c r="AH391" s="1">
        <v>33999</v>
      </c>
      <c r="AI391">
        <v>67.8</v>
      </c>
      <c r="AJ391">
        <v>43.86</v>
      </c>
      <c r="AK391">
        <v>54.08</v>
      </c>
      <c r="AL391">
        <v>0.5</v>
      </c>
      <c r="AM391">
        <v>0.43</v>
      </c>
      <c r="AN391">
        <v>0.48</v>
      </c>
      <c r="AO391">
        <v>0</v>
      </c>
      <c r="AP391">
        <v>1.2782</v>
      </c>
      <c r="AQ391" s="1">
        <v>2496.9299999999998</v>
      </c>
      <c r="AR391" s="1">
        <v>2653.39</v>
      </c>
      <c r="AS391" s="1">
        <v>9995.4</v>
      </c>
      <c r="AT391" s="1">
        <v>1548.75</v>
      </c>
      <c r="AU391">
        <v>980.36</v>
      </c>
      <c r="AV391" s="1">
        <v>17674.830000000002</v>
      </c>
      <c r="AW391" s="1">
        <v>10313.77</v>
      </c>
      <c r="AX391">
        <v>0.52010000000000001</v>
      </c>
      <c r="AY391" s="1">
        <v>4908.0600000000004</v>
      </c>
      <c r="AZ391">
        <v>0.2475</v>
      </c>
      <c r="BA391">
        <v>634.98</v>
      </c>
      <c r="BB391">
        <v>3.2000000000000001E-2</v>
      </c>
      <c r="BC391" s="1">
        <v>3973.89</v>
      </c>
      <c r="BD391">
        <v>0.20039999999999999</v>
      </c>
      <c r="BE391" s="1">
        <v>19830.7</v>
      </c>
      <c r="BF391">
        <v>0.49159999999999998</v>
      </c>
      <c r="BG391">
        <v>0.23250000000000001</v>
      </c>
      <c r="BH391">
        <v>0.22600000000000001</v>
      </c>
      <c r="BI391">
        <v>3.4599999999999999E-2</v>
      </c>
      <c r="BJ391">
        <v>1.54E-2</v>
      </c>
    </row>
    <row r="392" spans="1:62" x14ac:dyDescent="0.25">
      <c r="A392" t="s">
        <v>394</v>
      </c>
      <c r="B392" t="s">
        <v>1147</v>
      </c>
      <c r="C392">
        <v>52</v>
      </c>
      <c r="D392">
        <v>152.67161478846151</v>
      </c>
      <c r="E392">
        <v>7938.9239690000004</v>
      </c>
      <c r="F392">
        <v>5.5199999999999999E-2</v>
      </c>
      <c r="G392">
        <v>3.0000000000000001E-3</v>
      </c>
      <c r="H392">
        <v>0.34129999999999999</v>
      </c>
      <c r="I392">
        <v>1E-3</v>
      </c>
      <c r="J392">
        <v>6.8400000000000002E-2</v>
      </c>
      <c r="K392">
        <v>0.41449999999999998</v>
      </c>
      <c r="L392">
        <v>0.1166</v>
      </c>
      <c r="M392">
        <v>0.65749999999999997</v>
      </c>
      <c r="N392">
        <v>6.4500000000000002E-2</v>
      </c>
      <c r="O392">
        <v>0.17960000000000001</v>
      </c>
      <c r="P392" s="1">
        <v>68319.92</v>
      </c>
      <c r="Q392">
        <v>0.22040000000000001</v>
      </c>
      <c r="R392">
        <v>0.18310000000000001</v>
      </c>
      <c r="S392">
        <v>0.59640000000000004</v>
      </c>
      <c r="T392">
        <v>59.47</v>
      </c>
      <c r="U392" s="1">
        <v>98617.53</v>
      </c>
      <c r="V392">
        <v>133.49</v>
      </c>
      <c r="W392" s="1">
        <v>220175.14</v>
      </c>
      <c r="X392">
        <v>0.79420000000000002</v>
      </c>
      <c r="Y392">
        <v>0.16600000000000001</v>
      </c>
      <c r="Z392">
        <v>3.9800000000000002E-2</v>
      </c>
      <c r="AA392">
        <v>0.20580000000000001</v>
      </c>
      <c r="AB392">
        <v>220.18</v>
      </c>
      <c r="AC392" s="1">
        <v>7766.4086771404618</v>
      </c>
      <c r="AD392">
        <v>783.03</v>
      </c>
      <c r="AE392" s="1">
        <v>176153.43</v>
      </c>
      <c r="AF392">
        <v>344</v>
      </c>
      <c r="AG392" s="1">
        <v>39025</v>
      </c>
      <c r="AH392" s="1">
        <v>63947</v>
      </c>
      <c r="AI392">
        <v>58.57</v>
      </c>
      <c r="AJ392">
        <v>32.99</v>
      </c>
      <c r="AK392">
        <v>40.590000000000003</v>
      </c>
      <c r="AL392">
        <v>2</v>
      </c>
      <c r="AM392">
        <v>2</v>
      </c>
      <c r="AN392">
        <v>2</v>
      </c>
      <c r="AO392">
        <v>0</v>
      </c>
      <c r="AP392">
        <v>0.82720000000000005</v>
      </c>
      <c r="AQ392" s="1">
        <v>1444.57</v>
      </c>
      <c r="AR392" s="1">
        <v>2125.9899999999998</v>
      </c>
      <c r="AS392" s="1">
        <v>7717.51</v>
      </c>
      <c r="AT392" s="1">
        <v>1092.67</v>
      </c>
      <c r="AU392">
        <v>787.86</v>
      </c>
      <c r="AV392" s="1">
        <v>13168.59</v>
      </c>
      <c r="AW392" s="1">
        <v>4168.84</v>
      </c>
      <c r="AX392">
        <v>0.26529999999999998</v>
      </c>
      <c r="AY392" s="1">
        <v>7015.47</v>
      </c>
      <c r="AZ392">
        <v>0.44640000000000002</v>
      </c>
      <c r="BA392" s="1">
        <v>1247.9000000000001</v>
      </c>
      <c r="BB392">
        <v>7.9399999999999998E-2</v>
      </c>
      <c r="BC392" s="1">
        <v>3281.92</v>
      </c>
      <c r="BD392">
        <v>0.2089</v>
      </c>
      <c r="BE392" s="1">
        <v>15714.13</v>
      </c>
      <c r="BF392">
        <v>0.61029999999999995</v>
      </c>
      <c r="BG392">
        <v>0.20710000000000001</v>
      </c>
      <c r="BH392">
        <v>0.14660000000000001</v>
      </c>
      <c r="BI392">
        <v>2.4500000000000001E-2</v>
      </c>
      <c r="BJ392">
        <v>1.15E-2</v>
      </c>
    </row>
    <row r="393" spans="1:62" x14ac:dyDescent="0.25">
      <c r="A393" t="s">
        <v>395</v>
      </c>
      <c r="B393" t="s">
        <v>1148</v>
      </c>
      <c r="C393">
        <v>184</v>
      </c>
      <c r="D393">
        <v>6.586004146739131</v>
      </c>
      <c r="E393">
        <v>1211.8247630000001</v>
      </c>
      <c r="F393">
        <v>1.5E-3</v>
      </c>
      <c r="G393">
        <v>0</v>
      </c>
      <c r="H393">
        <v>1.2999999999999999E-3</v>
      </c>
      <c r="I393">
        <v>8.0000000000000004E-4</v>
      </c>
      <c r="J393">
        <v>1.06E-2</v>
      </c>
      <c r="K393">
        <v>0.97399999999999998</v>
      </c>
      <c r="L393">
        <v>1.18E-2</v>
      </c>
      <c r="M393">
        <v>0.77690000000000003</v>
      </c>
      <c r="N393">
        <v>0</v>
      </c>
      <c r="O393">
        <v>0.17680000000000001</v>
      </c>
      <c r="P393" s="1">
        <v>57911.199999999997</v>
      </c>
      <c r="Q393">
        <v>6.3100000000000003E-2</v>
      </c>
      <c r="R393">
        <v>0.1081</v>
      </c>
      <c r="S393">
        <v>0.82879999999999998</v>
      </c>
      <c r="T393">
        <v>12.39</v>
      </c>
      <c r="U393" s="1">
        <v>74775.19</v>
      </c>
      <c r="V393">
        <v>97.81</v>
      </c>
      <c r="W393" s="1">
        <v>109581.9</v>
      </c>
      <c r="X393">
        <v>0.84709999999999996</v>
      </c>
      <c r="Y393">
        <v>5.9200000000000003E-2</v>
      </c>
      <c r="Z393">
        <v>9.3700000000000006E-2</v>
      </c>
      <c r="AA393">
        <v>0.15290000000000001</v>
      </c>
      <c r="AB393">
        <v>109.58</v>
      </c>
      <c r="AC393" s="1">
        <v>2159.8584877242683</v>
      </c>
      <c r="AD393">
        <v>305.64</v>
      </c>
      <c r="AE393" s="1">
        <v>84032.34</v>
      </c>
      <c r="AF393">
        <v>41</v>
      </c>
      <c r="AG393" s="1">
        <v>33209</v>
      </c>
      <c r="AH393" s="1">
        <v>49947</v>
      </c>
      <c r="AI393">
        <v>19.71</v>
      </c>
      <c r="AJ393">
        <v>19.71</v>
      </c>
      <c r="AK393">
        <v>19.71</v>
      </c>
      <c r="AL393">
        <v>0.5</v>
      </c>
      <c r="AM393">
        <v>0.5</v>
      </c>
      <c r="AN393">
        <v>0.5</v>
      </c>
      <c r="AO393">
        <v>0</v>
      </c>
      <c r="AP393">
        <v>0.6482</v>
      </c>
      <c r="AQ393" s="1">
        <v>1802.42</v>
      </c>
      <c r="AR393" s="1">
        <v>3848.77</v>
      </c>
      <c r="AS393" s="1">
        <v>9576.5400000000009</v>
      </c>
      <c r="AT393">
        <v>796.32</v>
      </c>
      <c r="AU393">
        <v>500.42</v>
      </c>
      <c r="AV393" s="1">
        <v>16524.47</v>
      </c>
      <c r="AW393" s="1">
        <v>13145.8</v>
      </c>
      <c r="AX393">
        <v>0.67859999999999998</v>
      </c>
      <c r="AY393" s="1">
        <v>1936.77</v>
      </c>
      <c r="AZ393">
        <v>0.1</v>
      </c>
      <c r="BA393">
        <v>542.88</v>
      </c>
      <c r="BB393">
        <v>2.8000000000000001E-2</v>
      </c>
      <c r="BC393" s="1">
        <v>3746.99</v>
      </c>
      <c r="BD393">
        <v>0.19339999999999999</v>
      </c>
      <c r="BE393" s="1">
        <v>19372.439999999999</v>
      </c>
      <c r="BF393">
        <v>0.56950000000000001</v>
      </c>
      <c r="BG393">
        <v>0.22919999999999999</v>
      </c>
      <c r="BH393">
        <v>0.15229999999999999</v>
      </c>
      <c r="BI393">
        <v>4.0500000000000001E-2</v>
      </c>
      <c r="BJ393">
        <v>8.3999999999999995E-3</v>
      </c>
    </row>
    <row r="394" spans="1:62" x14ac:dyDescent="0.25">
      <c r="A394" t="s">
        <v>396</v>
      </c>
      <c r="B394" t="s">
        <v>1149</v>
      </c>
      <c r="C394">
        <v>32</v>
      </c>
      <c r="D394">
        <v>54.711361406249999</v>
      </c>
      <c r="E394">
        <v>1750.763565</v>
      </c>
      <c r="F394">
        <v>9.1999999999999998E-3</v>
      </c>
      <c r="G394">
        <v>0</v>
      </c>
      <c r="H394">
        <v>1.04E-2</v>
      </c>
      <c r="I394">
        <v>5.9999999999999995E-4</v>
      </c>
      <c r="J394">
        <v>1.14E-2</v>
      </c>
      <c r="K394">
        <v>0.93930000000000002</v>
      </c>
      <c r="L394">
        <v>2.92E-2</v>
      </c>
      <c r="M394">
        <v>0.313</v>
      </c>
      <c r="N394">
        <v>1.6999999999999999E-3</v>
      </c>
      <c r="O394">
        <v>0.12909999999999999</v>
      </c>
      <c r="P394" s="1">
        <v>61448.19</v>
      </c>
      <c r="Q394">
        <v>0.2</v>
      </c>
      <c r="R394">
        <v>0.1391</v>
      </c>
      <c r="S394">
        <v>0.66090000000000004</v>
      </c>
      <c r="T394">
        <v>17.25</v>
      </c>
      <c r="U394" s="1">
        <v>78779.009999999995</v>
      </c>
      <c r="V394">
        <v>101.49</v>
      </c>
      <c r="W394" s="1">
        <v>229185.11</v>
      </c>
      <c r="X394">
        <v>0.82020000000000004</v>
      </c>
      <c r="Y394">
        <v>9.3200000000000005E-2</v>
      </c>
      <c r="Z394">
        <v>8.6599999999999996E-2</v>
      </c>
      <c r="AA394">
        <v>0.17979999999999999</v>
      </c>
      <c r="AB394">
        <v>229.19</v>
      </c>
      <c r="AC394" s="1">
        <v>5929.9549108448573</v>
      </c>
      <c r="AD394">
        <v>734.96</v>
      </c>
      <c r="AE394" s="1">
        <v>180235.05</v>
      </c>
      <c r="AF394">
        <v>357</v>
      </c>
      <c r="AG394" s="1">
        <v>39390</v>
      </c>
      <c r="AH394" s="1">
        <v>64194</v>
      </c>
      <c r="AI394">
        <v>46.7</v>
      </c>
      <c r="AJ394">
        <v>23.9</v>
      </c>
      <c r="AK394">
        <v>23.9</v>
      </c>
      <c r="AL394">
        <v>1.5</v>
      </c>
      <c r="AM394">
        <v>1.5</v>
      </c>
      <c r="AN394">
        <v>1.5</v>
      </c>
      <c r="AO394" s="1">
        <v>2049.25</v>
      </c>
      <c r="AP394">
        <v>1.2226999999999999</v>
      </c>
      <c r="AQ394" s="1">
        <v>1778.68</v>
      </c>
      <c r="AR394" s="1">
        <v>2918.05</v>
      </c>
      <c r="AS394" s="1">
        <v>7118.48</v>
      </c>
      <c r="AT394">
        <v>598.80999999999995</v>
      </c>
      <c r="AU394">
        <v>238.52</v>
      </c>
      <c r="AV394" s="1">
        <v>12652.54</v>
      </c>
      <c r="AW394" s="1">
        <v>5898.35</v>
      </c>
      <c r="AX394">
        <v>0.39639999999999997</v>
      </c>
      <c r="AY394" s="1">
        <v>7099.82</v>
      </c>
      <c r="AZ394">
        <v>0.47720000000000001</v>
      </c>
      <c r="BA394">
        <v>519.42999999999995</v>
      </c>
      <c r="BB394">
        <v>3.49E-2</v>
      </c>
      <c r="BC394" s="1">
        <v>1360.83</v>
      </c>
      <c r="BD394">
        <v>9.1499999999999998E-2</v>
      </c>
      <c r="BE394" s="1">
        <v>14878.43</v>
      </c>
      <c r="BF394">
        <v>0.55430000000000001</v>
      </c>
      <c r="BG394">
        <v>0.23019999999999999</v>
      </c>
      <c r="BH394">
        <v>0.13780000000000001</v>
      </c>
      <c r="BI394">
        <v>5.3900000000000003E-2</v>
      </c>
      <c r="BJ394">
        <v>2.3900000000000001E-2</v>
      </c>
    </row>
    <row r="395" spans="1:62" x14ac:dyDescent="0.25">
      <c r="A395" t="s">
        <v>397</v>
      </c>
      <c r="B395" t="s">
        <v>1150</v>
      </c>
      <c r="C395">
        <v>68</v>
      </c>
      <c r="D395">
        <v>21.893017044117649</v>
      </c>
      <c r="E395">
        <v>1488.7251590000001</v>
      </c>
      <c r="F395">
        <v>3.7000000000000002E-3</v>
      </c>
      <c r="G395">
        <v>6.9999999999999999E-4</v>
      </c>
      <c r="H395">
        <v>1.23E-2</v>
      </c>
      <c r="I395">
        <v>1.2999999999999999E-3</v>
      </c>
      <c r="J395">
        <v>0.03</v>
      </c>
      <c r="K395">
        <v>0.91369999999999996</v>
      </c>
      <c r="L395">
        <v>3.8399999999999997E-2</v>
      </c>
      <c r="M395">
        <v>0.2843</v>
      </c>
      <c r="N395">
        <v>2.5999999999999999E-3</v>
      </c>
      <c r="O395">
        <v>0.1497</v>
      </c>
      <c r="P395" s="1">
        <v>64129.39</v>
      </c>
      <c r="Q395">
        <v>0.21360000000000001</v>
      </c>
      <c r="R395">
        <v>0.21360000000000001</v>
      </c>
      <c r="S395">
        <v>0.57279999999999998</v>
      </c>
      <c r="T395">
        <v>14.28</v>
      </c>
      <c r="U395" s="1">
        <v>91551.77</v>
      </c>
      <c r="V395">
        <v>104.25</v>
      </c>
      <c r="W395" s="1">
        <v>168442.05</v>
      </c>
      <c r="X395">
        <v>0.84319999999999995</v>
      </c>
      <c r="Y395">
        <v>0.1028</v>
      </c>
      <c r="Z395">
        <v>5.3999999999999999E-2</v>
      </c>
      <c r="AA395">
        <v>0.15679999999999999</v>
      </c>
      <c r="AB395">
        <v>168.44</v>
      </c>
      <c r="AC395" s="1">
        <v>4598.9731271814962</v>
      </c>
      <c r="AD395">
        <v>736.84</v>
      </c>
      <c r="AE395" s="1">
        <v>161563.76</v>
      </c>
      <c r="AF395">
        <v>277</v>
      </c>
      <c r="AG395" s="1">
        <v>37819</v>
      </c>
      <c r="AH395" s="1">
        <v>64136</v>
      </c>
      <c r="AI395">
        <v>30.05</v>
      </c>
      <c r="AJ395">
        <v>26.55</v>
      </c>
      <c r="AK395">
        <v>29.15</v>
      </c>
      <c r="AL395">
        <v>1</v>
      </c>
      <c r="AM395">
        <v>0.83</v>
      </c>
      <c r="AN395">
        <v>0.95</v>
      </c>
      <c r="AO395" s="1">
        <v>1718.53</v>
      </c>
      <c r="AP395">
        <v>1.1595</v>
      </c>
      <c r="AQ395" s="1">
        <v>1321.88</v>
      </c>
      <c r="AR395" s="1">
        <v>2414.5</v>
      </c>
      <c r="AS395" s="1">
        <v>7603.51</v>
      </c>
      <c r="AT395">
        <v>966.96</v>
      </c>
      <c r="AU395">
        <v>611.66999999999996</v>
      </c>
      <c r="AV395" s="1">
        <v>12918.52</v>
      </c>
      <c r="AW395" s="1">
        <v>5294.44</v>
      </c>
      <c r="AX395">
        <v>0.38669999999999999</v>
      </c>
      <c r="AY395" s="1">
        <v>6320.47</v>
      </c>
      <c r="AZ395">
        <v>0.4617</v>
      </c>
      <c r="BA395">
        <v>566.73</v>
      </c>
      <c r="BB395">
        <v>4.1399999999999999E-2</v>
      </c>
      <c r="BC395" s="1">
        <v>1508.4</v>
      </c>
      <c r="BD395">
        <v>0.11020000000000001</v>
      </c>
      <c r="BE395" s="1">
        <v>13690.04</v>
      </c>
      <c r="BF395">
        <v>0.57899999999999996</v>
      </c>
      <c r="BG395">
        <v>0.22539999999999999</v>
      </c>
      <c r="BH395">
        <v>0.14369999999999999</v>
      </c>
      <c r="BI395">
        <v>3.73E-2</v>
      </c>
      <c r="BJ395">
        <v>1.46E-2</v>
      </c>
    </row>
    <row r="396" spans="1:62" x14ac:dyDescent="0.25">
      <c r="A396" t="s">
        <v>398</v>
      </c>
      <c r="B396" t="s">
        <v>1151</v>
      </c>
      <c r="C396">
        <v>92</v>
      </c>
      <c r="D396">
        <v>13.29252391304348</v>
      </c>
      <c r="E396">
        <v>1222.9122</v>
      </c>
      <c r="F396">
        <v>8.0000000000000004E-4</v>
      </c>
      <c r="G396">
        <v>0</v>
      </c>
      <c r="H396">
        <v>1.8E-3</v>
      </c>
      <c r="I396">
        <v>0</v>
      </c>
      <c r="J396">
        <v>1.9E-2</v>
      </c>
      <c r="K396">
        <v>0.95009999999999994</v>
      </c>
      <c r="L396">
        <v>2.8299999999999999E-2</v>
      </c>
      <c r="M396">
        <v>0.30880000000000002</v>
      </c>
      <c r="N396">
        <v>3.2000000000000002E-3</v>
      </c>
      <c r="O396">
        <v>0.10390000000000001</v>
      </c>
      <c r="P396" s="1">
        <v>61446.52</v>
      </c>
      <c r="Q396">
        <v>8.3299999999999999E-2</v>
      </c>
      <c r="R396">
        <v>0.22620000000000001</v>
      </c>
      <c r="S396">
        <v>0.6905</v>
      </c>
      <c r="T396">
        <v>9</v>
      </c>
      <c r="U396" s="1">
        <v>89928.56</v>
      </c>
      <c r="V396">
        <v>135.88</v>
      </c>
      <c r="W396" s="1">
        <v>162024.88</v>
      </c>
      <c r="X396">
        <v>0.82640000000000002</v>
      </c>
      <c r="Y396">
        <v>6.7799999999999999E-2</v>
      </c>
      <c r="Z396">
        <v>0.10589999999999999</v>
      </c>
      <c r="AA396">
        <v>0.1736</v>
      </c>
      <c r="AB396">
        <v>162.02000000000001</v>
      </c>
      <c r="AC396" s="1">
        <v>3691.1088138625159</v>
      </c>
      <c r="AD396">
        <v>406.31</v>
      </c>
      <c r="AE396" s="1">
        <v>132671.63</v>
      </c>
      <c r="AF396">
        <v>151</v>
      </c>
      <c r="AG396" s="1">
        <v>34717</v>
      </c>
      <c r="AH396" s="1">
        <v>53906</v>
      </c>
      <c r="AI396">
        <v>26</v>
      </c>
      <c r="AJ396">
        <v>22.4</v>
      </c>
      <c r="AK396">
        <v>22.4</v>
      </c>
      <c r="AL396">
        <v>4.5</v>
      </c>
      <c r="AM396">
        <v>2.6</v>
      </c>
      <c r="AN396">
        <v>3.52</v>
      </c>
      <c r="AO396" s="1">
        <v>2065.96</v>
      </c>
      <c r="AP396">
        <v>1.7271000000000001</v>
      </c>
      <c r="AQ396" s="1">
        <v>1209.27</v>
      </c>
      <c r="AR396" s="1">
        <v>2221.2199999999998</v>
      </c>
      <c r="AS396" s="1">
        <v>7122.95</v>
      </c>
      <c r="AT396">
        <v>952.45</v>
      </c>
      <c r="AU396">
        <v>511.91</v>
      </c>
      <c r="AV396" s="1">
        <v>12017.79</v>
      </c>
      <c r="AW396" s="1">
        <v>7102.74</v>
      </c>
      <c r="AX396">
        <v>0.48670000000000002</v>
      </c>
      <c r="AY396" s="1">
        <v>5119.75</v>
      </c>
      <c r="AZ396">
        <v>0.3508</v>
      </c>
      <c r="BA396" s="1">
        <v>1051.33</v>
      </c>
      <c r="BB396">
        <v>7.1999999999999995E-2</v>
      </c>
      <c r="BC396" s="1">
        <v>1319.03</v>
      </c>
      <c r="BD396">
        <v>9.0399999999999994E-2</v>
      </c>
      <c r="BE396" s="1">
        <v>14592.85</v>
      </c>
      <c r="BF396">
        <v>0.57769999999999999</v>
      </c>
      <c r="BG396">
        <v>0.2702</v>
      </c>
      <c r="BH396">
        <v>0.1159</v>
      </c>
      <c r="BI396">
        <v>3.2000000000000001E-2</v>
      </c>
      <c r="BJ396">
        <v>4.1000000000000003E-3</v>
      </c>
    </row>
    <row r="397" spans="1:62" x14ac:dyDescent="0.25">
      <c r="A397" t="s">
        <v>399</v>
      </c>
      <c r="B397" t="s">
        <v>1152</v>
      </c>
      <c r="C397">
        <v>8</v>
      </c>
      <c r="D397">
        <v>109.54181837500001</v>
      </c>
      <c r="E397">
        <v>876.33454700000004</v>
      </c>
      <c r="F397">
        <v>9.7999999999999997E-3</v>
      </c>
      <c r="G397">
        <v>0</v>
      </c>
      <c r="H397">
        <v>1.8800000000000001E-2</v>
      </c>
      <c r="I397">
        <v>1.4E-3</v>
      </c>
      <c r="J397">
        <v>0.1598</v>
      </c>
      <c r="K397">
        <v>0.7772</v>
      </c>
      <c r="L397">
        <v>3.3000000000000002E-2</v>
      </c>
      <c r="M397">
        <v>0.3639</v>
      </c>
      <c r="N397">
        <v>0</v>
      </c>
      <c r="O397">
        <v>0.1449</v>
      </c>
      <c r="P397" s="1">
        <v>68576.33</v>
      </c>
      <c r="Q397">
        <v>0.15629999999999999</v>
      </c>
      <c r="R397">
        <v>0.2344</v>
      </c>
      <c r="S397">
        <v>0.60940000000000005</v>
      </c>
      <c r="T397">
        <v>9</v>
      </c>
      <c r="U397" s="1">
        <v>72320.800000000003</v>
      </c>
      <c r="V397">
        <v>97.37</v>
      </c>
      <c r="W397" s="1">
        <v>152781.54</v>
      </c>
      <c r="X397">
        <v>0.62429999999999997</v>
      </c>
      <c r="Y397">
        <v>0.34110000000000001</v>
      </c>
      <c r="Z397">
        <v>3.4599999999999999E-2</v>
      </c>
      <c r="AA397">
        <v>0.37569999999999998</v>
      </c>
      <c r="AB397">
        <v>152.78</v>
      </c>
      <c r="AC397" s="1">
        <v>7229.733235656633</v>
      </c>
      <c r="AD397">
        <v>620.21</v>
      </c>
      <c r="AE397" s="1">
        <v>136427.57999999999</v>
      </c>
      <c r="AF397">
        <v>166</v>
      </c>
      <c r="AG397" s="1">
        <v>38829</v>
      </c>
      <c r="AH397" s="1">
        <v>55659</v>
      </c>
      <c r="AI397">
        <v>75.400000000000006</v>
      </c>
      <c r="AJ397">
        <v>39.11</v>
      </c>
      <c r="AK397">
        <v>59.5</v>
      </c>
      <c r="AL397">
        <v>1.75</v>
      </c>
      <c r="AM397">
        <v>1.5</v>
      </c>
      <c r="AN397">
        <v>1.72</v>
      </c>
      <c r="AO397">
        <v>432.59</v>
      </c>
      <c r="AP397">
        <v>1.1140000000000001</v>
      </c>
      <c r="AQ397" s="1">
        <v>2134.5100000000002</v>
      </c>
      <c r="AR397" s="1">
        <v>2655.91</v>
      </c>
      <c r="AS397" s="1">
        <v>8643.17</v>
      </c>
      <c r="AT397">
        <v>831.4</v>
      </c>
      <c r="AU397">
        <v>855.13</v>
      </c>
      <c r="AV397" s="1">
        <v>15120.11</v>
      </c>
      <c r="AW397" s="1">
        <v>6274.8</v>
      </c>
      <c r="AX397">
        <v>0.35809999999999997</v>
      </c>
      <c r="AY397" s="1">
        <v>7543</v>
      </c>
      <c r="AZ397">
        <v>0.43049999999999999</v>
      </c>
      <c r="BA397" s="1">
        <v>1686.71</v>
      </c>
      <c r="BB397">
        <v>9.6299999999999997E-2</v>
      </c>
      <c r="BC397" s="1">
        <v>2016.68</v>
      </c>
      <c r="BD397">
        <v>0.11509999999999999</v>
      </c>
      <c r="BE397" s="1">
        <v>17521.189999999999</v>
      </c>
      <c r="BF397">
        <v>0.53490000000000004</v>
      </c>
      <c r="BG397">
        <v>0.21249999999999999</v>
      </c>
      <c r="BH397">
        <v>0.1956</v>
      </c>
      <c r="BI397">
        <v>4.2700000000000002E-2</v>
      </c>
      <c r="BJ397">
        <v>1.4200000000000001E-2</v>
      </c>
    </row>
    <row r="398" spans="1:62" x14ac:dyDescent="0.25">
      <c r="A398" t="s">
        <v>400</v>
      </c>
      <c r="B398" t="s">
        <v>1153</v>
      </c>
      <c r="C398">
        <v>25</v>
      </c>
      <c r="D398">
        <v>86.451717399999993</v>
      </c>
      <c r="E398">
        <v>2161.2929349999999</v>
      </c>
      <c r="F398">
        <v>1.01E-2</v>
      </c>
      <c r="G398">
        <v>0</v>
      </c>
      <c r="H398">
        <v>1.4999999999999999E-2</v>
      </c>
      <c r="I398">
        <v>5.9999999999999995E-4</v>
      </c>
      <c r="J398">
        <v>1.6899999999999998E-2</v>
      </c>
      <c r="K398">
        <v>0.92279999999999995</v>
      </c>
      <c r="L398">
        <v>3.4500000000000003E-2</v>
      </c>
      <c r="M398">
        <v>0.2944</v>
      </c>
      <c r="N398">
        <v>6.7000000000000002E-3</v>
      </c>
      <c r="O398">
        <v>0.20030000000000001</v>
      </c>
      <c r="P398" s="1">
        <v>61625.65</v>
      </c>
      <c r="Q398">
        <v>0.1</v>
      </c>
      <c r="R398">
        <v>0.20710000000000001</v>
      </c>
      <c r="S398">
        <v>0.69289999999999996</v>
      </c>
      <c r="T398">
        <v>21</v>
      </c>
      <c r="U398" s="1">
        <v>73255.710000000006</v>
      </c>
      <c r="V398">
        <v>102.92</v>
      </c>
      <c r="W398" s="1">
        <v>170898.38</v>
      </c>
      <c r="X398">
        <v>0.80289999999999995</v>
      </c>
      <c r="Y398">
        <v>0.1249</v>
      </c>
      <c r="Z398">
        <v>7.22E-2</v>
      </c>
      <c r="AA398">
        <v>0.1971</v>
      </c>
      <c r="AB398">
        <v>170.9</v>
      </c>
      <c r="AC398" s="1">
        <v>4805.3685050333079</v>
      </c>
      <c r="AD398">
        <v>560.70000000000005</v>
      </c>
      <c r="AE398" s="1">
        <v>139089.4</v>
      </c>
      <c r="AF398">
        <v>183</v>
      </c>
      <c r="AG398" s="1">
        <v>40253</v>
      </c>
      <c r="AH398" s="1">
        <v>61828</v>
      </c>
      <c r="AI398">
        <v>56.7</v>
      </c>
      <c r="AJ398">
        <v>24.66</v>
      </c>
      <c r="AK398">
        <v>33.840000000000003</v>
      </c>
      <c r="AL398">
        <v>3.2</v>
      </c>
      <c r="AM398">
        <v>2.0699999999999998</v>
      </c>
      <c r="AN398">
        <v>2.6</v>
      </c>
      <c r="AO398">
        <v>814.89</v>
      </c>
      <c r="AP398">
        <v>0.86399999999999999</v>
      </c>
      <c r="AQ398" s="1">
        <v>1367.66</v>
      </c>
      <c r="AR398" s="1">
        <v>2041.12</v>
      </c>
      <c r="AS398" s="1">
        <v>6530.3</v>
      </c>
      <c r="AT398" s="1">
        <v>1216.27</v>
      </c>
      <c r="AU398">
        <v>244.94</v>
      </c>
      <c r="AV398" s="1">
        <v>11400.28</v>
      </c>
      <c r="AW398" s="1">
        <v>5979.15</v>
      </c>
      <c r="AX398">
        <v>0.44690000000000002</v>
      </c>
      <c r="AY398" s="1">
        <v>4966.83</v>
      </c>
      <c r="AZ398">
        <v>0.37119999999999997</v>
      </c>
      <c r="BA398">
        <v>933.47</v>
      </c>
      <c r="BB398">
        <v>6.9800000000000001E-2</v>
      </c>
      <c r="BC398" s="1">
        <v>1500.78</v>
      </c>
      <c r="BD398">
        <v>0.11219999999999999</v>
      </c>
      <c r="BE398" s="1">
        <v>13380.22</v>
      </c>
      <c r="BF398">
        <v>0.60650000000000004</v>
      </c>
      <c r="BG398">
        <v>0.23400000000000001</v>
      </c>
      <c r="BH398">
        <v>0.1237</v>
      </c>
      <c r="BI398">
        <v>2.2700000000000001E-2</v>
      </c>
      <c r="BJ398">
        <v>1.3100000000000001E-2</v>
      </c>
    </row>
    <row r="399" spans="1:62" x14ac:dyDescent="0.25">
      <c r="A399" t="s">
        <v>401</v>
      </c>
      <c r="B399" t="s">
        <v>1154</v>
      </c>
      <c r="C399">
        <v>32</v>
      </c>
      <c r="D399">
        <v>77.051582656250005</v>
      </c>
      <c r="E399">
        <v>2465.6506450000002</v>
      </c>
      <c r="F399">
        <v>4.0000000000000001E-3</v>
      </c>
      <c r="G399">
        <v>8.0000000000000004E-4</v>
      </c>
      <c r="H399">
        <v>0.01</v>
      </c>
      <c r="I399">
        <v>5.9999999999999995E-4</v>
      </c>
      <c r="J399">
        <v>0.13009999999999999</v>
      </c>
      <c r="K399">
        <v>0.79690000000000005</v>
      </c>
      <c r="L399">
        <v>5.7500000000000002E-2</v>
      </c>
      <c r="M399">
        <v>0.44600000000000001</v>
      </c>
      <c r="N399">
        <v>3.2599999999999997E-2</v>
      </c>
      <c r="O399">
        <v>0.17019999999999999</v>
      </c>
      <c r="P399" s="1">
        <v>64910.54</v>
      </c>
      <c r="Q399">
        <v>0.14549999999999999</v>
      </c>
      <c r="R399">
        <v>0.1333</v>
      </c>
      <c r="S399">
        <v>0.72119999999999995</v>
      </c>
      <c r="T399">
        <v>16</v>
      </c>
      <c r="U399" s="1">
        <v>97630.81</v>
      </c>
      <c r="V399">
        <v>154.1</v>
      </c>
      <c r="W399" s="1">
        <v>155538.76999999999</v>
      </c>
      <c r="X399">
        <v>0.81089999999999995</v>
      </c>
      <c r="Y399">
        <v>0.14460000000000001</v>
      </c>
      <c r="Z399">
        <v>4.4499999999999998E-2</v>
      </c>
      <c r="AA399">
        <v>0.18909999999999999</v>
      </c>
      <c r="AB399">
        <v>155.54</v>
      </c>
      <c r="AC399" s="1">
        <v>3915.0303063311708</v>
      </c>
      <c r="AD399">
        <v>456.33</v>
      </c>
      <c r="AE399" s="1">
        <v>122466.08</v>
      </c>
      <c r="AF399">
        <v>122</v>
      </c>
      <c r="AG399" s="1">
        <v>32617</v>
      </c>
      <c r="AH399" s="1">
        <v>55037</v>
      </c>
      <c r="AI399">
        <v>41.7</v>
      </c>
      <c r="AJ399">
        <v>24.1</v>
      </c>
      <c r="AK399">
        <v>26.09</v>
      </c>
      <c r="AL399">
        <v>3</v>
      </c>
      <c r="AM399">
        <v>0.98</v>
      </c>
      <c r="AN399">
        <v>2.1800000000000002</v>
      </c>
      <c r="AO399" s="1">
        <v>1044.27</v>
      </c>
      <c r="AP399">
        <v>1.0855999999999999</v>
      </c>
      <c r="AQ399" s="1">
        <v>1392.25</v>
      </c>
      <c r="AR399" s="1">
        <v>1939.6</v>
      </c>
      <c r="AS399" s="1">
        <v>7615.2</v>
      </c>
      <c r="AT399">
        <v>635.84</v>
      </c>
      <c r="AU399">
        <v>232.2</v>
      </c>
      <c r="AV399" s="1">
        <v>11815.08</v>
      </c>
      <c r="AW399" s="1">
        <v>6441.12</v>
      </c>
      <c r="AX399">
        <v>0.48249999999999998</v>
      </c>
      <c r="AY399" s="1">
        <v>4406.0200000000004</v>
      </c>
      <c r="AZ399">
        <v>0.3301</v>
      </c>
      <c r="BA399">
        <v>518.84</v>
      </c>
      <c r="BB399">
        <v>3.8899999999999997E-2</v>
      </c>
      <c r="BC399" s="1">
        <v>1982.25</v>
      </c>
      <c r="BD399">
        <v>0.14849999999999999</v>
      </c>
      <c r="BE399" s="1">
        <v>13348.24</v>
      </c>
      <c r="BF399">
        <v>0.55689999999999995</v>
      </c>
      <c r="BG399">
        <v>0.2359</v>
      </c>
      <c r="BH399">
        <v>0.1623</v>
      </c>
      <c r="BI399">
        <v>3.2300000000000002E-2</v>
      </c>
      <c r="BJ399">
        <v>1.26E-2</v>
      </c>
    </row>
    <row r="400" spans="1:62" x14ac:dyDescent="0.25">
      <c r="A400" t="s">
        <v>402</v>
      </c>
      <c r="B400" t="s">
        <v>1155</v>
      </c>
      <c r="C400">
        <v>73</v>
      </c>
      <c r="D400">
        <v>18.059168671232879</v>
      </c>
      <c r="E400">
        <v>1318.319313</v>
      </c>
      <c r="F400">
        <v>8.0000000000000004E-4</v>
      </c>
      <c r="G400">
        <v>8.0000000000000004E-4</v>
      </c>
      <c r="H400">
        <v>3.7000000000000002E-3</v>
      </c>
      <c r="I400">
        <v>0</v>
      </c>
      <c r="J400">
        <v>2.7199999999999998E-2</v>
      </c>
      <c r="K400">
        <v>0.94189999999999996</v>
      </c>
      <c r="L400">
        <v>2.5700000000000001E-2</v>
      </c>
      <c r="M400">
        <v>0.26019999999999999</v>
      </c>
      <c r="N400">
        <v>9.1000000000000004E-3</v>
      </c>
      <c r="O400">
        <v>0.1411</v>
      </c>
      <c r="P400" s="1">
        <v>57809.03</v>
      </c>
      <c r="Q400">
        <v>9.9000000000000005E-2</v>
      </c>
      <c r="R400">
        <v>0.23760000000000001</v>
      </c>
      <c r="S400">
        <v>0.66339999999999999</v>
      </c>
      <c r="T400">
        <v>14.33</v>
      </c>
      <c r="U400" s="1">
        <v>63708.79</v>
      </c>
      <c r="V400">
        <v>92</v>
      </c>
      <c r="W400" s="1">
        <v>159034.85999999999</v>
      </c>
      <c r="X400">
        <v>0.85799999999999998</v>
      </c>
      <c r="Y400">
        <v>0.1027</v>
      </c>
      <c r="Z400">
        <v>3.9300000000000002E-2</v>
      </c>
      <c r="AA400">
        <v>0.14199999999999999</v>
      </c>
      <c r="AB400">
        <v>159.03</v>
      </c>
      <c r="AC400" s="1">
        <v>3507.8117679066422</v>
      </c>
      <c r="AD400">
        <v>491.47</v>
      </c>
      <c r="AE400" s="1">
        <v>137970.44</v>
      </c>
      <c r="AF400">
        <v>172</v>
      </c>
      <c r="AG400" s="1">
        <v>36228</v>
      </c>
      <c r="AH400" s="1">
        <v>55149</v>
      </c>
      <c r="AI400">
        <v>27.8</v>
      </c>
      <c r="AJ400">
        <v>21.48</v>
      </c>
      <c r="AK400">
        <v>24.69</v>
      </c>
      <c r="AL400">
        <v>2.5</v>
      </c>
      <c r="AM400">
        <v>0.84</v>
      </c>
      <c r="AN400">
        <v>1.3</v>
      </c>
      <c r="AO400" s="1">
        <v>1138.71</v>
      </c>
      <c r="AP400">
        <v>1.2301</v>
      </c>
      <c r="AQ400" s="1">
        <v>1433.73</v>
      </c>
      <c r="AR400" s="1">
        <v>2287.9699999999998</v>
      </c>
      <c r="AS400" s="1">
        <v>7193.56</v>
      </c>
      <c r="AT400">
        <v>503.87</v>
      </c>
      <c r="AU400">
        <v>330.25</v>
      </c>
      <c r="AV400" s="1">
        <v>11749.39</v>
      </c>
      <c r="AW400" s="1">
        <v>6098.91</v>
      </c>
      <c r="AX400">
        <v>0.46329999999999999</v>
      </c>
      <c r="AY400" s="1">
        <v>4359.51</v>
      </c>
      <c r="AZ400">
        <v>0.33119999999999999</v>
      </c>
      <c r="BA400">
        <v>819.58</v>
      </c>
      <c r="BB400">
        <v>6.2300000000000001E-2</v>
      </c>
      <c r="BC400" s="1">
        <v>1886.73</v>
      </c>
      <c r="BD400">
        <v>0.14330000000000001</v>
      </c>
      <c r="BE400" s="1">
        <v>13164.73</v>
      </c>
      <c r="BF400">
        <v>0.55720000000000003</v>
      </c>
      <c r="BG400">
        <v>0.26850000000000002</v>
      </c>
      <c r="BH400">
        <v>0.13020000000000001</v>
      </c>
      <c r="BI400">
        <v>3.1600000000000003E-2</v>
      </c>
      <c r="BJ400">
        <v>1.24E-2</v>
      </c>
    </row>
    <row r="401" spans="1:62" x14ac:dyDescent="0.25">
      <c r="A401" t="s">
        <v>403</v>
      </c>
      <c r="B401" t="s">
        <v>1156</v>
      </c>
      <c r="C401">
        <v>3</v>
      </c>
      <c r="D401">
        <v>538.48034333333328</v>
      </c>
      <c r="E401">
        <v>1615.44103</v>
      </c>
      <c r="F401">
        <v>2.5000000000000001E-3</v>
      </c>
      <c r="G401">
        <v>0</v>
      </c>
      <c r="H401">
        <v>0.13139999999999999</v>
      </c>
      <c r="I401">
        <v>5.9999999999999995E-4</v>
      </c>
      <c r="J401">
        <v>0.1416</v>
      </c>
      <c r="K401">
        <v>0.65529999999999999</v>
      </c>
      <c r="L401">
        <v>6.8599999999999994E-2</v>
      </c>
      <c r="M401">
        <v>0.98750000000000004</v>
      </c>
      <c r="N401">
        <v>4.4400000000000002E-2</v>
      </c>
      <c r="O401">
        <v>0.1729</v>
      </c>
      <c r="P401" s="1">
        <v>78545.8</v>
      </c>
      <c r="Q401">
        <v>0.1143</v>
      </c>
      <c r="R401">
        <v>0.25</v>
      </c>
      <c r="S401">
        <v>0.63570000000000004</v>
      </c>
      <c r="T401">
        <v>15.2</v>
      </c>
      <c r="U401" s="1">
        <v>92392.84</v>
      </c>
      <c r="V401">
        <v>106.28</v>
      </c>
      <c r="W401" s="1">
        <v>284089.05</v>
      </c>
      <c r="X401">
        <v>0.57489999999999997</v>
      </c>
      <c r="Y401">
        <v>0.36830000000000002</v>
      </c>
      <c r="Z401">
        <v>5.6800000000000003E-2</v>
      </c>
      <c r="AA401">
        <v>0.42509999999999998</v>
      </c>
      <c r="AB401">
        <v>284.08999999999997</v>
      </c>
      <c r="AC401" s="1">
        <v>11333.665952510813</v>
      </c>
      <c r="AD401">
        <v>847.5</v>
      </c>
      <c r="AE401" s="1">
        <v>221485.34</v>
      </c>
      <c r="AF401">
        <v>473</v>
      </c>
      <c r="AG401" s="1">
        <v>36575</v>
      </c>
      <c r="AH401" s="1">
        <v>54163</v>
      </c>
      <c r="AI401">
        <v>56.99</v>
      </c>
      <c r="AJ401">
        <v>37.54</v>
      </c>
      <c r="AK401">
        <v>40.93</v>
      </c>
      <c r="AL401">
        <v>2.5499999999999998</v>
      </c>
      <c r="AM401">
        <v>2.04</v>
      </c>
      <c r="AN401">
        <v>2.13</v>
      </c>
      <c r="AO401">
        <v>0</v>
      </c>
      <c r="AP401">
        <v>0.99050000000000005</v>
      </c>
      <c r="AQ401" s="1">
        <v>2411.44</v>
      </c>
      <c r="AR401" s="1">
        <v>2137.94</v>
      </c>
      <c r="AS401" s="1">
        <v>11739.53</v>
      </c>
      <c r="AT401" s="1">
        <v>1857.36</v>
      </c>
      <c r="AU401">
        <v>543.94000000000005</v>
      </c>
      <c r="AV401" s="1">
        <v>18690.2</v>
      </c>
      <c r="AW401" s="1">
        <v>5099.82</v>
      </c>
      <c r="AX401">
        <v>0.2329</v>
      </c>
      <c r="AY401" s="1">
        <v>9907.8700000000008</v>
      </c>
      <c r="AZ401">
        <v>0.45240000000000002</v>
      </c>
      <c r="BA401" s="1">
        <v>2338.1799999999998</v>
      </c>
      <c r="BB401">
        <v>0.10680000000000001</v>
      </c>
      <c r="BC401" s="1">
        <v>4555.6099999999997</v>
      </c>
      <c r="BD401">
        <v>0.20799999999999999</v>
      </c>
      <c r="BE401" s="1">
        <v>21901.49</v>
      </c>
      <c r="BF401">
        <v>0.6028</v>
      </c>
      <c r="BG401">
        <v>0.18379999999999999</v>
      </c>
      <c r="BH401">
        <v>0.16819999999999999</v>
      </c>
      <c r="BI401">
        <v>2.9499999999999998E-2</v>
      </c>
      <c r="BJ401">
        <v>1.5699999999999999E-2</v>
      </c>
    </row>
    <row r="402" spans="1:62" x14ac:dyDescent="0.25">
      <c r="A402" t="s">
        <v>404</v>
      </c>
      <c r="B402" t="s">
        <v>1157</v>
      </c>
      <c r="C402">
        <v>161</v>
      </c>
      <c r="D402">
        <v>6.6977911552795044</v>
      </c>
      <c r="E402">
        <v>1078.344376</v>
      </c>
      <c r="F402">
        <v>8.0000000000000004E-4</v>
      </c>
      <c r="G402">
        <v>0</v>
      </c>
      <c r="H402">
        <v>0</v>
      </c>
      <c r="I402">
        <v>5.9999999999999995E-4</v>
      </c>
      <c r="J402">
        <v>3.7000000000000002E-3</v>
      </c>
      <c r="K402">
        <v>0.99080000000000001</v>
      </c>
      <c r="L402">
        <v>4.1000000000000003E-3</v>
      </c>
      <c r="M402">
        <v>0.99980000000000002</v>
      </c>
      <c r="N402">
        <v>0</v>
      </c>
      <c r="O402">
        <v>0.12970000000000001</v>
      </c>
      <c r="P402" s="1">
        <v>64824.37</v>
      </c>
      <c r="Q402">
        <v>9.7600000000000006E-2</v>
      </c>
      <c r="R402">
        <v>0.24390000000000001</v>
      </c>
      <c r="S402">
        <v>0.65849999999999997</v>
      </c>
      <c r="T402">
        <v>9.25</v>
      </c>
      <c r="U402" s="1">
        <v>92464.11</v>
      </c>
      <c r="V402">
        <v>116.58</v>
      </c>
      <c r="W402" s="1">
        <v>174292.3</v>
      </c>
      <c r="X402">
        <v>0.50800000000000001</v>
      </c>
      <c r="Y402">
        <v>4.3499999999999997E-2</v>
      </c>
      <c r="Z402">
        <v>0.44850000000000001</v>
      </c>
      <c r="AA402">
        <v>0.49199999999999999</v>
      </c>
      <c r="AB402">
        <v>174.29</v>
      </c>
      <c r="AC402" s="1">
        <v>3416.126686415806</v>
      </c>
      <c r="AD402">
        <v>278.22000000000003</v>
      </c>
      <c r="AE402" s="1">
        <v>138016.9</v>
      </c>
      <c r="AF402">
        <v>174</v>
      </c>
      <c r="AG402" s="1">
        <v>31763</v>
      </c>
      <c r="AH402" s="1">
        <v>47401</v>
      </c>
      <c r="AI402">
        <v>19.600000000000001</v>
      </c>
      <c r="AJ402">
        <v>19.600000000000001</v>
      </c>
      <c r="AK402">
        <v>19.600000000000001</v>
      </c>
      <c r="AL402">
        <v>1.5</v>
      </c>
      <c r="AM402">
        <v>1.28</v>
      </c>
      <c r="AN402">
        <v>1.42</v>
      </c>
      <c r="AO402">
        <v>0</v>
      </c>
      <c r="AP402">
        <v>0.7591</v>
      </c>
      <c r="AQ402" s="1">
        <v>1613.2</v>
      </c>
      <c r="AR402" s="1">
        <v>2935.75</v>
      </c>
      <c r="AS402" s="1">
        <v>7710.02</v>
      </c>
      <c r="AT402">
        <v>705.87</v>
      </c>
      <c r="AU402">
        <v>454.54</v>
      </c>
      <c r="AV402" s="1">
        <v>13419.39</v>
      </c>
      <c r="AW402" s="1">
        <v>9990.1200000000008</v>
      </c>
      <c r="AX402">
        <v>0.64580000000000004</v>
      </c>
      <c r="AY402" s="1">
        <v>3124.1</v>
      </c>
      <c r="AZ402">
        <v>0.20200000000000001</v>
      </c>
      <c r="BA402">
        <v>507.77</v>
      </c>
      <c r="BB402">
        <v>3.2800000000000003E-2</v>
      </c>
      <c r="BC402" s="1">
        <v>1847.47</v>
      </c>
      <c r="BD402">
        <v>0.11940000000000001</v>
      </c>
      <c r="BE402" s="1">
        <v>15469.45</v>
      </c>
      <c r="BF402">
        <v>0.5504</v>
      </c>
      <c r="BG402">
        <v>0.23480000000000001</v>
      </c>
      <c r="BH402">
        <v>0.15809999999999999</v>
      </c>
      <c r="BI402">
        <v>3.9699999999999999E-2</v>
      </c>
      <c r="BJ402">
        <v>1.7000000000000001E-2</v>
      </c>
    </row>
    <row r="403" spans="1:62" x14ac:dyDescent="0.25">
      <c r="A403" t="s">
        <v>405</v>
      </c>
      <c r="B403" t="s">
        <v>1158</v>
      </c>
      <c r="C403">
        <v>28</v>
      </c>
      <c r="D403">
        <v>255.42459917857141</v>
      </c>
      <c r="E403">
        <v>7151.8887770000001</v>
      </c>
      <c r="F403">
        <v>1.3299999999999999E-2</v>
      </c>
      <c r="G403">
        <v>0</v>
      </c>
      <c r="H403">
        <v>6.5299999999999997E-2</v>
      </c>
      <c r="I403">
        <v>2.9999999999999997E-4</v>
      </c>
      <c r="J403">
        <v>3.27E-2</v>
      </c>
      <c r="K403">
        <v>0.82179999999999997</v>
      </c>
      <c r="L403">
        <v>6.6699999999999995E-2</v>
      </c>
      <c r="M403">
        <v>0.28239999999999998</v>
      </c>
      <c r="N403">
        <v>1.67E-2</v>
      </c>
      <c r="O403">
        <v>0.16739999999999999</v>
      </c>
      <c r="P403" s="1">
        <v>80397.67</v>
      </c>
      <c r="Q403">
        <v>0.18479999999999999</v>
      </c>
      <c r="R403">
        <v>0.2402</v>
      </c>
      <c r="S403">
        <v>0.57509999999999994</v>
      </c>
      <c r="T403">
        <v>38.1</v>
      </c>
      <c r="U403" s="1">
        <v>121449.36</v>
      </c>
      <c r="V403">
        <v>187.71</v>
      </c>
      <c r="W403" s="1">
        <v>176632.32000000001</v>
      </c>
      <c r="X403">
        <v>0.86880000000000002</v>
      </c>
      <c r="Y403">
        <v>7.5399999999999995E-2</v>
      </c>
      <c r="Z403">
        <v>5.5800000000000002E-2</v>
      </c>
      <c r="AA403">
        <v>0.13120000000000001</v>
      </c>
      <c r="AB403">
        <v>176.63</v>
      </c>
      <c r="AC403" s="1">
        <v>4559.619705618361</v>
      </c>
      <c r="AD403">
        <v>659.63</v>
      </c>
      <c r="AE403" s="1">
        <v>152209.82</v>
      </c>
      <c r="AF403">
        <v>240</v>
      </c>
      <c r="AG403" s="1">
        <v>43981</v>
      </c>
      <c r="AH403" s="1">
        <v>76282</v>
      </c>
      <c r="AI403">
        <v>42.78</v>
      </c>
      <c r="AJ403">
        <v>24.62</v>
      </c>
      <c r="AK403">
        <v>27.08</v>
      </c>
      <c r="AL403">
        <v>4.5599999999999996</v>
      </c>
      <c r="AM403">
        <v>4.5599999999999996</v>
      </c>
      <c r="AN403">
        <v>4.5599999999999996</v>
      </c>
      <c r="AO403">
        <v>0</v>
      </c>
      <c r="AP403">
        <v>0.4128</v>
      </c>
      <c r="AQ403" s="1">
        <v>1576.18</v>
      </c>
      <c r="AR403" s="1">
        <v>1709.61</v>
      </c>
      <c r="AS403" s="1">
        <v>7615.59</v>
      </c>
      <c r="AT403">
        <v>881.94</v>
      </c>
      <c r="AU403">
        <v>318.39</v>
      </c>
      <c r="AV403" s="1">
        <v>12101.71</v>
      </c>
      <c r="AW403" s="1">
        <v>4263.6099999999997</v>
      </c>
      <c r="AX403">
        <v>0.3478</v>
      </c>
      <c r="AY403" s="1">
        <v>3981.75</v>
      </c>
      <c r="AZ403">
        <v>0.32490000000000002</v>
      </c>
      <c r="BA403" s="1">
        <v>2654.47</v>
      </c>
      <c r="BB403">
        <v>0.21659999999999999</v>
      </c>
      <c r="BC403" s="1">
        <v>1357.37</v>
      </c>
      <c r="BD403">
        <v>0.11070000000000001</v>
      </c>
      <c r="BE403" s="1">
        <v>12257.2</v>
      </c>
      <c r="BF403">
        <v>0.64890000000000003</v>
      </c>
      <c r="BG403">
        <v>0.23100000000000001</v>
      </c>
      <c r="BH403">
        <v>8.6800000000000002E-2</v>
      </c>
      <c r="BI403">
        <v>2.46E-2</v>
      </c>
      <c r="BJ403">
        <v>8.6999999999999994E-3</v>
      </c>
    </row>
    <row r="404" spans="1:62" x14ac:dyDescent="0.25">
      <c r="A404" t="s">
        <v>406</v>
      </c>
      <c r="B404" t="s">
        <v>1159</v>
      </c>
      <c r="C404">
        <v>2</v>
      </c>
      <c r="D404">
        <v>998.33319849999998</v>
      </c>
      <c r="E404">
        <v>1996.666397</v>
      </c>
      <c r="F404">
        <v>4.8599999999999997E-2</v>
      </c>
      <c r="G404">
        <v>0</v>
      </c>
      <c r="H404">
        <v>1.06E-2</v>
      </c>
      <c r="I404">
        <v>3.3999999999999998E-3</v>
      </c>
      <c r="J404">
        <v>5.8999999999999997E-2</v>
      </c>
      <c r="K404">
        <v>0.82079999999999997</v>
      </c>
      <c r="L404">
        <v>5.7599999999999998E-2</v>
      </c>
      <c r="M404">
        <v>2.0899999999999998E-2</v>
      </c>
      <c r="N404">
        <v>1.12E-2</v>
      </c>
      <c r="O404">
        <v>0.1249</v>
      </c>
      <c r="P404" s="1">
        <v>72790.649999999994</v>
      </c>
      <c r="Q404">
        <v>0.24110000000000001</v>
      </c>
      <c r="R404">
        <v>0.12770000000000001</v>
      </c>
      <c r="S404">
        <v>0.63119999999999998</v>
      </c>
      <c r="T404">
        <v>8.08</v>
      </c>
      <c r="U404" s="1">
        <v>129519.18</v>
      </c>
      <c r="V404">
        <v>247.11</v>
      </c>
      <c r="W404" s="1">
        <v>186707.08</v>
      </c>
      <c r="X404">
        <v>0.95030000000000003</v>
      </c>
      <c r="Y404">
        <v>4.1000000000000002E-2</v>
      </c>
      <c r="Z404">
        <v>8.6999999999999994E-3</v>
      </c>
      <c r="AA404">
        <v>4.9700000000000001E-2</v>
      </c>
      <c r="AB404">
        <v>186.71</v>
      </c>
      <c r="AC404" s="1">
        <v>11782.049337508834</v>
      </c>
      <c r="AD404" s="1">
        <v>1253.6600000000001</v>
      </c>
      <c r="AE404" s="1">
        <v>194072.68</v>
      </c>
      <c r="AF404">
        <v>403</v>
      </c>
      <c r="AG404" s="1">
        <v>67778</v>
      </c>
      <c r="AH404" s="1">
        <v>161633</v>
      </c>
      <c r="AI404">
        <v>134.01</v>
      </c>
      <c r="AJ404">
        <v>60.83</v>
      </c>
      <c r="AK404">
        <v>100.86</v>
      </c>
      <c r="AL404">
        <v>1.8</v>
      </c>
      <c r="AM404">
        <v>1.45</v>
      </c>
      <c r="AN404">
        <v>1.61</v>
      </c>
      <c r="AO404">
        <v>0</v>
      </c>
      <c r="AP404">
        <v>0.74719999999999998</v>
      </c>
      <c r="AQ404" s="1">
        <v>2144.5700000000002</v>
      </c>
      <c r="AR404" s="1">
        <v>1739.78</v>
      </c>
      <c r="AS404" s="1">
        <v>9240.91</v>
      </c>
      <c r="AT404">
        <v>969.82</v>
      </c>
      <c r="AU404">
        <v>228.91</v>
      </c>
      <c r="AV404" s="1">
        <v>14323.99</v>
      </c>
      <c r="AW404" s="1">
        <v>4287.62</v>
      </c>
      <c r="AX404">
        <v>0.26889999999999997</v>
      </c>
      <c r="AY404" s="1">
        <v>10433.75</v>
      </c>
      <c r="AZ404">
        <v>0.65439999999999998</v>
      </c>
      <c r="BA404">
        <v>577.13</v>
      </c>
      <c r="BB404">
        <v>3.6200000000000003E-2</v>
      </c>
      <c r="BC404">
        <v>645.21</v>
      </c>
      <c r="BD404">
        <v>4.0500000000000001E-2</v>
      </c>
      <c r="BE404" s="1">
        <v>15943.71</v>
      </c>
      <c r="BF404">
        <v>0.61129999999999995</v>
      </c>
      <c r="BG404">
        <v>0.246</v>
      </c>
      <c r="BH404">
        <v>8.5099999999999995E-2</v>
      </c>
      <c r="BI404">
        <v>3.1399999999999997E-2</v>
      </c>
      <c r="BJ404">
        <v>2.6200000000000001E-2</v>
      </c>
    </row>
    <row r="405" spans="1:62" x14ac:dyDescent="0.25">
      <c r="A405" t="s">
        <v>407</v>
      </c>
      <c r="B405" t="s">
        <v>1160</v>
      </c>
      <c r="C405">
        <v>36</v>
      </c>
      <c r="D405">
        <v>22.59092583333333</v>
      </c>
      <c r="E405">
        <v>813.27332999999999</v>
      </c>
      <c r="F405">
        <v>6.0000000000000001E-3</v>
      </c>
      <c r="G405">
        <v>0</v>
      </c>
      <c r="H405">
        <v>0.17019999999999999</v>
      </c>
      <c r="I405">
        <v>3.5999999999999999E-3</v>
      </c>
      <c r="J405">
        <v>0.1167</v>
      </c>
      <c r="K405">
        <v>0.50390000000000001</v>
      </c>
      <c r="L405">
        <v>0.1996</v>
      </c>
      <c r="M405">
        <v>0.68069999999999997</v>
      </c>
      <c r="N405">
        <v>2.23E-2</v>
      </c>
      <c r="O405">
        <v>0.15290000000000001</v>
      </c>
      <c r="P405" s="1">
        <v>63626.01</v>
      </c>
      <c r="Q405">
        <v>0.26190000000000002</v>
      </c>
      <c r="R405">
        <v>0.2024</v>
      </c>
      <c r="S405">
        <v>0.53569999999999995</v>
      </c>
      <c r="T405">
        <v>10</v>
      </c>
      <c r="U405" s="1">
        <v>85604.2</v>
      </c>
      <c r="V405">
        <v>81.33</v>
      </c>
      <c r="W405" s="1">
        <v>344345.22</v>
      </c>
      <c r="X405">
        <v>0.64459999999999995</v>
      </c>
      <c r="Y405">
        <v>0.21859999999999999</v>
      </c>
      <c r="Z405">
        <v>0.1368</v>
      </c>
      <c r="AA405">
        <v>0.35539999999999999</v>
      </c>
      <c r="AB405">
        <v>344.35</v>
      </c>
      <c r="AC405" s="1">
        <v>9703.7400697745743</v>
      </c>
      <c r="AD405">
        <v>795.63</v>
      </c>
      <c r="AE405" s="1">
        <v>244328.23</v>
      </c>
      <c r="AF405">
        <v>510</v>
      </c>
      <c r="AG405" s="1">
        <v>34771</v>
      </c>
      <c r="AH405" s="1">
        <v>64003</v>
      </c>
      <c r="AI405">
        <v>55.75</v>
      </c>
      <c r="AJ405">
        <v>23.75</v>
      </c>
      <c r="AK405">
        <v>24</v>
      </c>
      <c r="AL405">
        <v>3.3</v>
      </c>
      <c r="AM405">
        <v>2.5499999999999998</v>
      </c>
      <c r="AN405">
        <v>2.85</v>
      </c>
      <c r="AO405" s="1">
        <v>6173.45</v>
      </c>
      <c r="AP405">
        <v>1.8631</v>
      </c>
      <c r="AQ405" s="1">
        <v>2935.81</v>
      </c>
      <c r="AR405" s="1">
        <v>2727</v>
      </c>
      <c r="AS405" s="1">
        <v>11266.88</v>
      </c>
      <c r="AT405" s="1">
        <v>1179.07</v>
      </c>
      <c r="AU405">
        <v>803.2</v>
      </c>
      <c r="AV405" s="1">
        <v>18911.96</v>
      </c>
      <c r="AW405" s="1">
        <v>5077.58</v>
      </c>
      <c r="AX405">
        <v>0.2248</v>
      </c>
      <c r="AY405" s="1">
        <v>13856.55</v>
      </c>
      <c r="AZ405">
        <v>0.61339999999999995</v>
      </c>
      <c r="BA405" s="1">
        <v>1225.6199999999999</v>
      </c>
      <c r="BB405">
        <v>5.4300000000000001E-2</v>
      </c>
      <c r="BC405" s="1">
        <v>2430.4299999999998</v>
      </c>
      <c r="BD405">
        <v>0.1076</v>
      </c>
      <c r="BE405" s="1">
        <v>22590.18</v>
      </c>
      <c r="BF405">
        <v>0.58489999999999998</v>
      </c>
      <c r="BG405">
        <v>0.21740000000000001</v>
      </c>
      <c r="BH405">
        <v>0.1462</v>
      </c>
      <c r="BI405">
        <v>3.56E-2</v>
      </c>
      <c r="BJ405">
        <v>1.5900000000000001E-2</v>
      </c>
    </row>
    <row r="406" spans="1:62" x14ac:dyDescent="0.25">
      <c r="A406" t="s">
        <v>408</v>
      </c>
      <c r="B406" t="s">
        <v>1161</v>
      </c>
      <c r="C406">
        <v>487</v>
      </c>
      <c r="D406">
        <v>6.9390613490759758</v>
      </c>
      <c r="E406">
        <v>3379.3228770000001</v>
      </c>
      <c r="F406">
        <v>1.4E-3</v>
      </c>
      <c r="G406">
        <v>1.1000000000000001E-3</v>
      </c>
      <c r="H406">
        <v>1.2999999999999999E-3</v>
      </c>
      <c r="I406">
        <v>2.9999999999999997E-4</v>
      </c>
      <c r="J406">
        <v>1.0800000000000001E-2</v>
      </c>
      <c r="K406">
        <v>0.96899999999999997</v>
      </c>
      <c r="L406">
        <v>1.6E-2</v>
      </c>
      <c r="M406">
        <v>0.54759999999999998</v>
      </c>
      <c r="N406">
        <v>2.9999999999999997E-4</v>
      </c>
      <c r="O406">
        <v>0.183</v>
      </c>
      <c r="P406" s="1">
        <v>60920.03</v>
      </c>
      <c r="Q406">
        <v>0.17949999999999999</v>
      </c>
      <c r="R406">
        <v>0.1978</v>
      </c>
      <c r="S406">
        <v>0.62270000000000003</v>
      </c>
      <c r="T406">
        <v>31</v>
      </c>
      <c r="U406" s="1">
        <v>83006.87</v>
      </c>
      <c r="V406">
        <v>109.01</v>
      </c>
      <c r="W406" s="1">
        <v>131317.47</v>
      </c>
      <c r="X406">
        <v>0.72009999999999996</v>
      </c>
      <c r="Y406">
        <v>0.1011</v>
      </c>
      <c r="Z406">
        <v>0.17879999999999999</v>
      </c>
      <c r="AA406">
        <v>0.27989999999999998</v>
      </c>
      <c r="AB406">
        <v>131.32</v>
      </c>
      <c r="AC406" s="1">
        <v>2787.3799997359647</v>
      </c>
      <c r="AD406">
        <v>371.14</v>
      </c>
      <c r="AE406" s="1">
        <v>103251.88</v>
      </c>
      <c r="AF406">
        <v>78</v>
      </c>
      <c r="AG406" s="1">
        <v>30141</v>
      </c>
      <c r="AH406" s="1">
        <v>49572</v>
      </c>
      <c r="AI406">
        <v>24.5</v>
      </c>
      <c r="AJ406">
        <v>20</v>
      </c>
      <c r="AK406">
        <v>24.17</v>
      </c>
      <c r="AL406">
        <v>2.5</v>
      </c>
      <c r="AM406">
        <v>2.38</v>
      </c>
      <c r="AN406">
        <v>2.4900000000000002</v>
      </c>
      <c r="AO406">
        <v>0</v>
      </c>
      <c r="AP406">
        <v>0.6774</v>
      </c>
      <c r="AQ406" s="1">
        <v>1709.62</v>
      </c>
      <c r="AR406" s="1">
        <v>2398.09</v>
      </c>
      <c r="AS406" s="1">
        <v>9056.74</v>
      </c>
      <c r="AT406">
        <v>864.91</v>
      </c>
      <c r="AU406">
        <v>357.07</v>
      </c>
      <c r="AV406" s="1">
        <v>14386.43</v>
      </c>
      <c r="AW406" s="1">
        <v>9710.6200000000008</v>
      </c>
      <c r="AX406">
        <v>0.64380000000000004</v>
      </c>
      <c r="AY406" s="1">
        <v>2498.7800000000002</v>
      </c>
      <c r="AZ406">
        <v>0.16569999999999999</v>
      </c>
      <c r="BA406">
        <v>449.97</v>
      </c>
      <c r="BB406">
        <v>2.98E-2</v>
      </c>
      <c r="BC406" s="1">
        <v>2424.15</v>
      </c>
      <c r="BD406">
        <v>0.16070000000000001</v>
      </c>
      <c r="BE406" s="1">
        <v>15083.52</v>
      </c>
      <c r="BF406">
        <v>0.57879999999999998</v>
      </c>
      <c r="BG406">
        <v>0.26150000000000001</v>
      </c>
      <c r="BH406">
        <v>0.10199999999999999</v>
      </c>
      <c r="BI406">
        <v>4.3400000000000001E-2</v>
      </c>
      <c r="BJ406">
        <v>1.44E-2</v>
      </c>
    </row>
    <row r="407" spans="1:62" x14ac:dyDescent="0.25">
      <c r="A407" t="s">
        <v>409</v>
      </c>
      <c r="B407" t="s">
        <v>1162</v>
      </c>
      <c r="C407">
        <v>63</v>
      </c>
      <c r="D407">
        <v>10.430446952380951</v>
      </c>
      <c r="E407">
        <v>657.11815799999999</v>
      </c>
      <c r="F407">
        <v>0</v>
      </c>
      <c r="G407">
        <v>0</v>
      </c>
      <c r="H407">
        <v>1.4E-2</v>
      </c>
      <c r="I407">
        <v>1.5E-3</v>
      </c>
      <c r="J407">
        <v>7.6899999999999996E-2</v>
      </c>
      <c r="K407">
        <v>0.88529999999999998</v>
      </c>
      <c r="L407">
        <v>2.24E-2</v>
      </c>
      <c r="M407">
        <v>0.21859999999999999</v>
      </c>
      <c r="N407">
        <v>0</v>
      </c>
      <c r="O407">
        <v>0.14460000000000001</v>
      </c>
      <c r="P407" s="1">
        <v>57714.559999999998</v>
      </c>
      <c r="Q407">
        <v>0.20749999999999999</v>
      </c>
      <c r="R407">
        <v>0.26419999999999999</v>
      </c>
      <c r="S407">
        <v>0.52829999999999999</v>
      </c>
      <c r="T407">
        <v>8.2200000000000006</v>
      </c>
      <c r="U407" s="1">
        <v>59949.58</v>
      </c>
      <c r="V407">
        <v>79.94</v>
      </c>
      <c r="W407" s="1">
        <v>148451.89000000001</v>
      </c>
      <c r="X407">
        <v>0.73970000000000002</v>
      </c>
      <c r="Y407">
        <v>6.5100000000000005E-2</v>
      </c>
      <c r="Z407">
        <v>0.1953</v>
      </c>
      <c r="AA407">
        <v>0.26029999999999998</v>
      </c>
      <c r="AB407">
        <v>148.44999999999999</v>
      </c>
      <c r="AC407" s="1">
        <v>4279.4769338880451</v>
      </c>
      <c r="AD407">
        <v>387.33</v>
      </c>
      <c r="AE407" s="1">
        <v>155906.89000000001</v>
      </c>
      <c r="AF407">
        <v>251</v>
      </c>
      <c r="AG407" s="1">
        <v>37286</v>
      </c>
      <c r="AH407" s="1">
        <v>53620</v>
      </c>
      <c r="AI407">
        <v>44.3</v>
      </c>
      <c r="AJ407">
        <v>23.38</v>
      </c>
      <c r="AK407">
        <v>44.3</v>
      </c>
      <c r="AL407">
        <v>2.5</v>
      </c>
      <c r="AM407">
        <v>1.59</v>
      </c>
      <c r="AN407">
        <v>2.5</v>
      </c>
      <c r="AO407" s="1">
        <v>1291.3</v>
      </c>
      <c r="AP407">
        <v>1.3915</v>
      </c>
      <c r="AQ407" s="1">
        <v>1939.81</v>
      </c>
      <c r="AR407" s="1">
        <v>2742.54</v>
      </c>
      <c r="AS407" s="1">
        <v>6960.08</v>
      </c>
      <c r="AT407">
        <v>613.27</v>
      </c>
      <c r="AU407">
        <v>529.77</v>
      </c>
      <c r="AV407" s="1">
        <v>12785.47</v>
      </c>
      <c r="AW407" s="1">
        <v>6946.84</v>
      </c>
      <c r="AX407">
        <v>0.49740000000000001</v>
      </c>
      <c r="AY407" s="1">
        <v>5096.1099999999997</v>
      </c>
      <c r="AZ407">
        <v>0.3649</v>
      </c>
      <c r="BA407">
        <v>762.8</v>
      </c>
      <c r="BB407">
        <v>5.4600000000000003E-2</v>
      </c>
      <c r="BC407" s="1">
        <v>1161.8499999999999</v>
      </c>
      <c r="BD407">
        <v>8.3199999999999996E-2</v>
      </c>
      <c r="BE407" s="1">
        <v>13967.6</v>
      </c>
      <c r="BF407">
        <v>0.56200000000000006</v>
      </c>
      <c r="BG407">
        <v>0.20230000000000001</v>
      </c>
      <c r="BH407">
        <v>0.17019999999999999</v>
      </c>
      <c r="BI407">
        <v>4.5400000000000003E-2</v>
      </c>
      <c r="BJ407">
        <v>2.01E-2</v>
      </c>
    </row>
    <row r="408" spans="1:62" x14ac:dyDescent="0.25">
      <c r="A408" t="s">
        <v>410</v>
      </c>
      <c r="B408" t="s">
        <v>1163</v>
      </c>
      <c r="C408">
        <v>95</v>
      </c>
      <c r="D408">
        <v>224.5560275894737</v>
      </c>
      <c r="E408">
        <v>21332.822620999999</v>
      </c>
      <c r="F408">
        <v>0.16650000000000001</v>
      </c>
      <c r="G408">
        <v>5.0000000000000001E-4</v>
      </c>
      <c r="H408">
        <v>4.9299999999999997E-2</v>
      </c>
      <c r="I408">
        <v>2.5999999999999999E-3</v>
      </c>
      <c r="J408">
        <v>4.5600000000000002E-2</v>
      </c>
      <c r="K408">
        <v>0.67290000000000005</v>
      </c>
      <c r="L408">
        <v>6.2600000000000003E-2</v>
      </c>
      <c r="M408">
        <v>6.4299999999999996E-2</v>
      </c>
      <c r="N408">
        <v>2.92E-2</v>
      </c>
      <c r="O408">
        <v>0.13769999999999999</v>
      </c>
      <c r="P408" s="1">
        <v>81951.66</v>
      </c>
      <c r="Q408">
        <v>0.3377</v>
      </c>
      <c r="R408">
        <v>0.17599999999999999</v>
      </c>
      <c r="S408">
        <v>0.4864</v>
      </c>
      <c r="T408">
        <v>118.5</v>
      </c>
      <c r="U408" s="1">
        <v>90121.42</v>
      </c>
      <c r="V408">
        <v>180.02</v>
      </c>
      <c r="W408" s="1">
        <v>228006.39</v>
      </c>
      <c r="X408">
        <v>0.83930000000000005</v>
      </c>
      <c r="Y408">
        <v>0.11310000000000001</v>
      </c>
      <c r="Z408">
        <v>4.7600000000000003E-2</v>
      </c>
      <c r="AA408">
        <v>0.16070000000000001</v>
      </c>
      <c r="AB408">
        <v>228.01</v>
      </c>
      <c r="AC408" s="1">
        <v>11478.617262722142</v>
      </c>
      <c r="AD408" s="1">
        <v>1097.4000000000001</v>
      </c>
      <c r="AE408" s="1">
        <v>226370.13</v>
      </c>
      <c r="AF408">
        <v>481</v>
      </c>
      <c r="AG408" s="1">
        <v>76712</v>
      </c>
      <c r="AH408" s="1">
        <v>141406</v>
      </c>
      <c r="AI408">
        <v>83.2</v>
      </c>
      <c r="AJ408">
        <v>47.83</v>
      </c>
      <c r="AK408">
        <v>55.13</v>
      </c>
      <c r="AL408">
        <v>1.5</v>
      </c>
      <c r="AM408">
        <v>1.26</v>
      </c>
      <c r="AN408">
        <v>1.45</v>
      </c>
      <c r="AO408">
        <v>0</v>
      </c>
      <c r="AP408">
        <v>0.66149999999999998</v>
      </c>
      <c r="AQ408" s="1">
        <v>1250.99</v>
      </c>
      <c r="AR408" s="1">
        <v>1970.97</v>
      </c>
      <c r="AS408" s="1">
        <v>9314.5</v>
      </c>
      <c r="AT408">
        <v>650.66</v>
      </c>
      <c r="AU408">
        <v>236.47</v>
      </c>
      <c r="AV408" s="1">
        <v>13423.59</v>
      </c>
      <c r="AW408" s="1">
        <v>1732.02</v>
      </c>
      <c r="AX408">
        <v>0.1077</v>
      </c>
      <c r="AY408" s="1">
        <v>10534.04</v>
      </c>
      <c r="AZ408">
        <v>0.65510000000000002</v>
      </c>
      <c r="BA408" s="1">
        <v>2157.23</v>
      </c>
      <c r="BB408">
        <v>0.13420000000000001</v>
      </c>
      <c r="BC408" s="1">
        <v>1656.11</v>
      </c>
      <c r="BD408">
        <v>0.10299999999999999</v>
      </c>
      <c r="BE408" s="1">
        <v>16079.4</v>
      </c>
      <c r="BF408">
        <v>0.62570000000000003</v>
      </c>
      <c r="BG408">
        <v>0.23369999999999999</v>
      </c>
      <c r="BH408">
        <v>7.1599999999999997E-2</v>
      </c>
      <c r="BI408">
        <v>2.7400000000000001E-2</v>
      </c>
      <c r="BJ408">
        <v>4.1599999999999998E-2</v>
      </c>
    </row>
    <row r="409" spans="1:62" x14ac:dyDescent="0.25">
      <c r="A409" t="s">
        <v>411</v>
      </c>
      <c r="B409" t="s">
        <v>1164</v>
      </c>
      <c r="C409">
        <v>16</v>
      </c>
      <c r="D409">
        <v>208.29006737500001</v>
      </c>
      <c r="E409">
        <v>3332.6410780000001</v>
      </c>
      <c r="F409">
        <v>2.4799999999999999E-2</v>
      </c>
      <c r="G409">
        <v>1.2999999999999999E-3</v>
      </c>
      <c r="H409">
        <v>2.9100000000000001E-2</v>
      </c>
      <c r="I409">
        <v>2.2000000000000001E-3</v>
      </c>
      <c r="J409">
        <v>4.2700000000000002E-2</v>
      </c>
      <c r="K409">
        <v>0.88370000000000004</v>
      </c>
      <c r="L409">
        <v>1.6199999999999999E-2</v>
      </c>
      <c r="M409">
        <v>0.1081</v>
      </c>
      <c r="N409">
        <v>7.7999999999999996E-3</v>
      </c>
      <c r="O409">
        <v>0.155</v>
      </c>
      <c r="P409" s="1">
        <v>83196.22</v>
      </c>
      <c r="Q409">
        <v>0.14849999999999999</v>
      </c>
      <c r="R409">
        <v>0.20300000000000001</v>
      </c>
      <c r="S409">
        <v>0.64849999999999997</v>
      </c>
      <c r="T409">
        <v>20</v>
      </c>
      <c r="U409" s="1">
        <v>97812.4</v>
      </c>
      <c r="V409">
        <v>166.63</v>
      </c>
      <c r="W409" s="1">
        <v>207946.8</v>
      </c>
      <c r="X409">
        <v>0.79949999999999999</v>
      </c>
      <c r="Y409">
        <v>0.1711</v>
      </c>
      <c r="Z409">
        <v>2.9399999999999999E-2</v>
      </c>
      <c r="AA409">
        <v>0.20050000000000001</v>
      </c>
      <c r="AB409">
        <v>207.95</v>
      </c>
      <c r="AC409" s="1">
        <v>10157.423559189532</v>
      </c>
      <c r="AD409">
        <v>934.39</v>
      </c>
      <c r="AE409" s="1">
        <v>170358.77</v>
      </c>
      <c r="AF409">
        <v>316</v>
      </c>
      <c r="AG409" s="1">
        <v>45000</v>
      </c>
      <c r="AH409" s="1">
        <v>72698</v>
      </c>
      <c r="AI409">
        <v>103.5</v>
      </c>
      <c r="AJ409">
        <v>46.85</v>
      </c>
      <c r="AK409">
        <v>48.8</v>
      </c>
      <c r="AL409">
        <v>1</v>
      </c>
      <c r="AM409">
        <v>0.79</v>
      </c>
      <c r="AN409">
        <v>0.81</v>
      </c>
      <c r="AO409">
        <v>0</v>
      </c>
      <c r="AP409">
        <v>1.0986</v>
      </c>
      <c r="AQ409" s="1">
        <v>2024.76</v>
      </c>
      <c r="AR409" s="1">
        <v>2274.85</v>
      </c>
      <c r="AS409" s="1">
        <v>8910.34</v>
      </c>
      <c r="AT409">
        <v>414.62</v>
      </c>
      <c r="AU409">
        <v>405.94</v>
      </c>
      <c r="AV409" s="1">
        <v>14030.51</v>
      </c>
      <c r="AW409" s="1">
        <v>5065.6899999999996</v>
      </c>
      <c r="AX409">
        <v>0.31069999999999998</v>
      </c>
      <c r="AY409" s="1">
        <v>9106.89</v>
      </c>
      <c r="AZ409">
        <v>0.55859999999999999</v>
      </c>
      <c r="BA409">
        <v>698.43</v>
      </c>
      <c r="BB409">
        <v>4.2799999999999998E-2</v>
      </c>
      <c r="BC409" s="1">
        <v>1430.67</v>
      </c>
      <c r="BD409">
        <v>8.7800000000000003E-2</v>
      </c>
      <c r="BE409" s="1">
        <v>16301.68</v>
      </c>
      <c r="BF409">
        <v>0.60650000000000004</v>
      </c>
      <c r="BG409">
        <v>0.24249999999999999</v>
      </c>
      <c r="BH409">
        <v>0.10639999999999999</v>
      </c>
      <c r="BI409">
        <v>2.8899999999999999E-2</v>
      </c>
      <c r="BJ409">
        <v>1.5699999999999999E-2</v>
      </c>
    </row>
    <row r="410" spans="1:62" x14ac:dyDescent="0.25">
      <c r="A410" t="s">
        <v>412</v>
      </c>
      <c r="B410" t="s">
        <v>1165</v>
      </c>
      <c r="C410">
        <v>40</v>
      </c>
      <c r="D410">
        <v>46.644161075</v>
      </c>
      <c r="E410">
        <v>1865.766443</v>
      </c>
      <c r="F410">
        <v>2.4500000000000001E-2</v>
      </c>
      <c r="G410">
        <v>1E-3</v>
      </c>
      <c r="H410">
        <v>3.8300000000000001E-2</v>
      </c>
      <c r="I410">
        <v>1.5E-3</v>
      </c>
      <c r="J410">
        <v>3.1600000000000003E-2</v>
      </c>
      <c r="K410">
        <v>0.8347</v>
      </c>
      <c r="L410">
        <v>6.8400000000000002E-2</v>
      </c>
      <c r="M410">
        <v>0.29549999999999998</v>
      </c>
      <c r="N410">
        <v>1.18E-2</v>
      </c>
      <c r="O410">
        <v>0.1197</v>
      </c>
      <c r="P410" s="1">
        <v>61537.3</v>
      </c>
      <c r="Q410">
        <v>0.14680000000000001</v>
      </c>
      <c r="R410">
        <v>0.23849999999999999</v>
      </c>
      <c r="S410">
        <v>0.61470000000000002</v>
      </c>
      <c r="T410">
        <v>10</v>
      </c>
      <c r="U410" s="1">
        <v>97513.9</v>
      </c>
      <c r="V410">
        <v>186.58</v>
      </c>
      <c r="W410" s="1">
        <v>173529.95</v>
      </c>
      <c r="X410">
        <v>0.74150000000000005</v>
      </c>
      <c r="Y410">
        <v>0.21310000000000001</v>
      </c>
      <c r="Z410">
        <v>4.5400000000000003E-2</v>
      </c>
      <c r="AA410">
        <v>0.25850000000000001</v>
      </c>
      <c r="AB410">
        <v>173.53</v>
      </c>
      <c r="AC410" s="1">
        <v>6679.1913032600296</v>
      </c>
      <c r="AD410">
        <v>668.47</v>
      </c>
      <c r="AE410" s="1">
        <v>146566.04</v>
      </c>
      <c r="AF410">
        <v>222</v>
      </c>
      <c r="AG410" s="1">
        <v>37454</v>
      </c>
      <c r="AH410" s="1">
        <v>70798</v>
      </c>
      <c r="AI410">
        <v>50.3</v>
      </c>
      <c r="AJ410">
        <v>35.9</v>
      </c>
      <c r="AK410">
        <v>44.99</v>
      </c>
      <c r="AL410">
        <v>1</v>
      </c>
      <c r="AM410">
        <v>0.85</v>
      </c>
      <c r="AN410">
        <v>1</v>
      </c>
      <c r="AO410">
        <v>0</v>
      </c>
      <c r="AP410">
        <v>0.99909999999999999</v>
      </c>
      <c r="AQ410" s="1">
        <v>1237.8499999999999</v>
      </c>
      <c r="AR410" s="1">
        <v>1935.9</v>
      </c>
      <c r="AS410" s="1">
        <v>5692.6</v>
      </c>
      <c r="AT410">
        <v>637.78</v>
      </c>
      <c r="AU410">
        <v>481.18</v>
      </c>
      <c r="AV410" s="1">
        <v>9985.32</v>
      </c>
      <c r="AW410" s="1">
        <v>3589.14</v>
      </c>
      <c r="AX410">
        <v>0.30159999999999998</v>
      </c>
      <c r="AY410" s="1">
        <v>5836</v>
      </c>
      <c r="AZ410">
        <v>0.4904</v>
      </c>
      <c r="BA410">
        <v>769.53</v>
      </c>
      <c r="BB410">
        <v>6.4699999999999994E-2</v>
      </c>
      <c r="BC410" s="1">
        <v>1704.65</v>
      </c>
      <c r="BD410">
        <v>0.14330000000000001</v>
      </c>
      <c r="BE410" s="1">
        <v>11899.31</v>
      </c>
      <c r="BF410">
        <v>0.57530000000000003</v>
      </c>
      <c r="BG410">
        <v>0.2311</v>
      </c>
      <c r="BH410">
        <v>0.14480000000000001</v>
      </c>
      <c r="BI410">
        <v>2.9899999999999999E-2</v>
      </c>
      <c r="BJ410">
        <v>1.89E-2</v>
      </c>
    </row>
    <row r="411" spans="1:62" x14ac:dyDescent="0.25">
      <c r="A411" t="s">
        <v>413</v>
      </c>
      <c r="B411" t="s">
        <v>1166</v>
      </c>
      <c r="C411">
        <v>25</v>
      </c>
      <c r="D411">
        <v>76.859837920000004</v>
      </c>
      <c r="E411">
        <v>1921.495948</v>
      </c>
      <c r="F411">
        <v>9.0200000000000002E-2</v>
      </c>
      <c r="G411">
        <v>0</v>
      </c>
      <c r="H411">
        <v>0.1406</v>
      </c>
      <c r="I411">
        <v>5.0000000000000001E-4</v>
      </c>
      <c r="J411">
        <v>1.9400000000000001E-2</v>
      </c>
      <c r="K411">
        <v>0.6875</v>
      </c>
      <c r="L411">
        <v>6.1800000000000001E-2</v>
      </c>
      <c r="M411">
        <v>0.12039999999999999</v>
      </c>
      <c r="N411">
        <v>2.7199999999999998E-2</v>
      </c>
      <c r="O411">
        <v>0.1454</v>
      </c>
      <c r="P411" s="1">
        <v>98761.48</v>
      </c>
      <c r="Q411">
        <v>3.73E-2</v>
      </c>
      <c r="R411">
        <v>0.1366</v>
      </c>
      <c r="S411">
        <v>0.82609999999999995</v>
      </c>
      <c r="T411">
        <v>21</v>
      </c>
      <c r="U411" s="1">
        <v>91834.19</v>
      </c>
      <c r="V411">
        <v>91.5</v>
      </c>
      <c r="W411" s="1">
        <v>644395.75</v>
      </c>
      <c r="X411">
        <v>0.83979999999999999</v>
      </c>
      <c r="Y411">
        <v>0.1449</v>
      </c>
      <c r="Z411">
        <v>1.5299999999999999E-2</v>
      </c>
      <c r="AA411">
        <v>0.16020000000000001</v>
      </c>
      <c r="AB411">
        <v>644.4</v>
      </c>
      <c r="AC411" s="1">
        <v>25965.588973492853</v>
      </c>
      <c r="AD411" s="1">
        <v>2812.45</v>
      </c>
      <c r="AE411" s="1">
        <v>597672.47</v>
      </c>
      <c r="AF411">
        <v>605</v>
      </c>
      <c r="AG411" s="1">
        <v>76766</v>
      </c>
      <c r="AH411" s="1">
        <v>277914</v>
      </c>
      <c r="AI411">
        <v>86.75</v>
      </c>
      <c r="AJ411">
        <v>38.520000000000003</v>
      </c>
      <c r="AK411">
        <v>45.65</v>
      </c>
      <c r="AL411">
        <v>1</v>
      </c>
      <c r="AM411">
        <v>0.8</v>
      </c>
      <c r="AN411">
        <v>0.89</v>
      </c>
      <c r="AO411">
        <v>0</v>
      </c>
      <c r="AP411">
        <v>0.43330000000000002</v>
      </c>
      <c r="AQ411" s="1">
        <v>3786.04</v>
      </c>
      <c r="AR411" s="1">
        <v>3654.87</v>
      </c>
      <c r="AS411" s="1">
        <v>15440.32</v>
      </c>
      <c r="AT411" s="1">
        <v>1923.08</v>
      </c>
      <c r="AU411">
        <v>642.27</v>
      </c>
      <c r="AV411" s="1">
        <v>25446.58</v>
      </c>
      <c r="AW411" s="1">
        <v>3656.12</v>
      </c>
      <c r="AX411">
        <v>0.12690000000000001</v>
      </c>
      <c r="AY411" s="1">
        <v>22915.03</v>
      </c>
      <c r="AZ411">
        <v>0.79510000000000003</v>
      </c>
      <c r="BA411" s="1">
        <v>1064.81</v>
      </c>
      <c r="BB411">
        <v>3.6900000000000002E-2</v>
      </c>
      <c r="BC411" s="1">
        <v>1184.55</v>
      </c>
      <c r="BD411">
        <v>4.1099999999999998E-2</v>
      </c>
      <c r="BE411" s="1">
        <v>28820.51</v>
      </c>
      <c r="BF411">
        <v>0.62719999999999998</v>
      </c>
      <c r="BG411">
        <v>0.2336</v>
      </c>
      <c r="BH411">
        <v>8.5800000000000001E-2</v>
      </c>
      <c r="BI411">
        <v>2.7300000000000001E-2</v>
      </c>
      <c r="BJ411">
        <v>2.6200000000000001E-2</v>
      </c>
    </row>
    <row r="412" spans="1:62" x14ac:dyDescent="0.25">
      <c r="A412" t="s">
        <v>414</v>
      </c>
      <c r="B412" t="s">
        <v>1167</v>
      </c>
      <c r="C412">
        <v>61</v>
      </c>
      <c r="D412">
        <v>54.641590721311474</v>
      </c>
      <c r="E412">
        <v>3333.1370339999999</v>
      </c>
      <c r="F412">
        <v>8.6E-3</v>
      </c>
      <c r="G412">
        <v>0</v>
      </c>
      <c r="H412">
        <v>2.76E-2</v>
      </c>
      <c r="I412">
        <v>8.9999999999999998E-4</v>
      </c>
      <c r="J412">
        <v>0.15229999999999999</v>
      </c>
      <c r="K412">
        <v>0.79</v>
      </c>
      <c r="L412">
        <v>2.06E-2</v>
      </c>
      <c r="M412">
        <v>0.44</v>
      </c>
      <c r="N412">
        <v>4.1999999999999997E-3</v>
      </c>
      <c r="O412">
        <v>0.1305</v>
      </c>
      <c r="P412" s="1">
        <v>74695.91</v>
      </c>
      <c r="Q412">
        <v>0.23</v>
      </c>
      <c r="R412">
        <v>0.39910000000000001</v>
      </c>
      <c r="S412">
        <v>0.37090000000000001</v>
      </c>
      <c r="T412">
        <v>25.75</v>
      </c>
      <c r="U412" s="1">
        <v>103804.47</v>
      </c>
      <c r="V412">
        <v>129.44</v>
      </c>
      <c r="W412" s="1">
        <v>198122</v>
      </c>
      <c r="X412">
        <v>0.69379999999999997</v>
      </c>
      <c r="Y412">
        <v>0.20949999999999999</v>
      </c>
      <c r="Z412">
        <v>9.6699999999999994E-2</v>
      </c>
      <c r="AA412">
        <v>0.30620000000000003</v>
      </c>
      <c r="AB412">
        <v>198.12</v>
      </c>
      <c r="AC412" s="1">
        <v>7995.6604628455252</v>
      </c>
      <c r="AD412">
        <v>779.94</v>
      </c>
      <c r="AE412" s="1">
        <v>169183.09</v>
      </c>
      <c r="AF412">
        <v>313</v>
      </c>
      <c r="AG412" s="1">
        <v>38394</v>
      </c>
      <c r="AH412" s="1">
        <v>61182</v>
      </c>
      <c r="AI412">
        <v>62.95</v>
      </c>
      <c r="AJ412">
        <v>33.61</v>
      </c>
      <c r="AK412">
        <v>52.28</v>
      </c>
      <c r="AL412">
        <v>2</v>
      </c>
      <c r="AM412">
        <v>1.55</v>
      </c>
      <c r="AN412">
        <v>1.89</v>
      </c>
      <c r="AO412">
        <v>0</v>
      </c>
      <c r="AP412">
        <v>0.87939999999999996</v>
      </c>
      <c r="AQ412" s="1">
        <v>1855.82</v>
      </c>
      <c r="AR412" s="1">
        <v>2680.47</v>
      </c>
      <c r="AS412" s="1">
        <v>8504.48</v>
      </c>
      <c r="AT412">
        <v>762.35</v>
      </c>
      <c r="AU412">
        <v>994.9</v>
      </c>
      <c r="AV412" s="1">
        <v>14798.03</v>
      </c>
      <c r="AW412" s="1">
        <v>5936.43</v>
      </c>
      <c r="AX412">
        <v>0.3609</v>
      </c>
      <c r="AY412" s="1">
        <v>7448.25</v>
      </c>
      <c r="AZ412">
        <v>0.45279999999999998</v>
      </c>
      <c r="BA412" s="1">
        <v>1042.1500000000001</v>
      </c>
      <c r="BB412">
        <v>6.3399999999999998E-2</v>
      </c>
      <c r="BC412" s="1">
        <v>2022.29</v>
      </c>
      <c r="BD412">
        <v>0.1229</v>
      </c>
      <c r="BE412" s="1">
        <v>16449.12</v>
      </c>
      <c r="BF412">
        <v>0.60929999999999995</v>
      </c>
      <c r="BG412">
        <v>0.2359</v>
      </c>
      <c r="BH412">
        <v>0.1081</v>
      </c>
      <c r="BI412">
        <v>3.6299999999999999E-2</v>
      </c>
      <c r="BJ412">
        <v>1.04E-2</v>
      </c>
    </row>
    <row r="413" spans="1:62" x14ac:dyDescent="0.25">
      <c r="A413" t="s">
        <v>415</v>
      </c>
      <c r="B413" t="s">
        <v>1168</v>
      </c>
      <c r="C413">
        <v>25</v>
      </c>
      <c r="D413">
        <v>58.459362839999997</v>
      </c>
      <c r="E413">
        <v>1461.4840710000001</v>
      </c>
      <c r="F413">
        <v>1.5699999999999999E-2</v>
      </c>
      <c r="G413">
        <v>0</v>
      </c>
      <c r="H413">
        <v>4.19E-2</v>
      </c>
      <c r="I413">
        <v>0</v>
      </c>
      <c r="J413">
        <v>0.13780000000000001</v>
      </c>
      <c r="K413">
        <v>0.71909999999999996</v>
      </c>
      <c r="L413">
        <v>8.5500000000000007E-2</v>
      </c>
      <c r="M413">
        <v>0.39100000000000001</v>
      </c>
      <c r="N413">
        <v>4.24E-2</v>
      </c>
      <c r="O413">
        <v>0.11799999999999999</v>
      </c>
      <c r="P413" s="1">
        <v>58041.05</v>
      </c>
      <c r="Q413">
        <v>0.24349999999999999</v>
      </c>
      <c r="R413">
        <v>0.1739</v>
      </c>
      <c r="S413">
        <v>0.58260000000000001</v>
      </c>
      <c r="T413">
        <v>7.58</v>
      </c>
      <c r="U413" s="1">
        <v>78873.88</v>
      </c>
      <c r="V413">
        <v>192.81</v>
      </c>
      <c r="W413" s="1">
        <v>194136.09</v>
      </c>
      <c r="X413">
        <v>0.66500000000000004</v>
      </c>
      <c r="Y413">
        <v>0.32500000000000001</v>
      </c>
      <c r="Z413">
        <v>9.9000000000000008E-3</v>
      </c>
      <c r="AA413">
        <v>0.33500000000000002</v>
      </c>
      <c r="AB413">
        <v>194.14</v>
      </c>
      <c r="AC413" s="1">
        <v>6756.2145875758915</v>
      </c>
      <c r="AD413">
        <v>702.75</v>
      </c>
      <c r="AE413" s="1">
        <v>152298.13</v>
      </c>
      <c r="AF413">
        <v>241</v>
      </c>
      <c r="AG413" s="1">
        <v>35996</v>
      </c>
      <c r="AH413" s="1">
        <v>56998</v>
      </c>
      <c r="AI413">
        <v>50.65</v>
      </c>
      <c r="AJ413">
        <v>30.06</v>
      </c>
      <c r="AK413">
        <v>44.03</v>
      </c>
      <c r="AL413">
        <v>4.8</v>
      </c>
      <c r="AM413">
        <v>2.46</v>
      </c>
      <c r="AN413">
        <v>4.6399999999999997</v>
      </c>
      <c r="AO413">
        <v>0</v>
      </c>
      <c r="AP413">
        <v>0.88349999999999995</v>
      </c>
      <c r="AQ413" s="1">
        <v>1597.04</v>
      </c>
      <c r="AR413" s="1">
        <v>2539.7399999999998</v>
      </c>
      <c r="AS413" s="1">
        <v>8366.0499999999993</v>
      </c>
      <c r="AT413">
        <v>737.44</v>
      </c>
      <c r="AU413">
        <v>439.53</v>
      </c>
      <c r="AV413" s="1">
        <v>13679.81</v>
      </c>
      <c r="AW413" s="1">
        <v>5238.8500000000004</v>
      </c>
      <c r="AX413">
        <v>0.3574</v>
      </c>
      <c r="AY413" s="1">
        <v>6213.12</v>
      </c>
      <c r="AZ413">
        <v>0.4239</v>
      </c>
      <c r="BA413">
        <v>521.34</v>
      </c>
      <c r="BB413">
        <v>3.56E-2</v>
      </c>
      <c r="BC413" s="1">
        <v>2683.9</v>
      </c>
      <c r="BD413">
        <v>0.18310000000000001</v>
      </c>
      <c r="BE413" s="1">
        <v>14657.21</v>
      </c>
      <c r="BF413">
        <v>0.58540000000000003</v>
      </c>
      <c r="BG413">
        <v>0.2382</v>
      </c>
      <c r="BH413">
        <v>0.13469999999999999</v>
      </c>
      <c r="BI413">
        <v>3.0200000000000001E-2</v>
      </c>
      <c r="BJ413">
        <v>1.15E-2</v>
      </c>
    </row>
    <row r="414" spans="1:62" x14ac:dyDescent="0.25">
      <c r="A414" t="s">
        <v>416</v>
      </c>
      <c r="B414" t="s">
        <v>1169</v>
      </c>
      <c r="C414">
        <v>35</v>
      </c>
      <c r="D414">
        <v>24.05895385714286</v>
      </c>
      <c r="E414">
        <v>842.06338500000004</v>
      </c>
      <c r="F414">
        <v>0</v>
      </c>
      <c r="G414">
        <v>1E-3</v>
      </c>
      <c r="H414">
        <v>1.5699999999999999E-2</v>
      </c>
      <c r="I414">
        <v>3.8999999999999998E-3</v>
      </c>
      <c r="J414">
        <v>8.8000000000000005E-3</v>
      </c>
      <c r="K414">
        <v>0.94499999999999995</v>
      </c>
      <c r="L414">
        <v>2.5499999999999998E-2</v>
      </c>
      <c r="M414">
        <v>0.41260000000000002</v>
      </c>
      <c r="N414">
        <v>2.2000000000000001E-3</v>
      </c>
      <c r="O414">
        <v>0.14960000000000001</v>
      </c>
      <c r="P414" s="1">
        <v>52852.06</v>
      </c>
      <c r="Q414">
        <v>0.21329999999999999</v>
      </c>
      <c r="R414">
        <v>0.32</v>
      </c>
      <c r="S414">
        <v>0.4667</v>
      </c>
      <c r="T414">
        <v>5</v>
      </c>
      <c r="U414" s="1">
        <v>94270.399999999994</v>
      </c>
      <c r="V414">
        <v>168.41</v>
      </c>
      <c r="W414" s="1">
        <v>152889.76</v>
      </c>
      <c r="X414">
        <v>0.84340000000000004</v>
      </c>
      <c r="Y414">
        <v>8.7900000000000006E-2</v>
      </c>
      <c r="Z414">
        <v>6.8699999999999997E-2</v>
      </c>
      <c r="AA414">
        <v>0.15659999999999999</v>
      </c>
      <c r="AB414">
        <v>152.88999999999999</v>
      </c>
      <c r="AC414" s="1">
        <v>3668.7558858766906</v>
      </c>
      <c r="AD414">
        <v>500.94</v>
      </c>
      <c r="AE414" s="1">
        <v>132183.20000000001</v>
      </c>
      <c r="AF414">
        <v>150</v>
      </c>
      <c r="AG414" s="1">
        <v>36210</v>
      </c>
      <c r="AH414" s="1">
        <v>51911</v>
      </c>
      <c r="AI414">
        <v>56.85</v>
      </c>
      <c r="AJ414">
        <v>20.309999999999999</v>
      </c>
      <c r="AK414">
        <v>29.71</v>
      </c>
      <c r="AL414">
        <v>0.5</v>
      </c>
      <c r="AM414">
        <v>0.35</v>
      </c>
      <c r="AN414">
        <v>0.4</v>
      </c>
      <c r="AO414">
        <v>0</v>
      </c>
      <c r="AP414">
        <v>0.6794</v>
      </c>
      <c r="AQ414" s="1">
        <v>1544.63</v>
      </c>
      <c r="AR414" s="1">
        <v>2554.94</v>
      </c>
      <c r="AS414" s="1">
        <v>6646.39</v>
      </c>
      <c r="AT414">
        <v>527.85</v>
      </c>
      <c r="AU414">
        <v>424.38</v>
      </c>
      <c r="AV414" s="1">
        <v>11698.19</v>
      </c>
      <c r="AW414" s="1">
        <v>7643.73</v>
      </c>
      <c r="AX414">
        <v>0.54239999999999999</v>
      </c>
      <c r="AY414" s="1">
        <v>3100.2</v>
      </c>
      <c r="AZ414">
        <v>0.22</v>
      </c>
      <c r="BA414">
        <v>834.19</v>
      </c>
      <c r="BB414">
        <v>5.9200000000000003E-2</v>
      </c>
      <c r="BC414" s="1">
        <v>2514.16</v>
      </c>
      <c r="BD414">
        <v>0.1784</v>
      </c>
      <c r="BE414" s="1">
        <v>14092.28</v>
      </c>
      <c r="BF414">
        <v>0.50070000000000003</v>
      </c>
      <c r="BG414">
        <v>0.27160000000000001</v>
      </c>
      <c r="BH414">
        <v>0.18110000000000001</v>
      </c>
      <c r="BI414">
        <v>3.2300000000000002E-2</v>
      </c>
      <c r="BJ414">
        <v>1.43E-2</v>
      </c>
    </row>
    <row r="415" spans="1:62" x14ac:dyDescent="0.25">
      <c r="A415" t="s">
        <v>417</v>
      </c>
      <c r="B415" t="s">
        <v>1170</v>
      </c>
      <c r="C415">
        <v>102</v>
      </c>
      <c r="D415">
        <v>14.35740101960784</v>
      </c>
      <c r="E415">
        <v>1464.4549039999999</v>
      </c>
      <c r="F415">
        <v>5.1000000000000004E-3</v>
      </c>
      <c r="G415">
        <v>0</v>
      </c>
      <c r="H415">
        <v>1.3899999999999999E-2</v>
      </c>
      <c r="I415">
        <v>6.9999999999999999E-4</v>
      </c>
      <c r="J415">
        <v>7.1499999999999994E-2</v>
      </c>
      <c r="K415">
        <v>0.89900000000000002</v>
      </c>
      <c r="L415">
        <v>9.9000000000000008E-3</v>
      </c>
      <c r="M415">
        <v>0.13739999999999999</v>
      </c>
      <c r="N415">
        <v>5.9999999999999995E-4</v>
      </c>
      <c r="O415">
        <v>0.13830000000000001</v>
      </c>
      <c r="P415" s="1">
        <v>65535.1</v>
      </c>
      <c r="Q415">
        <v>0.17649999999999999</v>
      </c>
      <c r="R415">
        <v>0.17649999999999999</v>
      </c>
      <c r="S415">
        <v>0.64710000000000001</v>
      </c>
      <c r="T415">
        <v>8.11</v>
      </c>
      <c r="U415" s="1">
        <v>92104.320000000007</v>
      </c>
      <c r="V415">
        <v>180.57</v>
      </c>
      <c r="W415" s="1">
        <v>208256.98</v>
      </c>
      <c r="X415">
        <v>0.8286</v>
      </c>
      <c r="Y415">
        <v>4.7399999999999998E-2</v>
      </c>
      <c r="Z415">
        <v>0.124</v>
      </c>
      <c r="AA415">
        <v>0.1714</v>
      </c>
      <c r="AB415">
        <v>208.26</v>
      </c>
      <c r="AC415" s="1">
        <v>4729.3924729825621</v>
      </c>
      <c r="AD415">
        <v>561.03</v>
      </c>
      <c r="AE415" s="1">
        <v>198435.22</v>
      </c>
      <c r="AF415">
        <v>418</v>
      </c>
      <c r="AG415" s="1">
        <v>43797</v>
      </c>
      <c r="AH415" s="1">
        <v>70791</v>
      </c>
      <c r="AI415">
        <v>41.2</v>
      </c>
      <c r="AJ415">
        <v>20</v>
      </c>
      <c r="AK415">
        <v>21.72</v>
      </c>
      <c r="AL415">
        <v>0.5</v>
      </c>
      <c r="AM415">
        <v>0.5</v>
      </c>
      <c r="AN415">
        <v>0.5</v>
      </c>
      <c r="AO415" s="1">
        <v>2346.34</v>
      </c>
      <c r="AP415">
        <v>1.0582</v>
      </c>
      <c r="AQ415" s="1">
        <v>1569.13</v>
      </c>
      <c r="AR415" s="1">
        <v>2108.67</v>
      </c>
      <c r="AS415" s="1">
        <v>7024.94</v>
      </c>
      <c r="AT415">
        <v>547.67999999999995</v>
      </c>
      <c r="AU415">
        <v>235.67</v>
      </c>
      <c r="AV415" s="1">
        <v>11486.09</v>
      </c>
      <c r="AW415" s="1">
        <v>4975.68</v>
      </c>
      <c r="AX415">
        <v>0.39360000000000001</v>
      </c>
      <c r="AY415" s="1">
        <v>6083.05</v>
      </c>
      <c r="AZ415">
        <v>0.48120000000000002</v>
      </c>
      <c r="BA415">
        <v>693.98</v>
      </c>
      <c r="BB415">
        <v>5.4899999999999997E-2</v>
      </c>
      <c r="BC415">
        <v>889.29</v>
      </c>
      <c r="BD415">
        <v>7.0300000000000001E-2</v>
      </c>
      <c r="BE415" s="1">
        <v>12642</v>
      </c>
      <c r="BF415">
        <v>0.61319999999999997</v>
      </c>
      <c r="BG415">
        <v>0.2369</v>
      </c>
      <c r="BH415">
        <v>0.1022</v>
      </c>
      <c r="BI415">
        <v>3.3599999999999998E-2</v>
      </c>
      <c r="BJ415">
        <v>1.41E-2</v>
      </c>
    </row>
    <row r="416" spans="1:62" x14ac:dyDescent="0.25">
      <c r="A416" t="s">
        <v>418</v>
      </c>
      <c r="B416" t="s">
        <v>1171</v>
      </c>
      <c r="C416">
        <v>2</v>
      </c>
      <c r="D416">
        <v>520.01522950000003</v>
      </c>
      <c r="E416">
        <v>1040.0304590000001</v>
      </c>
      <c r="F416">
        <v>0.1384</v>
      </c>
      <c r="G416">
        <v>0</v>
      </c>
      <c r="H416">
        <v>3.1199999999999999E-2</v>
      </c>
      <c r="I416">
        <v>0</v>
      </c>
      <c r="J416">
        <v>4.7E-2</v>
      </c>
      <c r="K416">
        <v>0.74439999999999995</v>
      </c>
      <c r="L416">
        <v>3.9E-2</v>
      </c>
      <c r="M416">
        <v>1.5699999999999999E-2</v>
      </c>
      <c r="N416">
        <v>1.37E-2</v>
      </c>
      <c r="O416">
        <v>6.5500000000000003E-2</v>
      </c>
      <c r="P416" s="1">
        <v>84380.13</v>
      </c>
      <c r="Q416">
        <v>5.4899999999999997E-2</v>
      </c>
      <c r="R416">
        <v>0.18679999999999999</v>
      </c>
      <c r="S416">
        <v>0.75819999999999999</v>
      </c>
      <c r="T416">
        <v>13.4</v>
      </c>
      <c r="U416" s="1">
        <v>103220.54</v>
      </c>
      <c r="V416">
        <v>77.61</v>
      </c>
      <c r="W416" s="1">
        <v>174338.68</v>
      </c>
      <c r="X416">
        <v>0.96960000000000002</v>
      </c>
      <c r="Y416">
        <v>1.66E-2</v>
      </c>
      <c r="Z416">
        <v>1.38E-2</v>
      </c>
      <c r="AA416">
        <v>3.04E-2</v>
      </c>
      <c r="AB416">
        <v>174.34</v>
      </c>
      <c r="AC416" s="1">
        <v>12754.587026955523</v>
      </c>
      <c r="AD416" s="1">
        <v>1479.77</v>
      </c>
      <c r="AE416" s="1">
        <v>179190.52</v>
      </c>
      <c r="AF416">
        <v>355</v>
      </c>
      <c r="AG416" s="1">
        <v>69369</v>
      </c>
      <c r="AH416" s="1">
        <v>226340</v>
      </c>
      <c r="AI416">
        <v>139.94999999999999</v>
      </c>
      <c r="AJ416">
        <v>71.58</v>
      </c>
      <c r="AK416">
        <v>109.76</v>
      </c>
      <c r="AL416">
        <v>4</v>
      </c>
      <c r="AM416">
        <v>3.32</v>
      </c>
      <c r="AN416">
        <v>3.86</v>
      </c>
      <c r="AO416">
        <v>0</v>
      </c>
      <c r="AP416">
        <v>0.57509999999999994</v>
      </c>
      <c r="AQ416" s="1">
        <v>2615.59</v>
      </c>
      <c r="AR416" s="1">
        <v>1559.15</v>
      </c>
      <c r="AS416" s="1">
        <v>12001.97</v>
      </c>
      <c r="AT416" s="1">
        <v>1206.8699999999999</v>
      </c>
      <c r="AU416">
        <v>543.25</v>
      </c>
      <c r="AV416" s="1">
        <v>17926.82</v>
      </c>
      <c r="AW416" s="1">
        <v>3792.55</v>
      </c>
      <c r="AX416">
        <v>0.22539999999999999</v>
      </c>
      <c r="AY416" s="1">
        <v>11380.56</v>
      </c>
      <c r="AZ416">
        <v>0.67620000000000002</v>
      </c>
      <c r="BA416">
        <v>976.78</v>
      </c>
      <c r="BB416">
        <v>5.8000000000000003E-2</v>
      </c>
      <c r="BC416">
        <v>679.47</v>
      </c>
      <c r="BD416">
        <v>4.0399999999999998E-2</v>
      </c>
      <c r="BE416" s="1">
        <v>16829.36</v>
      </c>
      <c r="BF416">
        <v>0.61050000000000004</v>
      </c>
      <c r="BG416">
        <v>0.23430000000000001</v>
      </c>
      <c r="BH416">
        <v>9.2999999999999999E-2</v>
      </c>
      <c r="BI416">
        <v>4.7500000000000001E-2</v>
      </c>
      <c r="BJ416">
        <v>1.47E-2</v>
      </c>
    </row>
    <row r="417" spans="1:62" x14ac:dyDescent="0.25">
      <c r="A417" t="s">
        <v>419</v>
      </c>
      <c r="B417" t="s">
        <v>1172</v>
      </c>
      <c r="C417">
        <v>61</v>
      </c>
      <c r="D417">
        <v>24.072862934426229</v>
      </c>
      <c r="E417">
        <v>1468.4446390000001</v>
      </c>
      <c r="F417">
        <v>1.4E-3</v>
      </c>
      <c r="G417">
        <v>6.9999999999999999E-4</v>
      </c>
      <c r="H417">
        <v>4.0000000000000001E-3</v>
      </c>
      <c r="I417">
        <v>0</v>
      </c>
      <c r="J417">
        <v>0.11849999999999999</v>
      </c>
      <c r="K417">
        <v>0.86670000000000003</v>
      </c>
      <c r="L417">
        <v>8.6999999999999994E-3</v>
      </c>
      <c r="M417">
        <v>0.1353</v>
      </c>
      <c r="N417">
        <v>3.5000000000000001E-3</v>
      </c>
      <c r="O417">
        <v>0.1729</v>
      </c>
      <c r="P417" s="1">
        <v>62134.69</v>
      </c>
      <c r="Q417">
        <v>0.12870000000000001</v>
      </c>
      <c r="R417">
        <v>0.1386</v>
      </c>
      <c r="S417">
        <v>0.73270000000000002</v>
      </c>
      <c r="T417">
        <v>7</v>
      </c>
      <c r="U417" s="1">
        <v>90276.43</v>
      </c>
      <c r="V417">
        <v>209.78</v>
      </c>
      <c r="W417" s="1">
        <v>178051.18</v>
      </c>
      <c r="X417">
        <v>0.79949999999999999</v>
      </c>
      <c r="Y417">
        <v>0.1201</v>
      </c>
      <c r="Z417">
        <v>8.0399999999999999E-2</v>
      </c>
      <c r="AA417">
        <v>0.20050000000000001</v>
      </c>
      <c r="AB417">
        <v>178.05</v>
      </c>
      <c r="AC417" s="1">
        <v>3899.3196256273709</v>
      </c>
      <c r="AD417">
        <v>562.5</v>
      </c>
      <c r="AE417" s="1">
        <v>158114.93</v>
      </c>
      <c r="AF417">
        <v>264</v>
      </c>
      <c r="AG417" s="1">
        <v>43179</v>
      </c>
      <c r="AH417" s="1">
        <v>72682</v>
      </c>
      <c r="AI417">
        <v>21.9</v>
      </c>
      <c r="AJ417">
        <v>21.9</v>
      </c>
      <c r="AK417">
        <v>21.9</v>
      </c>
      <c r="AL417">
        <v>2</v>
      </c>
      <c r="AM417">
        <v>0.89</v>
      </c>
      <c r="AN417">
        <v>1.63</v>
      </c>
      <c r="AO417" s="1">
        <v>3464.33</v>
      </c>
      <c r="AP417">
        <v>1.1459999999999999</v>
      </c>
      <c r="AQ417" s="1">
        <v>1413.96</v>
      </c>
      <c r="AR417" s="1">
        <v>2218.62</v>
      </c>
      <c r="AS417" s="1">
        <v>6944.9</v>
      </c>
      <c r="AT417">
        <v>533.57000000000005</v>
      </c>
      <c r="AU417">
        <v>371.66</v>
      </c>
      <c r="AV417" s="1">
        <v>11482.72</v>
      </c>
      <c r="AW417" s="1">
        <v>5085.1099999999997</v>
      </c>
      <c r="AX417">
        <v>0.34560000000000002</v>
      </c>
      <c r="AY417" s="1">
        <v>7150.26</v>
      </c>
      <c r="AZ417">
        <v>0.48599999999999999</v>
      </c>
      <c r="BA417">
        <v>831.11</v>
      </c>
      <c r="BB417">
        <v>5.6500000000000002E-2</v>
      </c>
      <c r="BC417" s="1">
        <v>1647.34</v>
      </c>
      <c r="BD417">
        <v>0.112</v>
      </c>
      <c r="BE417" s="1">
        <v>14713.82</v>
      </c>
      <c r="BF417">
        <v>0.50949999999999995</v>
      </c>
      <c r="BG417">
        <v>0.2596</v>
      </c>
      <c r="BH417">
        <v>0.17730000000000001</v>
      </c>
      <c r="BI417">
        <v>3.73E-2</v>
      </c>
      <c r="BJ417">
        <v>1.6400000000000001E-2</v>
      </c>
    </row>
    <row r="418" spans="1:62" x14ac:dyDescent="0.25">
      <c r="A418" t="s">
        <v>420</v>
      </c>
      <c r="B418" t="s">
        <v>1173</v>
      </c>
      <c r="C418">
        <v>43</v>
      </c>
      <c r="D418">
        <v>11.125644930232561</v>
      </c>
      <c r="E418">
        <v>478.40273200000001</v>
      </c>
      <c r="F418">
        <v>4.1999999999999997E-3</v>
      </c>
      <c r="G418">
        <v>0</v>
      </c>
      <c r="H418">
        <v>1.1599999999999999E-2</v>
      </c>
      <c r="I418">
        <v>0</v>
      </c>
      <c r="J418">
        <v>0</v>
      </c>
      <c r="K418">
        <v>0.98029999999999995</v>
      </c>
      <c r="L418">
        <v>3.8999999999999998E-3</v>
      </c>
      <c r="M418">
        <v>9.0999999999999998E-2</v>
      </c>
      <c r="N418">
        <v>0</v>
      </c>
      <c r="O418">
        <v>0.14249999999999999</v>
      </c>
      <c r="P418" s="1">
        <v>64091.360000000001</v>
      </c>
      <c r="Q418">
        <v>9.3799999999999994E-2</v>
      </c>
      <c r="R418">
        <v>9.3799999999999994E-2</v>
      </c>
      <c r="S418">
        <v>0.8125</v>
      </c>
      <c r="T418">
        <v>8</v>
      </c>
      <c r="U418" s="1">
        <v>75337</v>
      </c>
      <c r="V418">
        <v>59.8</v>
      </c>
      <c r="W418" s="1">
        <v>188265.63</v>
      </c>
      <c r="X418">
        <v>0.80020000000000002</v>
      </c>
      <c r="Y418">
        <v>7.6700000000000004E-2</v>
      </c>
      <c r="Z418">
        <v>0.1231</v>
      </c>
      <c r="AA418">
        <v>0.19980000000000001</v>
      </c>
      <c r="AB418">
        <v>188.27</v>
      </c>
      <c r="AC418" s="1">
        <v>4008.5055367116925</v>
      </c>
      <c r="AD418">
        <v>466.63</v>
      </c>
      <c r="AE418" s="1">
        <v>185616.29</v>
      </c>
      <c r="AF418">
        <v>373</v>
      </c>
      <c r="AG418" s="1">
        <v>45233</v>
      </c>
      <c r="AH418" s="1">
        <v>71710</v>
      </c>
      <c r="AI418">
        <v>22.8</v>
      </c>
      <c r="AJ418">
        <v>20.99</v>
      </c>
      <c r="AK418">
        <v>22</v>
      </c>
      <c r="AL418">
        <v>0.5</v>
      </c>
      <c r="AM418">
        <v>0.31</v>
      </c>
      <c r="AN418">
        <v>0.48</v>
      </c>
      <c r="AO418" s="1">
        <v>1529.7</v>
      </c>
      <c r="AP418">
        <v>0.94030000000000002</v>
      </c>
      <c r="AQ418" s="1">
        <v>1928.53</v>
      </c>
      <c r="AR418" s="1">
        <v>2250.31</v>
      </c>
      <c r="AS418" s="1">
        <v>7961.5</v>
      </c>
      <c r="AT418">
        <v>517.74</v>
      </c>
      <c r="AU418">
        <v>488.58</v>
      </c>
      <c r="AV418" s="1">
        <v>13146.65</v>
      </c>
      <c r="AW418" s="1">
        <v>6613.92</v>
      </c>
      <c r="AX418">
        <v>0.4894</v>
      </c>
      <c r="AY418" s="1">
        <v>5202.59</v>
      </c>
      <c r="AZ418">
        <v>0.38500000000000001</v>
      </c>
      <c r="BA418">
        <v>713.51</v>
      </c>
      <c r="BB418">
        <v>5.28E-2</v>
      </c>
      <c r="BC418">
        <v>984.29</v>
      </c>
      <c r="BD418">
        <v>7.2800000000000004E-2</v>
      </c>
      <c r="BE418" s="1">
        <v>13514.31</v>
      </c>
      <c r="BF418">
        <v>0.59970000000000001</v>
      </c>
      <c r="BG418">
        <v>0.28179999999999999</v>
      </c>
      <c r="BH418">
        <v>7.0699999999999999E-2</v>
      </c>
      <c r="BI418">
        <v>3.2800000000000003E-2</v>
      </c>
      <c r="BJ418">
        <v>1.4999999999999999E-2</v>
      </c>
    </row>
    <row r="419" spans="1:62" x14ac:dyDescent="0.25">
      <c r="A419" t="s">
        <v>421</v>
      </c>
      <c r="B419" t="s">
        <v>1174</v>
      </c>
      <c r="C419">
        <v>5</v>
      </c>
      <c r="D419">
        <v>513.41194780000001</v>
      </c>
      <c r="E419">
        <v>2567.0597389999998</v>
      </c>
      <c r="F419">
        <v>2.7000000000000001E-3</v>
      </c>
      <c r="G419">
        <v>0</v>
      </c>
      <c r="H419">
        <v>0.16089999999999999</v>
      </c>
      <c r="I419">
        <v>1.1999999999999999E-3</v>
      </c>
      <c r="J419">
        <v>0.55410000000000004</v>
      </c>
      <c r="K419">
        <v>0.18720000000000001</v>
      </c>
      <c r="L419">
        <v>9.4E-2</v>
      </c>
      <c r="M419">
        <v>1</v>
      </c>
      <c r="N419">
        <v>0.25940000000000002</v>
      </c>
      <c r="O419">
        <v>0.1764</v>
      </c>
      <c r="P419" s="1">
        <v>73942.16</v>
      </c>
      <c r="Q419">
        <v>0.1071</v>
      </c>
      <c r="R419">
        <v>0.24490000000000001</v>
      </c>
      <c r="S419">
        <v>0.64800000000000002</v>
      </c>
      <c r="T419">
        <v>14.5</v>
      </c>
      <c r="U419" s="1">
        <v>90958.9</v>
      </c>
      <c r="V419">
        <v>177.04</v>
      </c>
      <c r="W419" s="1">
        <v>83423.47</v>
      </c>
      <c r="X419">
        <v>0.7278</v>
      </c>
      <c r="Y419">
        <v>0.25750000000000001</v>
      </c>
      <c r="Z419">
        <v>1.47E-2</v>
      </c>
      <c r="AA419">
        <v>0.2722</v>
      </c>
      <c r="AB419">
        <v>83.42</v>
      </c>
      <c r="AC419" s="1">
        <v>3128.2754655052463</v>
      </c>
      <c r="AD419">
        <v>371.29</v>
      </c>
      <c r="AE419" s="1">
        <v>54150.05</v>
      </c>
      <c r="AF419">
        <v>9</v>
      </c>
      <c r="AG419" s="1">
        <v>28425</v>
      </c>
      <c r="AH419" s="1">
        <v>37933</v>
      </c>
      <c r="AI419">
        <v>79.38</v>
      </c>
      <c r="AJ419">
        <v>31.61</v>
      </c>
      <c r="AK419">
        <v>51.76</v>
      </c>
      <c r="AL419">
        <v>1</v>
      </c>
      <c r="AM419">
        <v>0.72</v>
      </c>
      <c r="AN419">
        <v>0.85</v>
      </c>
      <c r="AO419">
        <v>0</v>
      </c>
      <c r="AP419">
        <v>0.98939999999999995</v>
      </c>
      <c r="AQ419" s="1">
        <v>1994.93</v>
      </c>
      <c r="AR419" s="1">
        <v>2620.73</v>
      </c>
      <c r="AS419" s="1">
        <v>9021.02</v>
      </c>
      <c r="AT419" s="1">
        <v>1170.98</v>
      </c>
      <c r="AU419">
        <v>631.11</v>
      </c>
      <c r="AV419" s="1">
        <v>15438.76</v>
      </c>
      <c r="AW419" s="1">
        <v>10699.06</v>
      </c>
      <c r="AX419">
        <v>0.62190000000000001</v>
      </c>
      <c r="AY419" s="1">
        <v>2955.42</v>
      </c>
      <c r="AZ419">
        <v>0.17180000000000001</v>
      </c>
      <c r="BA419">
        <v>454.42</v>
      </c>
      <c r="BB419">
        <v>2.64E-2</v>
      </c>
      <c r="BC419" s="1">
        <v>3095.33</v>
      </c>
      <c r="BD419">
        <v>0.1799</v>
      </c>
      <c r="BE419" s="1">
        <v>17204.23</v>
      </c>
      <c r="BF419">
        <v>0.61929999999999996</v>
      </c>
      <c r="BG419">
        <v>0.24490000000000001</v>
      </c>
      <c r="BH419">
        <v>0.1158</v>
      </c>
      <c r="BI419">
        <v>1.21E-2</v>
      </c>
      <c r="BJ419">
        <v>7.7999999999999996E-3</v>
      </c>
    </row>
    <row r="420" spans="1:62" x14ac:dyDescent="0.25">
      <c r="A420" t="s">
        <v>422</v>
      </c>
      <c r="B420" t="s">
        <v>1175</v>
      </c>
      <c r="C420">
        <v>109</v>
      </c>
      <c r="D420">
        <v>7.1051737247706424</v>
      </c>
      <c r="E420">
        <v>774.46393599999999</v>
      </c>
      <c r="F420">
        <v>3.8E-3</v>
      </c>
      <c r="G420">
        <v>0</v>
      </c>
      <c r="H420">
        <v>9.1000000000000004E-3</v>
      </c>
      <c r="I420">
        <v>0</v>
      </c>
      <c r="J420">
        <v>8.8999999999999999E-3</v>
      </c>
      <c r="K420">
        <v>0.95189999999999997</v>
      </c>
      <c r="L420">
        <v>2.63E-2</v>
      </c>
      <c r="M420">
        <v>0.84430000000000005</v>
      </c>
      <c r="N420">
        <v>1.2999999999999999E-3</v>
      </c>
      <c r="O420">
        <v>0.1087</v>
      </c>
      <c r="P420" s="1">
        <v>52906.34</v>
      </c>
      <c r="Q420">
        <v>0.55769999999999997</v>
      </c>
      <c r="R420">
        <v>1.9199999999999998E-2</v>
      </c>
      <c r="S420">
        <v>0.42309999999999998</v>
      </c>
      <c r="T420">
        <v>11</v>
      </c>
      <c r="U420" s="1">
        <v>66655.55</v>
      </c>
      <c r="V420">
        <v>70.41</v>
      </c>
      <c r="W420" s="1">
        <v>145255.60999999999</v>
      </c>
      <c r="X420">
        <v>0.91139999999999999</v>
      </c>
      <c r="Y420">
        <v>3.3399999999999999E-2</v>
      </c>
      <c r="Z420">
        <v>5.5199999999999999E-2</v>
      </c>
      <c r="AA420">
        <v>8.8599999999999998E-2</v>
      </c>
      <c r="AB420">
        <v>145.26</v>
      </c>
      <c r="AC420" s="1">
        <v>2994.756620920306</v>
      </c>
      <c r="AD420">
        <v>409.98</v>
      </c>
      <c r="AE420" s="1">
        <v>128265.15</v>
      </c>
      <c r="AF420">
        <v>135</v>
      </c>
      <c r="AG420" s="1">
        <v>33304</v>
      </c>
      <c r="AH420" s="1">
        <v>50758</v>
      </c>
      <c r="AI420">
        <v>30</v>
      </c>
      <c r="AJ420">
        <v>20.059999999999999</v>
      </c>
      <c r="AK420">
        <v>20.2</v>
      </c>
      <c r="AL420">
        <v>2.5</v>
      </c>
      <c r="AM420">
        <v>1.02</v>
      </c>
      <c r="AN420">
        <v>1.43</v>
      </c>
      <c r="AO420">
        <v>0</v>
      </c>
      <c r="AP420">
        <v>0.88390000000000002</v>
      </c>
      <c r="AQ420" s="1">
        <v>1908.13</v>
      </c>
      <c r="AR420" s="1">
        <v>2709.88</v>
      </c>
      <c r="AS420" s="1">
        <v>8687.65</v>
      </c>
      <c r="AT420">
        <v>658.81</v>
      </c>
      <c r="AU420">
        <v>311.2</v>
      </c>
      <c r="AV420" s="1">
        <v>14275.66</v>
      </c>
      <c r="AW420" s="1">
        <v>10572.3</v>
      </c>
      <c r="AX420">
        <v>0.65469999999999995</v>
      </c>
      <c r="AY420" s="1">
        <v>2468</v>
      </c>
      <c r="AZ420">
        <v>0.15279999999999999</v>
      </c>
      <c r="BA420">
        <v>807.68</v>
      </c>
      <c r="BB420">
        <v>0.05</v>
      </c>
      <c r="BC420" s="1">
        <v>2301.2800000000002</v>
      </c>
      <c r="BD420">
        <v>0.14249999999999999</v>
      </c>
      <c r="BE420" s="1">
        <v>16149.26</v>
      </c>
      <c r="BF420">
        <v>0.50429999999999997</v>
      </c>
      <c r="BG420">
        <v>0.1951</v>
      </c>
      <c r="BH420">
        <v>0.1399</v>
      </c>
      <c r="BI420">
        <v>4.5499999999999999E-2</v>
      </c>
      <c r="BJ420">
        <v>0.1152</v>
      </c>
    </row>
    <row r="421" spans="1:62" x14ac:dyDescent="0.25">
      <c r="A421" t="s">
        <v>423</v>
      </c>
      <c r="B421" t="s">
        <v>1176</v>
      </c>
      <c r="C421">
        <v>68</v>
      </c>
      <c r="D421">
        <v>7.6468093235294106</v>
      </c>
      <c r="E421">
        <v>519.98303399999998</v>
      </c>
      <c r="F421">
        <v>2E-3</v>
      </c>
      <c r="G421">
        <v>0</v>
      </c>
      <c r="H421">
        <v>3.2000000000000002E-3</v>
      </c>
      <c r="I421">
        <v>0</v>
      </c>
      <c r="J421">
        <v>4.02E-2</v>
      </c>
      <c r="K421">
        <v>0.94569999999999999</v>
      </c>
      <c r="L421">
        <v>8.9999999999999993E-3</v>
      </c>
      <c r="M421">
        <v>0.14119999999999999</v>
      </c>
      <c r="N421">
        <v>1.0800000000000001E-2</v>
      </c>
      <c r="O421">
        <v>0.1484</v>
      </c>
      <c r="P421" s="1">
        <v>56994.32</v>
      </c>
      <c r="Q421">
        <v>0.20930000000000001</v>
      </c>
      <c r="R421">
        <v>0.27910000000000001</v>
      </c>
      <c r="S421">
        <v>0.51160000000000005</v>
      </c>
      <c r="T421">
        <v>4</v>
      </c>
      <c r="U421" s="1">
        <v>93167.75</v>
      </c>
      <c r="V421">
        <v>130</v>
      </c>
      <c r="W421" s="1">
        <v>194110.87</v>
      </c>
      <c r="X421">
        <v>0.89890000000000003</v>
      </c>
      <c r="Y421">
        <v>4.1000000000000002E-2</v>
      </c>
      <c r="Z421">
        <v>6.0100000000000001E-2</v>
      </c>
      <c r="AA421">
        <v>0.1011</v>
      </c>
      <c r="AB421">
        <v>194.11</v>
      </c>
      <c r="AC421" s="1">
        <v>4547.6887617067905</v>
      </c>
      <c r="AD421">
        <v>597.37</v>
      </c>
      <c r="AE421" s="1">
        <v>193279.02</v>
      </c>
      <c r="AF421">
        <v>400</v>
      </c>
      <c r="AG421" s="1">
        <v>40618</v>
      </c>
      <c r="AH421" s="1">
        <v>64159</v>
      </c>
      <c r="AI421">
        <v>36.85</v>
      </c>
      <c r="AJ421">
        <v>22.4</v>
      </c>
      <c r="AK421">
        <v>26.38</v>
      </c>
      <c r="AL421">
        <v>0.5</v>
      </c>
      <c r="AM421">
        <v>0.3</v>
      </c>
      <c r="AN421">
        <v>0.46</v>
      </c>
      <c r="AO421" s="1">
        <v>3569.2</v>
      </c>
      <c r="AP421">
        <v>1.5577000000000001</v>
      </c>
      <c r="AQ421" s="1">
        <v>1987.94</v>
      </c>
      <c r="AR421" s="1">
        <v>3156.39</v>
      </c>
      <c r="AS421" s="1">
        <v>8658.32</v>
      </c>
      <c r="AT421">
        <v>566.25</v>
      </c>
      <c r="AU421">
        <v>643.42999999999995</v>
      </c>
      <c r="AV421" s="1">
        <v>15012.33</v>
      </c>
      <c r="AW421" s="1">
        <v>7601.03</v>
      </c>
      <c r="AX421">
        <v>0.42149999999999999</v>
      </c>
      <c r="AY421" s="1">
        <v>7857.61</v>
      </c>
      <c r="AZ421">
        <v>0.43569999999999998</v>
      </c>
      <c r="BA421">
        <v>860.26</v>
      </c>
      <c r="BB421">
        <v>4.7699999999999999E-2</v>
      </c>
      <c r="BC421" s="1">
        <v>1715.43</v>
      </c>
      <c r="BD421">
        <v>9.5100000000000004E-2</v>
      </c>
      <c r="BE421" s="1">
        <v>18034.32</v>
      </c>
      <c r="BF421">
        <v>0.51839999999999997</v>
      </c>
      <c r="BG421">
        <v>0.2339</v>
      </c>
      <c r="BH421">
        <v>0.18809999999999999</v>
      </c>
      <c r="BI421">
        <v>3.78E-2</v>
      </c>
      <c r="BJ421">
        <v>2.18E-2</v>
      </c>
    </row>
    <row r="422" spans="1:62" x14ac:dyDescent="0.25">
      <c r="A422" t="s">
        <v>424</v>
      </c>
      <c r="B422" t="s">
        <v>1177</v>
      </c>
      <c r="C422">
        <v>161</v>
      </c>
      <c r="D422">
        <v>5.7997444720496896</v>
      </c>
      <c r="E422">
        <v>933.75886000000003</v>
      </c>
      <c r="F422">
        <v>0</v>
      </c>
      <c r="G422">
        <v>5.3E-3</v>
      </c>
      <c r="H422">
        <v>9.1999999999999998E-3</v>
      </c>
      <c r="I422">
        <v>0</v>
      </c>
      <c r="J422">
        <v>1.54E-2</v>
      </c>
      <c r="K422">
        <v>0.95330000000000004</v>
      </c>
      <c r="L422">
        <v>1.6799999999999999E-2</v>
      </c>
      <c r="M422">
        <v>0.24399999999999999</v>
      </c>
      <c r="N422">
        <v>6.9999999999999999E-4</v>
      </c>
      <c r="O422">
        <v>0.1236</v>
      </c>
      <c r="P422" s="1">
        <v>62215.58</v>
      </c>
      <c r="Q422">
        <v>0.2059</v>
      </c>
      <c r="R422">
        <v>0.13239999999999999</v>
      </c>
      <c r="S422">
        <v>0.66180000000000005</v>
      </c>
      <c r="T422">
        <v>7.5</v>
      </c>
      <c r="U422" s="1">
        <v>78673.2</v>
      </c>
      <c r="V422">
        <v>124.5</v>
      </c>
      <c r="W422" s="1">
        <v>167238.37</v>
      </c>
      <c r="X422">
        <v>0.92249999999999999</v>
      </c>
      <c r="Y422">
        <v>4.2700000000000002E-2</v>
      </c>
      <c r="Z422">
        <v>3.4799999999999998E-2</v>
      </c>
      <c r="AA422">
        <v>7.7499999999999999E-2</v>
      </c>
      <c r="AB422">
        <v>167.24</v>
      </c>
      <c r="AC422" s="1">
        <v>4124.9461343799185</v>
      </c>
      <c r="AD422">
        <v>596.15</v>
      </c>
      <c r="AE422" s="1">
        <v>188201.23</v>
      </c>
      <c r="AF422">
        <v>386</v>
      </c>
      <c r="AG422" s="1">
        <v>35113</v>
      </c>
      <c r="AH422" s="1">
        <v>51257</v>
      </c>
      <c r="AI422">
        <v>30.37</v>
      </c>
      <c r="AJ422">
        <v>24.33</v>
      </c>
      <c r="AK422">
        <v>27.27</v>
      </c>
      <c r="AL422">
        <v>2</v>
      </c>
      <c r="AM422">
        <v>1.79</v>
      </c>
      <c r="AN422">
        <v>1.93</v>
      </c>
      <c r="AO422" s="1">
        <v>1550.41</v>
      </c>
      <c r="AP422">
        <v>1.7685</v>
      </c>
      <c r="AQ422" s="1">
        <v>1727.06</v>
      </c>
      <c r="AR422" s="1">
        <v>2484.3000000000002</v>
      </c>
      <c r="AS422" s="1">
        <v>8096.66</v>
      </c>
      <c r="AT422">
        <v>281.2</v>
      </c>
      <c r="AU422">
        <v>0.85</v>
      </c>
      <c r="AV422" s="1">
        <v>12590.07</v>
      </c>
      <c r="AW422" s="1">
        <v>7401.39</v>
      </c>
      <c r="AX422">
        <v>0.4924</v>
      </c>
      <c r="AY422" s="1">
        <v>5254.6</v>
      </c>
      <c r="AZ422">
        <v>0.34960000000000002</v>
      </c>
      <c r="BA422">
        <v>805.03</v>
      </c>
      <c r="BB422">
        <v>5.3600000000000002E-2</v>
      </c>
      <c r="BC422" s="1">
        <v>1570.88</v>
      </c>
      <c r="BD422">
        <v>0.1045</v>
      </c>
      <c r="BE422" s="1">
        <v>15031.91</v>
      </c>
      <c r="BF422">
        <v>0.56710000000000005</v>
      </c>
      <c r="BG422">
        <v>0.2485</v>
      </c>
      <c r="BH422">
        <v>9.0399999999999994E-2</v>
      </c>
      <c r="BI422">
        <v>4.0300000000000002E-2</v>
      </c>
      <c r="BJ422">
        <v>5.3600000000000002E-2</v>
      </c>
    </row>
    <row r="423" spans="1:62" x14ac:dyDescent="0.25">
      <c r="A423" t="s">
        <v>425</v>
      </c>
      <c r="B423" t="s">
        <v>1178</v>
      </c>
      <c r="C423">
        <v>29</v>
      </c>
      <c r="D423">
        <v>311.0072136896552</v>
      </c>
      <c r="E423">
        <v>9019.2091970000001</v>
      </c>
      <c r="F423">
        <v>3.3399999999999999E-2</v>
      </c>
      <c r="G423">
        <v>1.1999999999999999E-3</v>
      </c>
      <c r="H423">
        <v>7.4700000000000003E-2</v>
      </c>
      <c r="I423">
        <v>8.9999999999999998E-4</v>
      </c>
      <c r="J423">
        <v>0.13350000000000001</v>
      </c>
      <c r="K423">
        <v>0.70209999999999995</v>
      </c>
      <c r="L423">
        <v>5.4100000000000002E-2</v>
      </c>
      <c r="M423">
        <v>0.31940000000000002</v>
      </c>
      <c r="N423">
        <v>4.2799999999999998E-2</v>
      </c>
      <c r="O423">
        <v>0.16370000000000001</v>
      </c>
      <c r="P423" s="1">
        <v>77378.64</v>
      </c>
      <c r="Q423">
        <v>0.1351</v>
      </c>
      <c r="R423">
        <v>0.17</v>
      </c>
      <c r="S423">
        <v>0.69499999999999995</v>
      </c>
      <c r="T423">
        <v>53</v>
      </c>
      <c r="U423" s="1">
        <v>98660.94</v>
      </c>
      <c r="V423">
        <v>170.17</v>
      </c>
      <c r="W423" s="1">
        <v>292299.25</v>
      </c>
      <c r="X423">
        <v>0.81710000000000005</v>
      </c>
      <c r="Y423">
        <v>0.1555</v>
      </c>
      <c r="Z423">
        <v>2.75E-2</v>
      </c>
      <c r="AA423">
        <v>0.18290000000000001</v>
      </c>
      <c r="AB423">
        <v>292.3</v>
      </c>
      <c r="AC423" s="1">
        <v>13398.319227388023</v>
      </c>
      <c r="AD423" s="1">
        <v>1665.69</v>
      </c>
      <c r="AE423" s="1">
        <v>185131.13</v>
      </c>
      <c r="AF423">
        <v>370</v>
      </c>
      <c r="AG423" s="1">
        <v>36300</v>
      </c>
      <c r="AH423" s="1">
        <v>51020</v>
      </c>
      <c r="AI423">
        <v>71.5</v>
      </c>
      <c r="AJ423">
        <v>44.02</v>
      </c>
      <c r="AK423">
        <v>50.86</v>
      </c>
      <c r="AL423">
        <v>3</v>
      </c>
      <c r="AM423">
        <v>2.17</v>
      </c>
      <c r="AN423">
        <v>2.67</v>
      </c>
      <c r="AO423">
        <v>0</v>
      </c>
      <c r="AP423">
        <v>1.3653999999999999</v>
      </c>
      <c r="AQ423" s="1">
        <v>2040.72</v>
      </c>
      <c r="AR423" s="1">
        <v>2156.9499999999998</v>
      </c>
      <c r="AS423" s="1">
        <v>10150.280000000001</v>
      </c>
      <c r="AT423" s="1">
        <v>1744.89</v>
      </c>
      <c r="AU423">
        <v>301.24</v>
      </c>
      <c r="AV423" s="1">
        <v>16394.080000000002</v>
      </c>
      <c r="AW423" s="1">
        <v>3897.01</v>
      </c>
      <c r="AX423">
        <v>0.21260000000000001</v>
      </c>
      <c r="AY423" s="1">
        <v>11202.66</v>
      </c>
      <c r="AZ423">
        <v>0.61119999999999997</v>
      </c>
      <c r="BA423">
        <v>772.94</v>
      </c>
      <c r="BB423">
        <v>4.2200000000000001E-2</v>
      </c>
      <c r="BC423" s="1">
        <v>2457.38</v>
      </c>
      <c r="BD423">
        <v>0.1341</v>
      </c>
      <c r="BE423" s="1">
        <v>18329.990000000002</v>
      </c>
      <c r="BF423">
        <v>0.62580000000000002</v>
      </c>
      <c r="BG423">
        <v>0.25969999999999999</v>
      </c>
      <c r="BH423">
        <v>8.0699999999999994E-2</v>
      </c>
      <c r="BI423">
        <v>1.8200000000000001E-2</v>
      </c>
      <c r="BJ423">
        <v>1.5599999999999999E-2</v>
      </c>
    </row>
    <row r="424" spans="1:62" x14ac:dyDescent="0.25">
      <c r="A424" t="s">
        <v>426</v>
      </c>
      <c r="B424" t="s">
        <v>1179</v>
      </c>
      <c r="C424">
        <v>146</v>
      </c>
      <c r="D424">
        <v>5.6754458767123284</v>
      </c>
      <c r="E424">
        <v>828.61509799999999</v>
      </c>
      <c r="F424">
        <v>6.7000000000000002E-3</v>
      </c>
      <c r="G424">
        <v>0</v>
      </c>
      <c r="H424">
        <v>1.9E-3</v>
      </c>
      <c r="I424">
        <v>3.0999999999999999E-3</v>
      </c>
      <c r="J424">
        <v>0.1055</v>
      </c>
      <c r="K424">
        <v>0.84040000000000004</v>
      </c>
      <c r="L424">
        <v>4.2299999999999997E-2</v>
      </c>
      <c r="M424">
        <v>0.19980000000000001</v>
      </c>
      <c r="N424">
        <v>4.4999999999999997E-3</v>
      </c>
      <c r="O424">
        <v>0.14510000000000001</v>
      </c>
      <c r="P424" s="1">
        <v>56358.04</v>
      </c>
      <c r="Q424">
        <v>0.21920000000000001</v>
      </c>
      <c r="R424">
        <v>0.1918</v>
      </c>
      <c r="S424">
        <v>0.58899999999999997</v>
      </c>
      <c r="T424">
        <v>10.62</v>
      </c>
      <c r="U424" s="1">
        <v>58882.2</v>
      </c>
      <c r="V424">
        <v>78.02</v>
      </c>
      <c r="W424" s="1">
        <v>326917.42</v>
      </c>
      <c r="X424">
        <v>0.5282</v>
      </c>
      <c r="Y424">
        <v>2.9499999999999998E-2</v>
      </c>
      <c r="Z424">
        <v>0.44230000000000003</v>
      </c>
      <c r="AA424">
        <v>0.4718</v>
      </c>
      <c r="AB424">
        <v>326.92</v>
      </c>
      <c r="AC424" s="1">
        <v>10293.408870520001</v>
      </c>
      <c r="AD424">
        <v>694.43</v>
      </c>
      <c r="AE424" s="1">
        <v>286107.99</v>
      </c>
      <c r="AF424">
        <v>556</v>
      </c>
      <c r="AG424" s="1">
        <v>36398</v>
      </c>
      <c r="AH424" s="1">
        <v>55280</v>
      </c>
      <c r="AI424">
        <v>35.9</v>
      </c>
      <c r="AJ424">
        <v>27.79</v>
      </c>
      <c r="AK424">
        <v>31.43</v>
      </c>
      <c r="AL424">
        <v>2.4</v>
      </c>
      <c r="AM424">
        <v>1.97</v>
      </c>
      <c r="AN424">
        <v>2.4</v>
      </c>
      <c r="AO424" s="1">
        <v>2944.61</v>
      </c>
      <c r="AP424">
        <v>2.3512</v>
      </c>
      <c r="AQ424" s="1">
        <v>2701.4</v>
      </c>
      <c r="AR424" s="1">
        <v>2465.63</v>
      </c>
      <c r="AS424" s="1">
        <v>9547.02</v>
      </c>
      <c r="AT424" s="1">
        <v>1037.6300000000001</v>
      </c>
      <c r="AU424">
        <v>143.88</v>
      </c>
      <c r="AV424" s="1">
        <v>15895.56</v>
      </c>
      <c r="AW424" s="1">
        <v>6783.13</v>
      </c>
      <c r="AX424">
        <v>0.34329999999999999</v>
      </c>
      <c r="AY424" s="1">
        <v>10045.620000000001</v>
      </c>
      <c r="AZ424">
        <v>0.50839999999999996</v>
      </c>
      <c r="BA424">
        <v>943.19</v>
      </c>
      <c r="BB424">
        <v>4.7699999999999999E-2</v>
      </c>
      <c r="BC424" s="1">
        <v>1988.39</v>
      </c>
      <c r="BD424">
        <v>0.10059999999999999</v>
      </c>
      <c r="BE424" s="1">
        <v>19760.34</v>
      </c>
      <c r="BF424">
        <v>0.56559999999999999</v>
      </c>
      <c r="BG424">
        <v>0.24840000000000001</v>
      </c>
      <c r="BH424">
        <v>0.12720000000000001</v>
      </c>
      <c r="BI424">
        <v>4.1399999999999999E-2</v>
      </c>
      <c r="BJ424">
        <v>1.7500000000000002E-2</v>
      </c>
    </row>
    <row r="425" spans="1:62" x14ac:dyDescent="0.25">
      <c r="A425" t="s">
        <v>427</v>
      </c>
      <c r="B425" t="s">
        <v>1180</v>
      </c>
      <c r="C425">
        <v>178</v>
      </c>
      <c r="D425">
        <v>6.9070280000000004</v>
      </c>
      <c r="E425">
        <v>1229.4509840000001</v>
      </c>
      <c r="F425">
        <v>6.9999999999999999E-4</v>
      </c>
      <c r="G425">
        <v>6.9999999999999999E-4</v>
      </c>
      <c r="H425">
        <v>6.8999999999999999E-3</v>
      </c>
      <c r="I425">
        <v>0</v>
      </c>
      <c r="J425">
        <v>9.4700000000000006E-2</v>
      </c>
      <c r="K425">
        <v>0.87649999999999995</v>
      </c>
      <c r="L425">
        <v>2.0400000000000001E-2</v>
      </c>
      <c r="M425">
        <v>0.52259999999999995</v>
      </c>
      <c r="N425">
        <v>1.7899999999999999E-2</v>
      </c>
      <c r="O425">
        <v>0.1668</v>
      </c>
      <c r="P425" s="1">
        <v>59081.9</v>
      </c>
      <c r="Q425">
        <v>0.25230000000000002</v>
      </c>
      <c r="R425">
        <v>0.19819999999999999</v>
      </c>
      <c r="S425">
        <v>0.54949999999999999</v>
      </c>
      <c r="T425">
        <v>9.5</v>
      </c>
      <c r="U425" s="1">
        <v>88095.89</v>
      </c>
      <c r="V425">
        <v>129.41999999999999</v>
      </c>
      <c r="W425" s="1">
        <v>182562.14</v>
      </c>
      <c r="X425">
        <v>0.76659999999999995</v>
      </c>
      <c r="Y425">
        <v>9.8699999999999996E-2</v>
      </c>
      <c r="Z425">
        <v>0.13469999999999999</v>
      </c>
      <c r="AA425">
        <v>0.2334</v>
      </c>
      <c r="AB425">
        <v>182.56</v>
      </c>
      <c r="AC425" s="1">
        <v>4270.8404550758405</v>
      </c>
      <c r="AD425">
        <v>524.25</v>
      </c>
      <c r="AE425" s="1">
        <v>145951.65</v>
      </c>
      <c r="AF425">
        <v>217</v>
      </c>
      <c r="AG425" s="1">
        <v>32857</v>
      </c>
      <c r="AH425" s="1">
        <v>45796</v>
      </c>
      <c r="AI425">
        <v>24.4</v>
      </c>
      <c r="AJ425">
        <v>23.35</v>
      </c>
      <c r="AK425">
        <v>22.35</v>
      </c>
      <c r="AL425">
        <v>1.5</v>
      </c>
      <c r="AM425">
        <v>1.33</v>
      </c>
      <c r="AN425">
        <v>1.39</v>
      </c>
      <c r="AO425" s="1">
        <v>1821.05</v>
      </c>
      <c r="AP425">
        <v>1.6257999999999999</v>
      </c>
      <c r="AQ425" s="1">
        <v>1446.96</v>
      </c>
      <c r="AR425" s="1">
        <v>2274.0300000000002</v>
      </c>
      <c r="AS425" s="1">
        <v>9024.9599999999991</v>
      </c>
      <c r="AT425">
        <v>732.01</v>
      </c>
      <c r="AU425">
        <v>820.17</v>
      </c>
      <c r="AV425" s="1">
        <v>14298.12</v>
      </c>
      <c r="AW425" s="1">
        <v>6469.21</v>
      </c>
      <c r="AX425">
        <v>0.43519999999999998</v>
      </c>
      <c r="AY425" s="1">
        <v>5252.93</v>
      </c>
      <c r="AZ425">
        <v>0.35339999999999999</v>
      </c>
      <c r="BA425">
        <v>489.23</v>
      </c>
      <c r="BB425">
        <v>3.2899999999999999E-2</v>
      </c>
      <c r="BC425" s="1">
        <v>2651.91</v>
      </c>
      <c r="BD425">
        <v>0.1784</v>
      </c>
      <c r="BE425" s="1">
        <v>14863.28</v>
      </c>
      <c r="BF425">
        <v>0.57140000000000002</v>
      </c>
      <c r="BG425">
        <v>0.27600000000000002</v>
      </c>
      <c r="BH425">
        <v>9.7799999999999998E-2</v>
      </c>
      <c r="BI425">
        <v>4.0300000000000002E-2</v>
      </c>
      <c r="BJ425">
        <v>1.4500000000000001E-2</v>
      </c>
    </row>
    <row r="426" spans="1:62" x14ac:dyDescent="0.25">
      <c r="A426" t="s">
        <v>428</v>
      </c>
      <c r="B426" t="s">
        <v>1181</v>
      </c>
      <c r="C426">
        <v>49</v>
      </c>
      <c r="D426">
        <v>36.365097734693883</v>
      </c>
      <c r="E426">
        <v>1781.8897890000001</v>
      </c>
      <c r="F426">
        <v>1.41E-2</v>
      </c>
      <c r="G426">
        <v>0</v>
      </c>
      <c r="H426">
        <v>4.2099999999999999E-2</v>
      </c>
      <c r="I426">
        <v>5.0000000000000001E-4</v>
      </c>
      <c r="J426">
        <v>9.2299999999999993E-2</v>
      </c>
      <c r="K426">
        <v>0.75329999999999997</v>
      </c>
      <c r="L426">
        <v>9.7699999999999995E-2</v>
      </c>
      <c r="M426">
        <v>0.2215</v>
      </c>
      <c r="N426">
        <v>4.3E-3</v>
      </c>
      <c r="O426">
        <v>0.1181</v>
      </c>
      <c r="P426" s="1">
        <v>73990.3</v>
      </c>
      <c r="Q426">
        <v>8.7300000000000003E-2</v>
      </c>
      <c r="R426">
        <v>0.1825</v>
      </c>
      <c r="S426">
        <v>0.73019999999999996</v>
      </c>
      <c r="T426">
        <v>15</v>
      </c>
      <c r="U426" s="1">
        <v>87587</v>
      </c>
      <c r="V426">
        <v>118.79</v>
      </c>
      <c r="W426" s="1">
        <v>322779.36</v>
      </c>
      <c r="X426">
        <v>0.53769999999999996</v>
      </c>
      <c r="Y426">
        <v>0.33810000000000001</v>
      </c>
      <c r="Z426">
        <v>0.1242</v>
      </c>
      <c r="AA426">
        <v>0.46229999999999999</v>
      </c>
      <c r="AB426">
        <v>322.77999999999997</v>
      </c>
      <c r="AC426" s="1">
        <v>12540.837900272631</v>
      </c>
      <c r="AD426">
        <v>706.97</v>
      </c>
      <c r="AE426" s="1">
        <v>292359.37</v>
      </c>
      <c r="AF426">
        <v>563</v>
      </c>
      <c r="AG426" s="1">
        <v>37779</v>
      </c>
      <c r="AH426" s="1">
        <v>63974</v>
      </c>
      <c r="AI426">
        <v>67.3</v>
      </c>
      <c r="AJ426">
        <v>30.69</v>
      </c>
      <c r="AK426">
        <v>41.39</v>
      </c>
      <c r="AL426">
        <v>2</v>
      </c>
      <c r="AM426">
        <v>1.45</v>
      </c>
      <c r="AN426">
        <v>1.62</v>
      </c>
      <c r="AO426">
        <v>0</v>
      </c>
      <c r="AP426">
        <v>1.0043</v>
      </c>
      <c r="AQ426" s="1">
        <v>1883.09</v>
      </c>
      <c r="AR426" s="1">
        <v>2117.7800000000002</v>
      </c>
      <c r="AS426" s="1">
        <v>8728.8799999999992</v>
      </c>
      <c r="AT426">
        <v>882.46</v>
      </c>
      <c r="AU426">
        <v>385.22</v>
      </c>
      <c r="AV426" s="1">
        <v>13997.42</v>
      </c>
      <c r="AW426" s="1">
        <v>3249.67</v>
      </c>
      <c r="AX426">
        <v>0.1971</v>
      </c>
      <c r="AY426" s="1">
        <v>10607.08</v>
      </c>
      <c r="AZ426">
        <v>0.64329999999999998</v>
      </c>
      <c r="BA426">
        <v>907.61</v>
      </c>
      <c r="BB426">
        <v>5.5E-2</v>
      </c>
      <c r="BC426" s="1">
        <v>1723.8</v>
      </c>
      <c r="BD426">
        <v>0.1045</v>
      </c>
      <c r="BE426" s="1">
        <v>16488.150000000001</v>
      </c>
      <c r="BF426">
        <v>0.6</v>
      </c>
      <c r="BG426">
        <v>0.21740000000000001</v>
      </c>
      <c r="BH426">
        <v>0.127</v>
      </c>
      <c r="BI426">
        <v>3.8300000000000001E-2</v>
      </c>
      <c r="BJ426">
        <v>1.72E-2</v>
      </c>
    </row>
    <row r="427" spans="1:62" x14ac:dyDescent="0.25">
      <c r="A427" t="s">
        <v>429</v>
      </c>
      <c r="B427" t="s">
        <v>1182</v>
      </c>
      <c r="C427">
        <v>34</v>
      </c>
      <c r="D427">
        <v>19.73415629411765</v>
      </c>
      <c r="E427">
        <v>670.96131400000002</v>
      </c>
      <c r="F427">
        <v>4.4000000000000003E-3</v>
      </c>
      <c r="G427">
        <v>0</v>
      </c>
      <c r="H427">
        <v>0.2092</v>
      </c>
      <c r="I427">
        <v>1.5E-3</v>
      </c>
      <c r="J427">
        <v>2.1999999999999999E-2</v>
      </c>
      <c r="K427">
        <v>0.60060000000000002</v>
      </c>
      <c r="L427">
        <v>0.16239999999999999</v>
      </c>
      <c r="M427">
        <v>0.99929999999999997</v>
      </c>
      <c r="N427">
        <v>0</v>
      </c>
      <c r="O427">
        <v>0.15049999999999999</v>
      </c>
      <c r="P427" s="1">
        <v>54936.67</v>
      </c>
      <c r="Q427">
        <v>0.28570000000000001</v>
      </c>
      <c r="R427">
        <v>0.1905</v>
      </c>
      <c r="S427">
        <v>0.52380000000000004</v>
      </c>
      <c r="T427">
        <v>8</v>
      </c>
      <c r="U427" s="1">
        <v>72255.75</v>
      </c>
      <c r="V427">
        <v>83.87</v>
      </c>
      <c r="W427" s="1">
        <v>223313.2</v>
      </c>
      <c r="X427">
        <v>0.38080000000000003</v>
      </c>
      <c r="Y427">
        <v>0.44900000000000001</v>
      </c>
      <c r="Z427">
        <v>0.17030000000000001</v>
      </c>
      <c r="AA427">
        <v>0.61919999999999997</v>
      </c>
      <c r="AB427">
        <v>223.31</v>
      </c>
      <c r="AC427" s="1">
        <v>6033.1481346777018</v>
      </c>
      <c r="AD427">
        <v>328.11</v>
      </c>
      <c r="AE427" s="1">
        <v>174873.8</v>
      </c>
      <c r="AF427">
        <v>334</v>
      </c>
      <c r="AG427" s="1">
        <v>32490</v>
      </c>
      <c r="AH427" s="1">
        <v>48677</v>
      </c>
      <c r="AI427">
        <v>38.94</v>
      </c>
      <c r="AJ427">
        <v>23.34</v>
      </c>
      <c r="AK427">
        <v>25.62</v>
      </c>
      <c r="AL427">
        <v>2</v>
      </c>
      <c r="AM427">
        <v>0.99</v>
      </c>
      <c r="AN427">
        <v>1.48</v>
      </c>
      <c r="AO427">
        <v>0</v>
      </c>
      <c r="AP427">
        <v>0.90169999999999995</v>
      </c>
      <c r="AQ427" s="1">
        <v>1892.84</v>
      </c>
      <c r="AR427" s="1">
        <v>2635.16</v>
      </c>
      <c r="AS427" s="1">
        <v>7812.81</v>
      </c>
      <c r="AT427" s="1">
        <v>1041.4000000000001</v>
      </c>
      <c r="AU427">
        <v>408.21</v>
      </c>
      <c r="AV427" s="1">
        <v>13790.41</v>
      </c>
      <c r="AW427" s="1">
        <v>6523.76</v>
      </c>
      <c r="AX427">
        <v>0.41160000000000002</v>
      </c>
      <c r="AY427" s="1">
        <v>6117.4</v>
      </c>
      <c r="AZ427">
        <v>0.38600000000000001</v>
      </c>
      <c r="BA427">
        <v>868.91</v>
      </c>
      <c r="BB427">
        <v>5.4800000000000001E-2</v>
      </c>
      <c r="BC427" s="1">
        <v>2339.6</v>
      </c>
      <c r="BD427">
        <v>0.14760000000000001</v>
      </c>
      <c r="BE427" s="1">
        <v>15849.68</v>
      </c>
      <c r="BF427">
        <v>0.54990000000000006</v>
      </c>
      <c r="BG427">
        <v>0.2351</v>
      </c>
      <c r="BH427">
        <v>0.16550000000000001</v>
      </c>
      <c r="BI427">
        <v>3.5900000000000001E-2</v>
      </c>
      <c r="BJ427">
        <v>1.3599999999999999E-2</v>
      </c>
    </row>
    <row r="428" spans="1:62" x14ac:dyDescent="0.25">
      <c r="A428" t="s">
        <v>430</v>
      </c>
      <c r="B428" t="s">
        <v>1183</v>
      </c>
      <c r="C428">
        <v>24</v>
      </c>
      <c r="D428">
        <v>60.550027749999998</v>
      </c>
      <c r="E428">
        <v>1453.200666</v>
      </c>
      <c r="F428">
        <v>5.4000000000000003E-3</v>
      </c>
      <c r="G428">
        <v>6.9999999999999999E-4</v>
      </c>
      <c r="H428">
        <v>1.8800000000000001E-2</v>
      </c>
      <c r="I428">
        <v>0</v>
      </c>
      <c r="J428">
        <v>0.10730000000000001</v>
      </c>
      <c r="K428">
        <v>0.82899999999999996</v>
      </c>
      <c r="L428">
        <v>3.8800000000000001E-2</v>
      </c>
      <c r="M428">
        <v>0.1658</v>
      </c>
      <c r="N428">
        <v>2.35E-2</v>
      </c>
      <c r="O428">
        <v>9.2100000000000001E-2</v>
      </c>
      <c r="P428" s="1">
        <v>80572.89</v>
      </c>
      <c r="Q428">
        <v>0.125</v>
      </c>
      <c r="R428">
        <v>9.8199999999999996E-2</v>
      </c>
      <c r="S428">
        <v>0.77680000000000005</v>
      </c>
      <c r="T428">
        <v>9</v>
      </c>
      <c r="U428" s="1">
        <v>115296.78</v>
      </c>
      <c r="V428">
        <v>161.47</v>
      </c>
      <c r="W428" s="1">
        <v>270129.06</v>
      </c>
      <c r="X428">
        <v>0.61409999999999998</v>
      </c>
      <c r="Y428">
        <v>0.17749999999999999</v>
      </c>
      <c r="Z428">
        <v>0.2084</v>
      </c>
      <c r="AA428">
        <v>0.38590000000000002</v>
      </c>
      <c r="AB428">
        <v>270.13</v>
      </c>
      <c r="AC428" s="1">
        <v>7721.3871852161674</v>
      </c>
      <c r="AD428">
        <v>446.41</v>
      </c>
      <c r="AE428" s="1">
        <v>235512.48</v>
      </c>
      <c r="AF428">
        <v>497</v>
      </c>
      <c r="AG428" s="1">
        <v>40956</v>
      </c>
      <c r="AH428" s="1">
        <v>65398</v>
      </c>
      <c r="AI428">
        <v>44.2</v>
      </c>
      <c r="AJ428">
        <v>20</v>
      </c>
      <c r="AK428">
        <v>39.950000000000003</v>
      </c>
      <c r="AL428">
        <v>0</v>
      </c>
      <c r="AM428">
        <v>0</v>
      </c>
      <c r="AN428">
        <v>0</v>
      </c>
      <c r="AO428">
        <v>0</v>
      </c>
      <c r="AP428">
        <v>0.70569999999999999</v>
      </c>
      <c r="AQ428" s="1">
        <v>1979.85</v>
      </c>
      <c r="AR428" s="1">
        <v>3617.37</v>
      </c>
      <c r="AS428" s="1">
        <v>10480.93</v>
      </c>
      <c r="AT428" s="1">
        <v>1141.28</v>
      </c>
      <c r="AU428" s="1">
        <v>1050.53</v>
      </c>
      <c r="AV428" s="1">
        <v>18269.96</v>
      </c>
      <c r="AW428" s="1">
        <v>9529.31</v>
      </c>
      <c r="AX428">
        <v>0.47560000000000002</v>
      </c>
      <c r="AY428" s="1">
        <v>7796.46</v>
      </c>
      <c r="AZ428">
        <v>0.3891</v>
      </c>
      <c r="BA428">
        <v>638.89</v>
      </c>
      <c r="BB428">
        <v>3.1899999999999998E-2</v>
      </c>
      <c r="BC428" s="1">
        <v>2073.8000000000002</v>
      </c>
      <c r="BD428">
        <v>0.10349999999999999</v>
      </c>
      <c r="BE428" s="1">
        <v>20038.46</v>
      </c>
      <c r="BF428">
        <v>0.61729999999999996</v>
      </c>
      <c r="BG428">
        <v>0.1847</v>
      </c>
      <c r="BH428">
        <v>0.1358</v>
      </c>
      <c r="BI428">
        <v>5.0299999999999997E-2</v>
      </c>
      <c r="BJ428">
        <v>1.18E-2</v>
      </c>
    </row>
    <row r="429" spans="1:62" x14ac:dyDescent="0.25">
      <c r="A429" t="s">
        <v>431</v>
      </c>
      <c r="B429" t="s">
        <v>1184</v>
      </c>
      <c r="C429">
        <v>24</v>
      </c>
      <c r="D429">
        <v>175.80493945833331</v>
      </c>
      <c r="E429">
        <v>4219.3185469999999</v>
      </c>
      <c r="F429">
        <v>6.3E-3</v>
      </c>
      <c r="G429">
        <v>6.9999999999999999E-4</v>
      </c>
      <c r="H429">
        <v>2.98E-2</v>
      </c>
      <c r="I429">
        <v>6.9999999999999999E-4</v>
      </c>
      <c r="J429">
        <v>3.8300000000000001E-2</v>
      </c>
      <c r="K429">
        <v>0.86529999999999996</v>
      </c>
      <c r="L429">
        <v>5.8900000000000001E-2</v>
      </c>
      <c r="M429">
        <v>0.34820000000000001</v>
      </c>
      <c r="N429">
        <v>6.1999999999999998E-3</v>
      </c>
      <c r="O429">
        <v>0.1179</v>
      </c>
      <c r="P429" s="1">
        <v>71134.740000000005</v>
      </c>
      <c r="Q429">
        <v>7.5600000000000001E-2</v>
      </c>
      <c r="R429">
        <v>0.13059999999999999</v>
      </c>
      <c r="S429">
        <v>0.79379999999999995</v>
      </c>
      <c r="T429">
        <v>35</v>
      </c>
      <c r="U429" s="1">
        <v>95620.34</v>
      </c>
      <c r="V429">
        <v>120.55</v>
      </c>
      <c r="W429" s="1">
        <v>199942.03</v>
      </c>
      <c r="X429">
        <v>0.72299999999999998</v>
      </c>
      <c r="Y429">
        <v>0.2132</v>
      </c>
      <c r="Z429">
        <v>6.3899999999999998E-2</v>
      </c>
      <c r="AA429">
        <v>0.27700000000000002</v>
      </c>
      <c r="AB429">
        <v>199.94</v>
      </c>
      <c r="AC429" s="1">
        <v>6201.6016824813587</v>
      </c>
      <c r="AD429">
        <v>708.86</v>
      </c>
      <c r="AE429" s="1">
        <v>162226.10999999999</v>
      </c>
      <c r="AF429">
        <v>279</v>
      </c>
      <c r="AG429" s="1">
        <v>35697</v>
      </c>
      <c r="AH429" s="1">
        <v>53179</v>
      </c>
      <c r="AI429">
        <v>44.1</v>
      </c>
      <c r="AJ429">
        <v>29.8</v>
      </c>
      <c r="AK429">
        <v>31.22</v>
      </c>
      <c r="AL429">
        <v>3</v>
      </c>
      <c r="AM429">
        <v>2.75</v>
      </c>
      <c r="AN429">
        <v>2.93</v>
      </c>
      <c r="AO429">
        <v>0</v>
      </c>
      <c r="AP429">
        <v>0.9869</v>
      </c>
      <c r="AQ429" s="1">
        <v>1574.56</v>
      </c>
      <c r="AR429" s="1">
        <v>2177.91</v>
      </c>
      <c r="AS429" s="1">
        <v>7189.61</v>
      </c>
      <c r="AT429">
        <v>976.17</v>
      </c>
      <c r="AU429">
        <v>258.64999999999998</v>
      </c>
      <c r="AV429" s="1">
        <v>12176.9</v>
      </c>
      <c r="AW429" s="1">
        <v>5826.56</v>
      </c>
      <c r="AX429">
        <v>0.41260000000000002</v>
      </c>
      <c r="AY429" s="1">
        <v>5275.05</v>
      </c>
      <c r="AZ429">
        <v>0.37359999999999999</v>
      </c>
      <c r="BA429">
        <v>558.28</v>
      </c>
      <c r="BB429">
        <v>3.95E-2</v>
      </c>
      <c r="BC429" s="1">
        <v>2461.17</v>
      </c>
      <c r="BD429">
        <v>0.17430000000000001</v>
      </c>
      <c r="BE429" s="1">
        <v>14121.05</v>
      </c>
      <c r="BF429">
        <v>0.60250000000000004</v>
      </c>
      <c r="BG429">
        <v>0.23799999999999999</v>
      </c>
      <c r="BH429">
        <v>0.10440000000000001</v>
      </c>
      <c r="BI429">
        <v>4.19E-2</v>
      </c>
      <c r="BJ429">
        <v>1.32E-2</v>
      </c>
    </row>
    <row r="430" spans="1:62" x14ac:dyDescent="0.25">
      <c r="A430" t="s">
        <v>432</v>
      </c>
      <c r="B430" t="s">
        <v>1185</v>
      </c>
      <c r="C430">
        <v>28</v>
      </c>
      <c r="D430">
        <v>178.39259460714291</v>
      </c>
      <c r="E430">
        <v>4994.9926489999998</v>
      </c>
      <c r="F430">
        <v>5.5E-2</v>
      </c>
      <c r="G430">
        <v>2.9999999999999997E-4</v>
      </c>
      <c r="H430">
        <v>2.2700000000000001E-2</v>
      </c>
      <c r="I430">
        <v>1.5E-3</v>
      </c>
      <c r="J430">
        <v>8.1699999999999995E-2</v>
      </c>
      <c r="K430">
        <v>0.79320000000000002</v>
      </c>
      <c r="L430">
        <v>4.5699999999999998E-2</v>
      </c>
      <c r="M430">
        <v>7.8200000000000006E-2</v>
      </c>
      <c r="N430">
        <v>1.2999999999999999E-2</v>
      </c>
      <c r="O430">
        <v>0.11360000000000001</v>
      </c>
      <c r="P430" s="1">
        <v>73229.58</v>
      </c>
      <c r="Q430">
        <v>0.24709999999999999</v>
      </c>
      <c r="R430">
        <v>0.28489999999999999</v>
      </c>
      <c r="S430">
        <v>0.46800000000000003</v>
      </c>
      <c r="T430">
        <v>33</v>
      </c>
      <c r="U430" s="1">
        <v>106971.55</v>
      </c>
      <c r="V430">
        <v>151.36000000000001</v>
      </c>
      <c r="W430" s="1">
        <v>220508.84</v>
      </c>
      <c r="X430">
        <v>0.79700000000000004</v>
      </c>
      <c r="Y430">
        <v>0.16600000000000001</v>
      </c>
      <c r="Z430">
        <v>3.6900000000000002E-2</v>
      </c>
      <c r="AA430">
        <v>0.20300000000000001</v>
      </c>
      <c r="AB430">
        <v>220.51</v>
      </c>
      <c r="AC430" s="1">
        <v>9456.9022057433667</v>
      </c>
      <c r="AD430">
        <v>870.79</v>
      </c>
      <c r="AE430" s="1">
        <v>200458.92</v>
      </c>
      <c r="AF430">
        <v>424</v>
      </c>
      <c r="AG430" s="1">
        <v>55552</v>
      </c>
      <c r="AH430" s="1">
        <v>104166</v>
      </c>
      <c r="AI430">
        <v>71.27</v>
      </c>
      <c r="AJ430">
        <v>41.37</v>
      </c>
      <c r="AK430">
        <v>43.85</v>
      </c>
      <c r="AL430">
        <v>2.4</v>
      </c>
      <c r="AM430">
        <v>1.97</v>
      </c>
      <c r="AN430">
        <v>2.37</v>
      </c>
      <c r="AO430" s="1">
        <v>1787.56</v>
      </c>
      <c r="AP430">
        <v>0.86419999999999997</v>
      </c>
      <c r="AQ430" s="1">
        <v>1652.07</v>
      </c>
      <c r="AR430" s="1">
        <v>1852.17</v>
      </c>
      <c r="AS430" s="1">
        <v>8224.42</v>
      </c>
      <c r="AT430">
        <v>992.98</v>
      </c>
      <c r="AU430">
        <v>214.39</v>
      </c>
      <c r="AV430" s="1">
        <v>12936.03</v>
      </c>
      <c r="AW430" s="1">
        <v>2964.9</v>
      </c>
      <c r="AX430">
        <v>0.20760000000000001</v>
      </c>
      <c r="AY430" s="1">
        <v>9793.9500000000007</v>
      </c>
      <c r="AZ430">
        <v>0.68569999999999998</v>
      </c>
      <c r="BA430">
        <v>616.67999999999995</v>
      </c>
      <c r="BB430">
        <v>4.3200000000000002E-2</v>
      </c>
      <c r="BC430">
        <v>906.85</v>
      </c>
      <c r="BD430">
        <v>6.3500000000000001E-2</v>
      </c>
      <c r="BE430" s="1">
        <v>14282.38</v>
      </c>
      <c r="BF430">
        <v>0.61539999999999995</v>
      </c>
      <c r="BG430">
        <v>0.22989999999999999</v>
      </c>
      <c r="BH430">
        <v>0.1079</v>
      </c>
      <c r="BI430">
        <v>3.5799999999999998E-2</v>
      </c>
      <c r="BJ430">
        <v>1.0999999999999999E-2</v>
      </c>
    </row>
    <row r="431" spans="1:62" x14ac:dyDescent="0.25">
      <c r="A431" t="s">
        <v>433</v>
      </c>
      <c r="B431" t="s">
        <v>1186</v>
      </c>
      <c r="C431">
        <v>36</v>
      </c>
      <c r="D431">
        <v>13.28418658333333</v>
      </c>
      <c r="E431">
        <v>478.23071700000003</v>
      </c>
      <c r="F431">
        <v>2.52E-2</v>
      </c>
      <c r="G431">
        <v>0</v>
      </c>
      <c r="H431">
        <v>8.3999999999999995E-3</v>
      </c>
      <c r="I431">
        <v>4.1999999999999997E-3</v>
      </c>
      <c r="J431">
        <v>0.13059999999999999</v>
      </c>
      <c r="K431">
        <v>0.82110000000000005</v>
      </c>
      <c r="L431">
        <v>1.0500000000000001E-2</v>
      </c>
      <c r="M431">
        <v>0.2382</v>
      </c>
      <c r="N431">
        <v>0</v>
      </c>
      <c r="O431">
        <v>0.1094</v>
      </c>
      <c r="P431" s="1">
        <v>56752.14</v>
      </c>
      <c r="Q431">
        <v>0.1333</v>
      </c>
      <c r="R431">
        <v>0.24440000000000001</v>
      </c>
      <c r="S431">
        <v>0.62219999999999998</v>
      </c>
      <c r="T431">
        <v>4</v>
      </c>
      <c r="U431" s="1">
        <v>89631.75</v>
      </c>
      <c r="V431">
        <v>119.56</v>
      </c>
      <c r="W431" s="1">
        <v>160460.32999999999</v>
      </c>
      <c r="X431">
        <v>0.65639999999999998</v>
      </c>
      <c r="Y431">
        <v>4.7500000000000001E-2</v>
      </c>
      <c r="Z431">
        <v>0.29609999999999997</v>
      </c>
      <c r="AA431">
        <v>0.34360000000000002</v>
      </c>
      <c r="AB431">
        <v>160.46</v>
      </c>
      <c r="AC431" s="1">
        <v>4670.1558904674039</v>
      </c>
      <c r="AD431">
        <v>411.93</v>
      </c>
      <c r="AE431" s="1">
        <v>126332.78</v>
      </c>
      <c r="AF431">
        <v>131</v>
      </c>
      <c r="AG431" s="1">
        <v>35786</v>
      </c>
      <c r="AH431" s="1">
        <v>60678</v>
      </c>
      <c r="AI431">
        <v>46.55</v>
      </c>
      <c r="AJ431">
        <v>20.21</v>
      </c>
      <c r="AK431">
        <v>27.61</v>
      </c>
      <c r="AL431">
        <v>6.5</v>
      </c>
      <c r="AM431">
        <v>5.07</v>
      </c>
      <c r="AN431">
        <v>6.21</v>
      </c>
      <c r="AO431" s="1">
        <v>1328.35</v>
      </c>
      <c r="AP431">
        <v>1.3875</v>
      </c>
      <c r="AQ431" s="1">
        <v>2768.79</v>
      </c>
      <c r="AR431" s="1">
        <v>2529.77</v>
      </c>
      <c r="AS431" s="1">
        <v>7770.85</v>
      </c>
      <c r="AT431">
        <v>385.7</v>
      </c>
      <c r="AU431">
        <v>132.13</v>
      </c>
      <c r="AV431" s="1">
        <v>13587.24</v>
      </c>
      <c r="AW431" s="1">
        <v>8526.89</v>
      </c>
      <c r="AX431">
        <v>0.55089999999999995</v>
      </c>
      <c r="AY431" s="1">
        <v>4647.08</v>
      </c>
      <c r="AZ431">
        <v>0.30020000000000002</v>
      </c>
      <c r="BA431">
        <v>630.48</v>
      </c>
      <c r="BB431">
        <v>4.07E-2</v>
      </c>
      <c r="BC431" s="1">
        <v>1673.03</v>
      </c>
      <c r="BD431">
        <v>0.1081</v>
      </c>
      <c r="BE431" s="1">
        <v>15477.49</v>
      </c>
      <c r="BF431">
        <v>0.62670000000000003</v>
      </c>
      <c r="BG431">
        <v>0.23669999999999999</v>
      </c>
      <c r="BH431">
        <v>8.5900000000000004E-2</v>
      </c>
      <c r="BI431">
        <v>3.1699999999999999E-2</v>
      </c>
      <c r="BJ431">
        <v>1.9099999999999999E-2</v>
      </c>
    </row>
    <row r="432" spans="1:62" x14ac:dyDescent="0.25">
      <c r="A432" t="s">
        <v>434</v>
      </c>
      <c r="B432" t="s">
        <v>1187</v>
      </c>
      <c r="C432">
        <v>39</v>
      </c>
      <c r="D432">
        <v>269.32590605128212</v>
      </c>
      <c r="E432">
        <v>10503.710336</v>
      </c>
      <c r="F432">
        <v>6.5199999999999994E-2</v>
      </c>
      <c r="G432">
        <v>8.9999999999999998E-4</v>
      </c>
      <c r="H432">
        <v>0.30109999999999998</v>
      </c>
      <c r="I432">
        <v>1.9E-3</v>
      </c>
      <c r="J432">
        <v>6.2199999999999998E-2</v>
      </c>
      <c r="K432">
        <v>0.49419999999999997</v>
      </c>
      <c r="L432">
        <v>7.4399999999999994E-2</v>
      </c>
      <c r="M432">
        <v>0.28389999999999999</v>
      </c>
      <c r="N432">
        <v>6.1499999999999999E-2</v>
      </c>
      <c r="O432">
        <v>0.13830000000000001</v>
      </c>
      <c r="P432" s="1">
        <v>79684.86</v>
      </c>
      <c r="Q432">
        <v>0.1598</v>
      </c>
      <c r="R432">
        <v>0.22509999999999999</v>
      </c>
      <c r="S432">
        <v>0.61509999999999998</v>
      </c>
      <c r="T432">
        <v>89.52</v>
      </c>
      <c r="U432" s="1">
        <v>79792.5</v>
      </c>
      <c r="V432">
        <v>117.33</v>
      </c>
      <c r="W432" s="1">
        <v>153970.04999999999</v>
      </c>
      <c r="X432">
        <v>0.85370000000000001</v>
      </c>
      <c r="Y432">
        <v>0.1235</v>
      </c>
      <c r="Z432">
        <v>2.2800000000000001E-2</v>
      </c>
      <c r="AA432">
        <v>0.14630000000000001</v>
      </c>
      <c r="AB432">
        <v>153.97</v>
      </c>
      <c r="AC432" s="1">
        <v>4490.0722212756955</v>
      </c>
      <c r="AD432">
        <v>591.71</v>
      </c>
      <c r="AE432" s="1">
        <v>135511.1</v>
      </c>
      <c r="AF432">
        <v>160</v>
      </c>
      <c r="AG432" s="1">
        <v>48747</v>
      </c>
      <c r="AH432" s="1">
        <v>79186</v>
      </c>
      <c r="AI432">
        <v>72.2</v>
      </c>
      <c r="AJ432">
        <v>27.43</v>
      </c>
      <c r="AK432">
        <v>33.19</v>
      </c>
      <c r="AL432">
        <v>0.5</v>
      </c>
      <c r="AM432">
        <v>0.3</v>
      </c>
      <c r="AN432">
        <v>0.38</v>
      </c>
      <c r="AO432" s="1">
        <v>2096.56</v>
      </c>
      <c r="AP432">
        <v>1.0443</v>
      </c>
      <c r="AQ432" s="1">
        <v>1507.74</v>
      </c>
      <c r="AR432" s="1">
        <v>2235.6799999999998</v>
      </c>
      <c r="AS432" s="1">
        <v>7777.98</v>
      </c>
      <c r="AT432">
        <v>959.81</v>
      </c>
      <c r="AU432">
        <v>483.88</v>
      </c>
      <c r="AV432" s="1">
        <v>12965.09</v>
      </c>
      <c r="AW432" s="1">
        <v>5880.04</v>
      </c>
      <c r="AX432">
        <v>0.42630000000000001</v>
      </c>
      <c r="AY432" s="1">
        <v>6001.8</v>
      </c>
      <c r="AZ432">
        <v>0.43509999999999999</v>
      </c>
      <c r="BA432">
        <v>543.6</v>
      </c>
      <c r="BB432">
        <v>3.9399999999999998E-2</v>
      </c>
      <c r="BC432" s="1">
        <v>1367.76</v>
      </c>
      <c r="BD432">
        <v>9.9199999999999997E-2</v>
      </c>
      <c r="BE432" s="1">
        <v>13793.19</v>
      </c>
      <c r="BF432">
        <v>0.59050000000000002</v>
      </c>
      <c r="BG432">
        <v>0.20960000000000001</v>
      </c>
      <c r="BH432">
        <v>0.16</v>
      </c>
      <c r="BI432">
        <v>2.8199999999999999E-2</v>
      </c>
      <c r="BJ432">
        <v>1.1599999999999999E-2</v>
      </c>
    </row>
    <row r="433" spans="1:62" x14ac:dyDescent="0.25">
      <c r="A433" t="s">
        <v>435</v>
      </c>
      <c r="B433" t="s">
        <v>1188</v>
      </c>
      <c r="C433">
        <v>74</v>
      </c>
      <c r="D433">
        <v>15.46817397297297</v>
      </c>
      <c r="E433">
        <v>1144.6448740000001</v>
      </c>
      <c r="F433">
        <v>8.9999999999999998E-4</v>
      </c>
      <c r="G433">
        <v>8.9999999999999998E-4</v>
      </c>
      <c r="H433">
        <v>4.4000000000000003E-3</v>
      </c>
      <c r="I433">
        <v>0</v>
      </c>
      <c r="J433">
        <v>7.4099999999999999E-2</v>
      </c>
      <c r="K433">
        <v>0.89670000000000005</v>
      </c>
      <c r="L433">
        <v>2.3E-2</v>
      </c>
      <c r="M433">
        <v>0.22850000000000001</v>
      </c>
      <c r="N433">
        <v>1.4500000000000001E-2</v>
      </c>
      <c r="O433">
        <v>0.1487</v>
      </c>
      <c r="P433" s="1">
        <v>66158.12</v>
      </c>
      <c r="Q433">
        <v>6.4500000000000002E-2</v>
      </c>
      <c r="R433">
        <v>0.17199999999999999</v>
      </c>
      <c r="S433">
        <v>0.76339999999999997</v>
      </c>
      <c r="T433">
        <v>12</v>
      </c>
      <c r="U433" s="1">
        <v>72346.080000000002</v>
      </c>
      <c r="V433">
        <v>95.39</v>
      </c>
      <c r="W433" s="1">
        <v>177316.07</v>
      </c>
      <c r="X433">
        <v>0.75860000000000005</v>
      </c>
      <c r="Y433">
        <v>0.14119999999999999</v>
      </c>
      <c r="Z433">
        <v>0.1002</v>
      </c>
      <c r="AA433">
        <v>0.2414</v>
      </c>
      <c r="AB433">
        <v>177.32</v>
      </c>
      <c r="AC433" s="1">
        <v>5442.0905046572543</v>
      </c>
      <c r="AD433">
        <v>614.95000000000005</v>
      </c>
      <c r="AE433" s="1">
        <v>146563.87</v>
      </c>
      <c r="AF433">
        <v>221</v>
      </c>
      <c r="AG433" s="1">
        <v>35701</v>
      </c>
      <c r="AH433" s="1">
        <v>54246</v>
      </c>
      <c r="AI433">
        <v>50.14</v>
      </c>
      <c r="AJ433">
        <v>26.74</v>
      </c>
      <c r="AK433">
        <v>38.119999999999997</v>
      </c>
      <c r="AL433">
        <v>2.5</v>
      </c>
      <c r="AM433">
        <v>2.42</v>
      </c>
      <c r="AN433">
        <v>2.4900000000000002</v>
      </c>
      <c r="AO433">
        <v>109.56</v>
      </c>
      <c r="AP433">
        <v>1.0013000000000001</v>
      </c>
      <c r="AQ433" s="1">
        <v>2027.23</v>
      </c>
      <c r="AR433" s="1">
        <v>2724.98</v>
      </c>
      <c r="AS433" s="1">
        <v>8428.92</v>
      </c>
      <c r="AT433">
        <v>700.44</v>
      </c>
      <c r="AU433">
        <v>91.42</v>
      </c>
      <c r="AV433" s="1">
        <v>13973</v>
      </c>
      <c r="AW433" s="1">
        <v>6629.38</v>
      </c>
      <c r="AX433">
        <v>0.46899999999999997</v>
      </c>
      <c r="AY433" s="1">
        <v>5051.2700000000004</v>
      </c>
      <c r="AZ433">
        <v>0.3574</v>
      </c>
      <c r="BA433">
        <v>651</v>
      </c>
      <c r="BB433">
        <v>4.6100000000000002E-2</v>
      </c>
      <c r="BC433" s="1">
        <v>1803.23</v>
      </c>
      <c r="BD433">
        <v>0.12759999999999999</v>
      </c>
      <c r="BE433" s="1">
        <v>14134.88</v>
      </c>
      <c r="BF433">
        <v>0.56620000000000004</v>
      </c>
      <c r="BG433">
        <v>0.2515</v>
      </c>
      <c r="BH433">
        <v>0.13980000000000001</v>
      </c>
      <c r="BI433">
        <v>3.0800000000000001E-2</v>
      </c>
      <c r="BJ433">
        <v>1.18E-2</v>
      </c>
    </row>
    <row r="434" spans="1:62" x14ac:dyDescent="0.25">
      <c r="A434" t="s">
        <v>436</v>
      </c>
      <c r="B434" t="s">
        <v>1189</v>
      </c>
      <c r="C434">
        <v>53</v>
      </c>
      <c r="D434">
        <v>58.907570094339633</v>
      </c>
      <c r="E434">
        <v>3122.1012150000001</v>
      </c>
      <c r="F434">
        <v>4.4000000000000003E-3</v>
      </c>
      <c r="G434">
        <v>1.5E-3</v>
      </c>
      <c r="H434">
        <v>4.1399999999999999E-2</v>
      </c>
      <c r="I434">
        <v>8.9999999999999998E-4</v>
      </c>
      <c r="J434">
        <v>3.3399999999999999E-2</v>
      </c>
      <c r="K434">
        <v>0.82099999999999995</v>
      </c>
      <c r="L434">
        <v>9.74E-2</v>
      </c>
      <c r="M434">
        <v>0.43180000000000002</v>
      </c>
      <c r="N434">
        <v>1.1599999999999999E-2</v>
      </c>
      <c r="O434">
        <v>0.16439999999999999</v>
      </c>
      <c r="P434" s="1">
        <v>64730.12</v>
      </c>
      <c r="Q434">
        <v>0.23150000000000001</v>
      </c>
      <c r="R434">
        <v>0.21299999999999999</v>
      </c>
      <c r="S434">
        <v>0.55559999999999998</v>
      </c>
      <c r="T434">
        <v>27</v>
      </c>
      <c r="U434" s="1">
        <v>98055.81</v>
      </c>
      <c r="V434">
        <v>115.63</v>
      </c>
      <c r="W434" s="1">
        <v>140343.49</v>
      </c>
      <c r="X434">
        <v>0.73299999999999998</v>
      </c>
      <c r="Y434">
        <v>0.24260000000000001</v>
      </c>
      <c r="Z434">
        <v>2.4400000000000002E-2</v>
      </c>
      <c r="AA434">
        <v>0.26700000000000002</v>
      </c>
      <c r="AB434">
        <v>140.34</v>
      </c>
      <c r="AC434" s="1">
        <v>3783.3837491395998</v>
      </c>
      <c r="AD434">
        <v>495.42</v>
      </c>
      <c r="AE434" s="1">
        <v>117865.81</v>
      </c>
      <c r="AF434">
        <v>111</v>
      </c>
      <c r="AG434" s="1">
        <v>33673</v>
      </c>
      <c r="AH434" s="1">
        <v>52294</v>
      </c>
      <c r="AI434">
        <v>39.880000000000003</v>
      </c>
      <c r="AJ434">
        <v>24.88</v>
      </c>
      <c r="AK434">
        <v>31.93</v>
      </c>
      <c r="AL434">
        <v>4.5</v>
      </c>
      <c r="AM434">
        <v>4.09</v>
      </c>
      <c r="AN434">
        <v>4.5</v>
      </c>
      <c r="AO434" s="1">
        <v>2370.61</v>
      </c>
      <c r="AP434">
        <v>1.4401999999999999</v>
      </c>
      <c r="AQ434" s="1">
        <v>2038.13</v>
      </c>
      <c r="AR434" s="1">
        <v>2186.33</v>
      </c>
      <c r="AS434" s="1">
        <v>9078.57</v>
      </c>
      <c r="AT434">
        <v>944.67</v>
      </c>
      <c r="AU434">
        <v>459.9</v>
      </c>
      <c r="AV434" s="1">
        <v>14707.6</v>
      </c>
      <c r="AW434" s="1">
        <v>6539.05</v>
      </c>
      <c r="AX434">
        <v>0.40529999999999999</v>
      </c>
      <c r="AY434" s="1">
        <v>5950.21</v>
      </c>
      <c r="AZ434">
        <v>0.36880000000000002</v>
      </c>
      <c r="BA434">
        <v>545.74</v>
      </c>
      <c r="BB434">
        <v>3.3799999999999997E-2</v>
      </c>
      <c r="BC434" s="1">
        <v>3098.95</v>
      </c>
      <c r="BD434">
        <v>0.19209999999999999</v>
      </c>
      <c r="BE434" s="1">
        <v>16133.94</v>
      </c>
      <c r="BF434">
        <v>0.52869999999999995</v>
      </c>
      <c r="BG434">
        <v>0.21809999999999999</v>
      </c>
      <c r="BH434">
        <v>0.22070000000000001</v>
      </c>
      <c r="BI434">
        <v>2.4299999999999999E-2</v>
      </c>
      <c r="BJ434">
        <v>8.2000000000000007E-3</v>
      </c>
    </row>
    <row r="435" spans="1:62" x14ac:dyDescent="0.25">
      <c r="A435" t="s">
        <v>437</v>
      </c>
      <c r="B435" t="s">
        <v>1190</v>
      </c>
      <c r="C435">
        <v>29</v>
      </c>
      <c r="D435">
        <v>206.59592144827579</v>
      </c>
      <c r="E435">
        <v>5991.2817219999997</v>
      </c>
      <c r="F435">
        <v>8.3999999999999995E-3</v>
      </c>
      <c r="G435">
        <v>1.1999999999999999E-3</v>
      </c>
      <c r="H435">
        <v>0.1467</v>
      </c>
      <c r="I435">
        <v>3.0000000000000001E-3</v>
      </c>
      <c r="J435">
        <v>3.5900000000000001E-2</v>
      </c>
      <c r="K435">
        <v>0.70479999999999998</v>
      </c>
      <c r="L435">
        <v>0.1</v>
      </c>
      <c r="M435">
        <v>0.41270000000000001</v>
      </c>
      <c r="N435">
        <v>1.09E-2</v>
      </c>
      <c r="O435">
        <v>0.13120000000000001</v>
      </c>
      <c r="P435" s="1">
        <v>60403.65</v>
      </c>
      <c r="Q435">
        <v>0.29380000000000001</v>
      </c>
      <c r="R435">
        <v>0.221</v>
      </c>
      <c r="S435">
        <v>0.48520000000000002</v>
      </c>
      <c r="T435">
        <v>28.08</v>
      </c>
      <c r="U435" s="1">
        <v>106889.41</v>
      </c>
      <c r="V435">
        <v>213.36</v>
      </c>
      <c r="W435" s="1">
        <v>218194.52</v>
      </c>
      <c r="X435">
        <v>0.80149999999999999</v>
      </c>
      <c r="Y435">
        <v>0.1467</v>
      </c>
      <c r="Z435">
        <v>5.1700000000000003E-2</v>
      </c>
      <c r="AA435">
        <v>0.19850000000000001</v>
      </c>
      <c r="AB435">
        <v>218.19</v>
      </c>
      <c r="AC435" s="1">
        <v>5991.6039114276191</v>
      </c>
      <c r="AD435">
        <v>742.55</v>
      </c>
      <c r="AE435" s="1">
        <v>169061.48</v>
      </c>
      <c r="AF435">
        <v>312</v>
      </c>
      <c r="AG435" s="1">
        <v>35435</v>
      </c>
      <c r="AH435" s="1">
        <v>60752</v>
      </c>
      <c r="AI435">
        <v>59.5</v>
      </c>
      <c r="AJ435">
        <v>24.65</v>
      </c>
      <c r="AK435">
        <v>31.54</v>
      </c>
      <c r="AL435">
        <v>0</v>
      </c>
      <c r="AM435">
        <v>0</v>
      </c>
      <c r="AN435">
        <v>0</v>
      </c>
      <c r="AO435">
        <v>0</v>
      </c>
      <c r="AP435">
        <v>0.77610000000000001</v>
      </c>
      <c r="AQ435" s="1">
        <v>1464.46</v>
      </c>
      <c r="AR435" s="1">
        <v>2287.59</v>
      </c>
      <c r="AS435" s="1">
        <v>5761.92</v>
      </c>
      <c r="AT435">
        <v>756.17</v>
      </c>
      <c r="AU435">
        <v>300.81</v>
      </c>
      <c r="AV435" s="1">
        <v>10570.94</v>
      </c>
      <c r="AW435" s="1">
        <v>4718.72</v>
      </c>
      <c r="AX435">
        <v>0.37069999999999997</v>
      </c>
      <c r="AY435" s="1">
        <v>5267.89</v>
      </c>
      <c r="AZ435">
        <v>0.4138</v>
      </c>
      <c r="BA435">
        <v>811.38</v>
      </c>
      <c r="BB435">
        <v>6.3700000000000007E-2</v>
      </c>
      <c r="BC435" s="1">
        <v>1932.78</v>
      </c>
      <c r="BD435">
        <v>0.15179999999999999</v>
      </c>
      <c r="BE435" s="1">
        <v>12730.77</v>
      </c>
      <c r="BF435">
        <v>0.56289999999999996</v>
      </c>
      <c r="BG435">
        <v>0.21990000000000001</v>
      </c>
      <c r="BH435">
        <v>0.1608</v>
      </c>
      <c r="BI435">
        <v>4.3700000000000003E-2</v>
      </c>
      <c r="BJ435">
        <v>1.2699999999999999E-2</v>
      </c>
    </row>
    <row r="436" spans="1:62" x14ac:dyDescent="0.25">
      <c r="A436" t="s">
        <v>438</v>
      </c>
      <c r="B436" t="s">
        <v>1191</v>
      </c>
      <c r="C436">
        <v>35</v>
      </c>
      <c r="D436">
        <v>35.330072914285722</v>
      </c>
      <c r="E436">
        <v>1236.5525520000001</v>
      </c>
      <c r="F436">
        <v>5.7000000000000002E-3</v>
      </c>
      <c r="G436">
        <v>0</v>
      </c>
      <c r="H436">
        <v>8.8999999999999999E-3</v>
      </c>
      <c r="I436">
        <v>3.3E-3</v>
      </c>
      <c r="J436">
        <v>2.7799999999999998E-2</v>
      </c>
      <c r="K436">
        <v>0.92420000000000002</v>
      </c>
      <c r="L436">
        <v>0.03</v>
      </c>
      <c r="M436">
        <v>0.29899999999999999</v>
      </c>
      <c r="N436">
        <v>1.5299999999999999E-2</v>
      </c>
      <c r="O436">
        <v>0.1103</v>
      </c>
      <c r="P436" s="1">
        <v>36566.07</v>
      </c>
      <c r="Q436">
        <v>0.44679999999999997</v>
      </c>
      <c r="R436">
        <v>6.3799999999999996E-2</v>
      </c>
      <c r="S436">
        <v>0.4894</v>
      </c>
      <c r="T436">
        <v>7</v>
      </c>
      <c r="U436" s="1">
        <v>91979.71</v>
      </c>
      <c r="V436">
        <v>176.65</v>
      </c>
      <c r="W436" s="1">
        <v>181547.71</v>
      </c>
      <c r="X436">
        <v>0.8014</v>
      </c>
      <c r="Y436">
        <v>0.10340000000000001</v>
      </c>
      <c r="Z436">
        <v>9.5200000000000007E-2</v>
      </c>
      <c r="AA436">
        <v>0.1986</v>
      </c>
      <c r="AB436">
        <v>181.55</v>
      </c>
      <c r="AC436" s="1">
        <v>4130.5442229195287</v>
      </c>
      <c r="AD436">
        <v>484.98</v>
      </c>
      <c r="AE436" s="1">
        <v>155218.98000000001</v>
      </c>
      <c r="AF436">
        <v>248</v>
      </c>
      <c r="AG436" s="1">
        <v>38302</v>
      </c>
      <c r="AH436" s="1">
        <v>67136</v>
      </c>
      <c r="AI436">
        <v>42.9</v>
      </c>
      <c r="AJ436">
        <v>20.010000000000002</v>
      </c>
      <c r="AK436">
        <v>25.47</v>
      </c>
      <c r="AL436">
        <v>0.5</v>
      </c>
      <c r="AM436">
        <v>0.46</v>
      </c>
      <c r="AN436">
        <v>0.48</v>
      </c>
      <c r="AO436" s="1">
        <v>1609.7</v>
      </c>
      <c r="AP436">
        <v>0.93600000000000005</v>
      </c>
      <c r="AQ436" s="1">
        <v>1612.43</v>
      </c>
      <c r="AR436" s="1">
        <v>1764.19</v>
      </c>
      <c r="AS436" s="1">
        <v>5972.34</v>
      </c>
      <c r="AT436">
        <v>466.79</v>
      </c>
      <c r="AU436">
        <v>414.57</v>
      </c>
      <c r="AV436" s="1">
        <v>10230.31</v>
      </c>
      <c r="AW436" s="1">
        <v>4737.68</v>
      </c>
      <c r="AX436">
        <v>0.38350000000000001</v>
      </c>
      <c r="AY436" s="1">
        <v>5341.31</v>
      </c>
      <c r="AZ436">
        <v>0.43230000000000002</v>
      </c>
      <c r="BA436">
        <v>550.35</v>
      </c>
      <c r="BB436">
        <v>4.4499999999999998E-2</v>
      </c>
      <c r="BC436" s="1">
        <v>1726.01</v>
      </c>
      <c r="BD436">
        <v>0.13969999999999999</v>
      </c>
      <c r="BE436" s="1">
        <v>12355.35</v>
      </c>
      <c r="BF436">
        <v>0.59219999999999995</v>
      </c>
      <c r="BG436">
        <v>0.21970000000000001</v>
      </c>
      <c r="BH436">
        <v>0.13669999999999999</v>
      </c>
      <c r="BI436">
        <v>3.44E-2</v>
      </c>
      <c r="BJ436">
        <v>1.6899999999999998E-2</v>
      </c>
    </row>
    <row r="437" spans="1:62" x14ac:dyDescent="0.25">
      <c r="A437" t="s">
        <v>439</v>
      </c>
      <c r="B437" t="s">
        <v>1192</v>
      </c>
      <c r="C437">
        <v>66</v>
      </c>
      <c r="D437">
        <v>10.022294181818181</v>
      </c>
      <c r="E437">
        <v>661.47141599999998</v>
      </c>
      <c r="F437">
        <v>2.8999999999999998E-3</v>
      </c>
      <c r="G437">
        <v>0</v>
      </c>
      <c r="H437">
        <v>1.4800000000000001E-2</v>
      </c>
      <c r="I437">
        <v>0</v>
      </c>
      <c r="J437">
        <v>3.61E-2</v>
      </c>
      <c r="K437">
        <v>0.90349999999999997</v>
      </c>
      <c r="L437">
        <v>4.2599999999999999E-2</v>
      </c>
      <c r="M437">
        <v>0.53590000000000004</v>
      </c>
      <c r="N437">
        <v>0</v>
      </c>
      <c r="O437">
        <v>0.16059999999999999</v>
      </c>
      <c r="P437" s="1">
        <v>61077.53</v>
      </c>
      <c r="Q437">
        <v>0.1333</v>
      </c>
      <c r="R437">
        <v>0.2</v>
      </c>
      <c r="S437">
        <v>0.66669999999999996</v>
      </c>
      <c r="T437">
        <v>9.25</v>
      </c>
      <c r="U437" s="1">
        <v>68681.919999999998</v>
      </c>
      <c r="V437">
        <v>71.510000000000005</v>
      </c>
      <c r="W437" s="1">
        <v>135439.56</v>
      </c>
      <c r="X437">
        <v>0.82750000000000001</v>
      </c>
      <c r="Y437">
        <v>4.8899999999999999E-2</v>
      </c>
      <c r="Z437">
        <v>0.1236</v>
      </c>
      <c r="AA437">
        <v>0.17249999999999999</v>
      </c>
      <c r="AB437">
        <v>135.44</v>
      </c>
      <c r="AC437" s="1">
        <v>3578.0200667053468</v>
      </c>
      <c r="AD437">
        <v>448.43</v>
      </c>
      <c r="AE437" s="1">
        <v>121019.82</v>
      </c>
      <c r="AF437">
        <v>119</v>
      </c>
      <c r="AG437" s="1">
        <v>31176</v>
      </c>
      <c r="AH437" s="1">
        <v>49829</v>
      </c>
      <c r="AI437">
        <v>29.6</v>
      </c>
      <c r="AJ437">
        <v>25.8</v>
      </c>
      <c r="AK437">
        <v>28.91</v>
      </c>
      <c r="AL437">
        <v>0.5</v>
      </c>
      <c r="AM437">
        <v>0.32</v>
      </c>
      <c r="AN437">
        <v>0.5</v>
      </c>
      <c r="AO437" s="1">
        <v>1797.31</v>
      </c>
      <c r="AP437">
        <v>1.633</v>
      </c>
      <c r="AQ437" s="1">
        <v>1921.71</v>
      </c>
      <c r="AR437" s="1">
        <v>3136.09</v>
      </c>
      <c r="AS437" s="1">
        <v>9635.51</v>
      </c>
      <c r="AT437">
        <v>920.3</v>
      </c>
      <c r="AU437">
        <v>563.4</v>
      </c>
      <c r="AV437" s="1">
        <v>16177.01</v>
      </c>
      <c r="AW437" s="1">
        <v>9164.4699999999993</v>
      </c>
      <c r="AX437">
        <v>0.52669999999999995</v>
      </c>
      <c r="AY437" s="1">
        <v>4975.2700000000004</v>
      </c>
      <c r="AZ437">
        <v>0.28589999999999999</v>
      </c>
      <c r="BA437">
        <v>813.03</v>
      </c>
      <c r="BB437">
        <v>4.6699999999999998E-2</v>
      </c>
      <c r="BC437" s="1">
        <v>2447.86</v>
      </c>
      <c r="BD437">
        <v>0.14069999999999999</v>
      </c>
      <c r="BE437" s="1">
        <v>17400.62</v>
      </c>
      <c r="BF437">
        <v>0.56730000000000003</v>
      </c>
      <c r="BG437">
        <v>0.24979999999999999</v>
      </c>
      <c r="BH437">
        <v>0.14130000000000001</v>
      </c>
      <c r="BI437">
        <v>2.9100000000000001E-2</v>
      </c>
      <c r="BJ437">
        <v>1.2500000000000001E-2</v>
      </c>
    </row>
    <row r="438" spans="1:62" x14ac:dyDescent="0.25">
      <c r="A438" t="s">
        <v>440</v>
      </c>
      <c r="B438" t="s">
        <v>1193</v>
      </c>
      <c r="C438">
        <v>18</v>
      </c>
      <c r="D438">
        <v>94.168986666666669</v>
      </c>
      <c r="E438">
        <v>1695.0417600000001</v>
      </c>
      <c r="F438">
        <v>1.2800000000000001E-2</v>
      </c>
      <c r="G438">
        <v>2.3E-3</v>
      </c>
      <c r="H438">
        <v>8.3000000000000001E-3</v>
      </c>
      <c r="I438">
        <v>5.9999999999999995E-4</v>
      </c>
      <c r="J438">
        <v>4.07E-2</v>
      </c>
      <c r="K438">
        <v>0.91679999999999995</v>
      </c>
      <c r="L438">
        <v>1.8499999999999999E-2</v>
      </c>
      <c r="M438">
        <v>0.13070000000000001</v>
      </c>
      <c r="N438">
        <v>7.1000000000000004E-3</v>
      </c>
      <c r="O438">
        <v>9.4100000000000003E-2</v>
      </c>
      <c r="P438" s="1">
        <v>62030.99</v>
      </c>
      <c r="Q438">
        <v>9.5200000000000007E-2</v>
      </c>
      <c r="R438">
        <v>0.31430000000000002</v>
      </c>
      <c r="S438">
        <v>0.59050000000000002</v>
      </c>
      <c r="T438">
        <v>11.25</v>
      </c>
      <c r="U438" s="1">
        <v>86790.84</v>
      </c>
      <c r="V438">
        <v>150.66999999999999</v>
      </c>
      <c r="W438" s="1">
        <v>266951.82</v>
      </c>
      <c r="X438">
        <v>0.8256</v>
      </c>
      <c r="Y438">
        <v>0.13450000000000001</v>
      </c>
      <c r="Z438">
        <v>3.9899999999999998E-2</v>
      </c>
      <c r="AA438">
        <v>0.1744</v>
      </c>
      <c r="AB438">
        <v>266.95</v>
      </c>
      <c r="AC438" s="1">
        <v>9656.9378916068708</v>
      </c>
      <c r="AD438" s="1">
        <v>1199.55</v>
      </c>
      <c r="AE438" s="1">
        <v>230449.08</v>
      </c>
      <c r="AF438">
        <v>489</v>
      </c>
      <c r="AG438" s="1">
        <v>43801</v>
      </c>
      <c r="AH438" s="1">
        <v>89468</v>
      </c>
      <c r="AI438">
        <v>48.2</v>
      </c>
      <c r="AJ438">
        <v>35.5</v>
      </c>
      <c r="AK438">
        <v>36.75</v>
      </c>
      <c r="AL438">
        <v>1</v>
      </c>
      <c r="AM438">
        <v>0.84</v>
      </c>
      <c r="AN438">
        <v>1</v>
      </c>
      <c r="AO438">
        <v>0</v>
      </c>
      <c r="AP438">
        <v>0.73860000000000003</v>
      </c>
      <c r="AQ438" s="1">
        <v>1593.07</v>
      </c>
      <c r="AR438" s="1">
        <v>2231.2199999999998</v>
      </c>
      <c r="AS438" s="1">
        <v>6293.12</v>
      </c>
      <c r="AT438">
        <v>712</v>
      </c>
      <c r="AU438">
        <v>253.22</v>
      </c>
      <c r="AV438" s="1">
        <v>11082.64</v>
      </c>
      <c r="AW438" s="1">
        <v>3995.74</v>
      </c>
      <c r="AX438">
        <v>0.27760000000000001</v>
      </c>
      <c r="AY438" s="1">
        <v>8359.6299999999992</v>
      </c>
      <c r="AZ438">
        <v>0.58069999999999999</v>
      </c>
      <c r="BA438">
        <v>266.91000000000003</v>
      </c>
      <c r="BB438">
        <v>1.8499999999999999E-2</v>
      </c>
      <c r="BC438" s="1">
        <v>1772.65</v>
      </c>
      <c r="BD438">
        <v>0.1231</v>
      </c>
      <c r="BE438" s="1">
        <v>14394.93</v>
      </c>
      <c r="BF438">
        <v>0.53469999999999995</v>
      </c>
      <c r="BG438">
        <v>0.20530000000000001</v>
      </c>
      <c r="BH438">
        <v>0.19420000000000001</v>
      </c>
      <c r="BI438">
        <v>4.7899999999999998E-2</v>
      </c>
      <c r="BJ438">
        <v>1.7999999999999999E-2</v>
      </c>
    </row>
    <row r="439" spans="1:62" x14ac:dyDescent="0.25">
      <c r="A439" t="s">
        <v>441</v>
      </c>
      <c r="B439" t="s">
        <v>1194</v>
      </c>
      <c r="C439">
        <v>48</v>
      </c>
      <c r="D439">
        <v>30.260033916666671</v>
      </c>
      <c r="E439">
        <v>1452.481628</v>
      </c>
      <c r="F439">
        <v>2E-3</v>
      </c>
      <c r="G439">
        <v>0</v>
      </c>
      <c r="H439">
        <v>1.9400000000000001E-2</v>
      </c>
      <c r="I439">
        <v>0</v>
      </c>
      <c r="J439">
        <v>0.1137</v>
      </c>
      <c r="K439">
        <v>0.78500000000000003</v>
      </c>
      <c r="L439">
        <v>7.9899999999999999E-2</v>
      </c>
      <c r="M439">
        <v>0.44600000000000001</v>
      </c>
      <c r="N439">
        <v>0</v>
      </c>
      <c r="O439">
        <v>0.184</v>
      </c>
      <c r="P439" s="1">
        <v>65993.279999999999</v>
      </c>
      <c r="Q439">
        <v>0.29249999999999998</v>
      </c>
      <c r="R439">
        <v>0.1792</v>
      </c>
      <c r="S439">
        <v>0.52829999999999999</v>
      </c>
      <c r="T439">
        <v>13</v>
      </c>
      <c r="U439" s="1">
        <v>77633.850000000006</v>
      </c>
      <c r="V439">
        <v>111.73</v>
      </c>
      <c r="W439" s="1">
        <v>560841.9</v>
      </c>
      <c r="X439">
        <v>0.83879999999999999</v>
      </c>
      <c r="Y439">
        <v>0.1221</v>
      </c>
      <c r="Z439">
        <v>3.9100000000000003E-2</v>
      </c>
      <c r="AA439">
        <v>0.16120000000000001</v>
      </c>
      <c r="AB439">
        <v>560.84</v>
      </c>
      <c r="AC439" s="1">
        <v>13332.607192192314</v>
      </c>
      <c r="AD439" s="1">
        <v>1453.95</v>
      </c>
      <c r="AE439" s="1">
        <v>428448.81</v>
      </c>
      <c r="AF439">
        <v>597</v>
      </c>
      <c r="AG439" s="1">
        <v>32299</v>
      </c>
      <c r="AH439" s="1">
        <v>68476</v>
      </c>
      <c r="AI439">
        <v>56.85</v>
      </c>
      <c r="AJ439">
        <v>22.25</v>
      </c>
      <c r="AK439">
        <v>23.64</v>
      </c>
      <c r="AL439">
        <v>1</v>
      </c>
      <c r="AM439">
        <v>1</v>
      </c>
      <c r="AN439">
        <v>1</v>
      </c>
      <c r="AO439">
        <v>0</v>
      </c>
      <c r="AP439">
        <v>1.7126999999999999</v>
      </c>
      <c r="AQ439" s="1">
        <v>2043.31</v>
      </c>
      <c r="AR439" s="1">
        <v>2713.11</v>
      </c>
      <c r="AS439" s="1">
        <v>8880.9500000000007</v>
      </c>
      <c r="AT439" s="1">
        <v>1360.13</v>
      </c>
      <c r="AU439">
        <v>470.67</v>
      </c>
      <c r="AV439" s="1">
        <v>15468.17</v>
      </c>
      <c r="AW439" s="1">
        <v>3374.29</v>
      </c>
      <c r="AX439">
        <v>0.1958</v>
      </c>
      <c r="AY439" s="1">
        <v>11049.97</v>
      </c>
      <c r="AZ439">
        <v>0.64129999999999998</v>
      </c>
      <c r="BA439">
        <v>800.02</v>
      </c>
      <c r="BB439">
        <v>4.6399999999999997E-2</v>
      </c>
      <c r="BC439" s="1">
        <v>2005.97</v>
      </c>
      <c r="BD439">
        <v>0.1164</v>
      </c>
      <c r="BE439" s="1">
        <v>17230.25</v>
      </c>
      <c r="BF439">
        <v>0.59319999999999995</v>
      </c>
      <c r="BG439">
        <v>0.19969999999999999</v>
      </c>
      <c r="BH439">
        <v>0.15040000000000001</v>
      </c>
      <c r="BI439">
        <v>3.8300000000000001E-2</v>
      </c>
      <c r="BJ439">
        <v>1.83E-2</v>
      </c>
    </row>
    <row r="440" spans="1:62" x14ac:dyDescent="0.25">
      <c r="A440" t="s">
        <v>442</v>
      </c>
      <c r="B440" t="s">
        <v>1195</v>
      </c>
      <c r="C440">
        <v>16</v>
      </c>
      <c r="D440">
        <v>96.378664312500007</v>
      </c>
      <c r="E440">
        <v>1542.0586290000001</v>
      </c>
      <c r="F440">
        <v>3.2000000000000002E-3</v>
      </c>
      <c r="G440">
        <v>1E-4</v>
      </c>
      <c r="H440">
        <v>6.6799999999999998E-2</v>
      </c>
      <c r="I440">
        <v>1E-3</v>
      </c>
      <c r="J440">
        <v>7.1300000000000002E-2</v>
      </c>
      <c r="K440">
        <v>0.71660000000000001</v>
      </c>
      <c r="L440">
        <v>0.1409</v>
      </c>
      <c r="M440">
        <v>0.97440000000000004</v>
      </c>
      <c r="N440">
        <v>1.55E-2</v>
      </c>
      <c r="O440">
        <v>0.22209999999999999</v>
      </c>
      <c r="P440" s="1">
        <v>57368.480000000003</v>
      </c>
      <c r="Q440">
        <v>0.19009999999999999</v>
      </c>
      <c r="R440">
        <v>0.19009999999999999</v>
      </c>
      <c r="S440">
        <v>0.61970000000000003</v>
      </c>
      <c r="T440">
        <v>16.399999999999999</v>
      </c>
      <c r="U440" s="1">
        <v>74131.44</v>
      </c>
      <c r="V440">
        <v>94.03</v>
      </c>
      <c r="W440" s="1">
        <v>169840.95</v>
      </c>
      <c r="X440">
        <v>0.61460000000000004</v>
      </c>
      <c r="Y440">
        <v>0.27389999999999998</v>
      </c>
      <c r="Z440">
        <v>0.1115</v>
      </c>
      <c r="AA440">
        <v>0.38540000000000002</v>
      </c>
      <c r="AB440">
        <v>169.84</v>
      </c>
      <c r="AC440" s="1">
        <v>3642.5638392507576</v>
      </c>
      <c r="AD440">
        <v>527.25</v>
      </c>
      <c r="AE440" s="1">
        <v>86396.68</v>
      </c>
      <c r="AF440">
        <v>45</v>
      </c>
      <c r="AG440" s="1">
        <v>25282</v>
      </c>
      <c r="AH440" s="1">
        <v>45579</v>
      </c>
      <c r="AI440">
        <v>32.53</v>
      </c>
      <c r="AJ440">
        <v>20.04</v>
      </c>
      <c r="AK440">
        <v>20.079999999999998</v>
      </c>
      <c r="AL440">
        <v>2.5</v>
      </c>
      <c r="AM440">
        <v>2.34</v>
      </c>
      <c r="AN440">
        <v>2.4300000000000002</v>
      </c>
      <c r="AO440">
        <v>0</v>
      </c>
      <c r="AP440">
        <v>0.62609999999999999</v>
      </c>
      <c r="AQ440" s="1">
        <v>2191.0100000000002</v>
      </c>
      <c r="AR440" s="1">
        <v>3421.46</v>
      </c>
      <c r="AS440" s="1">
        <v>11471.2</v>
      </c>
      <c r="AT440" s="1">
        <v>1052.03</v>
      </c>
      <c r="AU440">
        <v>646.39</v>
      </c>
      <c r="AV440" s="1">
        <v>18782.080000000002</v>
      </c>
      <c r="AW440" s="1">
        <v>10629.89</v>
      </c>
      <c r="AX440">
        <v>0.48259999999999997</v>
      </c>
      <c r="AY440" s="1">
        <v>3300.53</v>
      </c>
      <c r="AZ440">
        <v>0.14990000000000001</v>
      </c>
      <c r="BA440">
        <v>844.3</v>
      </c>
      <c r="BB440">
        <v>3.8300000000000001E-2</v>
      </c>
      <c r="BC440" s="1">
        <v>7249.64</v>
      </c>
      <c r="BD440">
        <v>0.32919999999999999</v>
      </c>
      <c r="BE440" s="1">
        <v>22024.37</v>
      </c>
      <c r="BF440">
        <v>0.48920000000000002</v>
      </c>
      <c r="BG440">
        <v>0.23910000000000001</v>
      </c>
      <c r="BH440">
        <v>0.2414</v>
      </c>
      <c r="BI440">
        <v>1.6199999999999999E-2</v>
      </c>
      <c r="BJ440">
        <v>1.4200000000000001E-2</v>
      </c>
    </row>
    <row r="441" spans="1:62" x14ac:dyDescent="0.25">
      <c r="A441" t="s">
        <v>443</v>
      </c>
      <c r="B441" t="s">
        <v>1196</v>
      </c>
      <c r="C441">
        <v>82</v>
      </c>
      <c r="D441">
        <v>15.39585415853659</v>
      </c>
      <c r="E441">
        <v>1262.460041</v>
      </c>
      <c r="F441">
        <v>8.0000000000000004E-4</v>
      </c>
      <c r="G441">
        <v>0</v>
      </c>
      <c r="H441">
        <v>3.5000000000000001E-3</v>
      </c>
      <c r="I441">
        <v>0</v>
      </c>
      <c r="J441">
        <v>7.9000000000000008E-3</v>
      </c>
      <c r="K441">
        <v>0.97199999999999998</v>
      </c>
      <c r="L441">
        <v>1.5900000000000001E-2</v>
      </c>
      <c r="M441">
        <v>0.40010000000000001</v>
      </c>
      <c r="N441">
        <v>1.5E-3</v>
      </c>
      <c r="O441">
        <v>0.16889999999999999</v>
      </c>
      <c r="P441" s="1">
        <v>59204.77</v>
      </c>
      <c r="Q441">
        <v>0.2051</v>
      </c>
      <c r="R441">
        <v>0.25640000000000002</v>
      </c>
      <c r="S441">
        <v>0.53849999999999998</v>
      </c>
      <c r="T441">
        <v>9</v>
      </c>
      <c r="U441" s="1">
        <v>76593.33</v>
      </c>
      <c r="V441">
        <v>140.27000000000001</v>
      </c>
      <c r="W441" s="1">
        <v>152459.65</v>
      </c>
      <c r="X441">
        <v>0.92859999999999998</v>
      </c>
      <c r="Y441">
        <v>3.3300000000000003E-2</v>
      </c>
      <c r="Z441">
        <v>3.8100000000000002E-2</v>
      </c>
      <c r="AA441">
        <v>7.1400000000000005E-2</v>
      </c>
      <c r="AB441">
        <v>152.46</v>
      </c>
      <c r="AC441" s="1">
        <v>3049.1903703746611</v>
      </c>
      <c r="AD441">
        <v>410.62</v>
      </c>
      <c r="AE441" s="1">
        <v>129348.38</v>
      </c>
      <c r="AF441">
        <v>139</v>
      </c>
      <c r="AG441" s="1">
        <v>37663</v>
      </c>
      <c r="AH441" s="1">
        <v>55715</v>
      </c>
      <c r="AI441">
        <v>20</v>
      </c>
      <c r="AJ441">
        <v>20</v>
      </c>
      <c r="AK441">
        <v>20</v>
      </c>
      <c r="AL441">
        <v>0</v>
      </c>
      <c r="AM441">
        <v>0</v>
      </c>
      <c r="AN441">
        <v>0</v>
      </c>
      <c r="AO441" s="1">
        <v>1958.21</v>
      </c>
      <c r="AP441">
        <v>1.3205</v>
      </c>
      <c r="AQ441" s="1">
        <v>1647.33</v>
      </c>
      <c r="AR441" s="1">
        <v>2669.32</v>
      </c>
      <c r="AS441" s="1">
        <v>7034.44</v>
      </c>
      <c r="AT441">
        <v>996.8</v>
      </c>
      <c r="AU441">
        <v>255.39</v>
      </c>
      <c r="AV441" s="1">
        <v>12603.28</v>
      </c>
      <c r="AW441" s="1">
        <v>6900.51</v>
      </c>
      <c r="AX441">
        <v>0.50080000000000002</v>
      </c>
      <c r="AY441" s="1">
        <v>4518.8500000000004</v>
      </c>
      <c r="AZ441">
        <v>0.32800000000000001</v>
      </c>
      <c r="BA441">
        <v>488.24</v>
      </c>
      <c r="BB441">
        <v>3.5400000000000001E-2</v>
      </c>
      <c r="BC441" s="1">
        <v>1870.18</v>
      </c>
      <c r="BD441">
        <v>0.13569999999999999</v>
      </c>
      <c r="BE441" s="1">
        <v>13777.78</v>
      </c>
      <c r="BF441">
        <v>0.57989999999999997</v>
      </c>
      <c r="BG441">
        <v>0.25130000000000002</v>
      </c>
      <c r="BH441">
        <v>9.6799999999999997E-2</v>
      </c>
      <c r="BI441">
        <v>4.9599999999999998E-2</v>
      </c>
      <c r="BJ441">
        <v>2.24E-2</v>
      </c>
    </row>
    <row r="442" spans="1:62" x14ac:dyDescent="0.25">
      <c r="A442" t="s">
        <v>444</v>
      </c>
      <c r="B442" t="s">
        <v>1197</v>
      </c>
      <c r="C442">
        <v>29</v>
      </c>
      <c r="D442">
        <v>187.11066513793111</v>
      </c>
      <c r="E442">
        <v>5426.2092890000004</v>
      </c>
      <c r="F442">
        <v>3.2500000000000001E-2</v>
      </c>
      <c r="G442">
        <v>1.09E-2</v>
      </c>
      <c r="H442">
        <v>0.38179999999999997</v>
      </c>
      <c r="I442">
        <v>2.9999999999999997E-4</v>
      </c>
      <c r="J442">
        <v>0.33339999999999997</v>
      </c>
      <c r="K442">
        <v>0.18229999999999999</v>
      </c>
      <c r="L442">
        <v>5.8799999999999998E-2</v>
      </c>
      <c r="M442">
        <v>0.68110000000000004</v>
      </c>
      <c r="N442">
        <v>0.2079</v>
      </c>
      <c r="O442">
        <v>0.13619999999999999</v>
      </c>
      <c r="P442" s="1">
        <v>78077.8</v>
      </c>
      <c r="Q442">
        <v>0.2281</v>
      </c>
      <c r="R442">
        <v>0.1704</v>
      </c>
      <c r="S442">
        <v>0.60150000000000003</v>
      </c>
      <c r="T442">
        <v>44.4</v>
      </c>
      <c r="U442" s="1">
        <v>108509.53</v>
      </c>
      <c r="V442">
        <v>122.21</v>
      </c>
      <c r="W442" s="1">
        <v>319965.84000000003</v>
      </c>
      <c r="X442">
        <v>0.45689999999999997</v>
      </c>
      <c r="Y442">
        <v>0.48580000000000001</v>
      </c>
      <c r="Z442">
        <v>5.7299999999999997E-2</v>
      </c>
      <c r="AA442">
        <v>0.54310000000000003</v>
      </c>
      <c r="AB442">
        <v>319.97000000000003</v>
      </c>
      <c r="AC442" s="1">
        <v>11702.330046267405</v>
      </c>
      <c r="AD442">
        <v>727.11</v>
      </c>
      <c r="AE442" s="1">
        <v>265646.31</v>
      </c>
      <c r="AF442">
        <v>535</v>
      </c>
      <c r="AG442" s="1">
        <v>38685</v>
      </c>
      <c r="AH442" s="1">
        <v>74945</v>
      </c>
      <c r="AI442">
        <v>56.94</v>
      </c>
      <c r="AJ442">
        <v>29.36</v>
      </c>
      <c r="AK442">
        <v>40.96</v>
      </c>
      <c r="AL442">
        <v>1.49</v>
      </c>
      <c r="AM442">
        <v>1.27</v>
      </c>
      <c r="AN442">
        <v>1.39</v>
      </c>
      <c r="AO442">
        <v>0</v>
      </c>
      <c r="AP442">
        <v>0.64680000000000004</v>
      </c>
      <c r="AQ442" s="1">
        <v>2140.42</v>
      </c>
      <c r="AR442" s="1">
        <v>3344.04</v>
      </c>
      <c r="AS442" s="1">
        <v>9526.52</v>
      </c>
      <c r="AT442" s="1">
        <v>1082.57</v>
      </c>
      <c r="AU442">
        <v>626.46</v>
      </c>
      <c r="AV442" s="1">
        <v>16720</v>
      </c>
      <c r="AW442" s="1">
        <v>3643.35</v>
      </c>
      <c r="AX442">
        <v>0.19850000000000001</v>
      </c>
      <c r="AY442" s="1">
        <v>10933.3</v>
      </c>
      <c r="AZ442">
        <v>0.59570000000000001</v>
      </c>
      <c r="BA442" s="1">
        <v>1038.56</v>
      </c>
      <c r="BB442">
        <v>5.6599999999999998E-2</v>
      </c>
      <c r="BC442" s="1">
        <v>2737.5</v>
      </c>
      <c r="BD442">
        <v>0.1492</v>
      </c>
      <c r="BE442" s="1">
        <v>18352.71</v>
      </c>
      <c r="BF442">
        <v>0.57350000000000001</v>
      </c>
      <c r="BG442">
        <v>0.2114</v>
      </c>
      <c r="BH442">
        <v>0.17749999999999999</v>
      </c>
      <c r="BI442">
        <v>2.5000000000000001E-2</v>
      </c>
      <c r="BJ442">
        <v>1.26E-2</v>
      </c>
    </row>
    <row r="443" spans="1:62" x14ac:dyDescent="0.25">
      <c r="A443" t="s">
        <v>445</v>
      </c>
      <c r="B443" t="s">
        <v>1198</v>
      </c>
      <c r="C443">
        <v>177</v>
      </c>
      <c r="D443">
        <v>5.9520911073446321</v>
      </c>
      <c r="E443">
        <v>1053.5201259999999</v>
      </c>
      <c r="F443">
        <v>4.4999999999999997E-3</v>
      </c>
      <c r="G443">
        <v>0</v>
      </c>
      <c r="H443">
        <v>1.8E-3</v>
      </c>
      <c r="I443">
        <v>0</v>
      </c>
      <c r="J443">
        <v>2.3199999999999998E-2</v>
      </c>
      <c r="K443">
        <v>0.94079999999999997</v>
      </c>
      <c r="L443">
        <v>2.9700000000000001E-2</v>
      </c>
      <c r="M443">
        <v>0.4698</v>
      </c>
      <c r="N443">
        <v>0</v>
      </c>
      <c r="O443">
        <v>0.1424</v>
      </c>
      <c r="P443" s="1">
        <v>51876.13</v>
      </c>
      <c r="Q443">
        <v>0.22539999999999999</v>
      </c>
      <c r="R443">
        <v>0.21129999999999999</v>
      </c>
      <c r="S443">
        <v>0.56340000000000001</v>
      </c>
      <c r="T443">
        <v>7</v>
      </c>
      <c r="U443" s="1">
        <v>85273.57</v>
      </c>
      <c r="V443">
        <v>150.5</v>
      </c>
      <c r="W443" s="1">
        <v>176843.79</v>
      </c>
      <c r="X443">
        <v>0.81630000000000003</v>
      </c>
      <c r="Y443">
        <v>8.7800000000000003E-2</v>
      </c>
      <c r="Z443">
        <v>9.6000000000000002E-2</v>
      </c>
      <c r="AA443">
        <v>0.1837</v>
      </c>
      <c r="AB443">
        <v>176.84</v>
      </c>
      <c r="AC443" s="1">
        <v>4575.3430627864445</v>
      </c>
      <c r="AD443">
        <v>568.52</v>
      </c>
      <c r="AE443" s="1">
        <v>155473.13</v>
      </c>
      <c r="AF443">
        <v>250</v>
      </c>
      <c r="AG443" s="1">
        <v>29038</v>
      </c>
      <c r="AH443" s="1">
        <v>46090</v>
      </c>
      <c r="AI443">
        <v>30.93</v>
      </c>
      <c r="AJ443">
        <v>25.07</v>
      </c>
      <c r="AK443">
        <v>27.84</v>
      </c>
      <c r="AL443">
        <v>0.5</v>
      </c>
      <c r="AM443">
        <v>0.33</v>
      </c>
      <c r="AN443">
        <v>0.41</v>
      </c>
      <c r="AO443">
        <v>0</v>
      </c>
      <c r="AP443">
        <v>1.5569</v>
      </c>
      <c r="AQ443" s="1">
        <v>1626.36</v>
      </c>
      <c r="AR443" s="1">
        <v>3614.32</v>
      </c>
      <c r="AS443" s="1">
        <v>8021.42</v>
      </c>
      <c r="AT443">
        <v>849.68</v>
      </c>
      <c r="AU443">
        <v>421.68</v>
      </c>
      <c r="AV443" s="1">
        <v>14533.46</v>
      </c>
      <c r="AW443" s="1">
        <v>9027.32</v>
      </c>
      <c r="AX443">
        <v>0.5141</v>
      </c>
      <c r="AY443" s="1">
        <v>4077.13</v>
      </c>
      <c r="AZ443">
        <v>0.23219999999999999</v>
      </c>
      <c r="BA443" s="1">
        <v>1207.31</v>
      </c>
      <c r="BB443">
        <v>6.88E-2</v>
      </c>
      <c r="BC443" s="1">
        <v>3247.58</v>
      </c>
      <c r="BD443">
        <v>0.18490000000000001</v>
      </c>
      <c r="BE443" s="1">
        <v>17559.34</v>
      </c>
      <c r="BF443">
        <v>0.50170000000000003</v>
      </c>
      <c r="BG443">
        <v>0.25180000000000002</v>
      </c>
      <c r="BH443">
        <v>0.1812</v>
      </c>
      <c r="BI443">
        <v>5.0099999999999999E-2</v>
      </c>
      <c r="BJ443">
        <v>1.52E-2</v>
      </c>
    </row>
    <row r="444" spans="1:62" x14ac:dyDescent="0.25">
      <c r="A444" t="s">
        <v>446</v>
      </c>
      <c r="B444" t="s">
        <v>1199</v>
      </c>
      <c r="C444">
        <v>26</v>
      </c>
      <c r="D444">
        <v>75.802621461538465</v>
      </c>
      <c r="E444">
        <v>1970.868158</v>
      </c>
      <c r="F444">
        <v>1.9E-3</v>
      </c>
      <c r="G444">
        <v>0</v>
      </c>
      <c r="H444">
        <v>0.13700000000000001</v>
      </c>
      <c r="I444">
        <v>1.9E-3</v>
      </c>
      <c r="J444">
        <v>3.56E-2</v>
      </c>
      <c r="K444">
        <v>0.69550000000000001</v>
      </c>
      <c r="L444">
        <v>0.12809999999999999</v>
      </c>
      <c r="M444">
        <v>1</v>
      </c>
      <c r="N444">
        <v>6.0000000000000001E-3</v>
      </c>
      <c r="O444">
        <v>0.2286</v>
      </c>
      <c r="P444" s="1">
        <v>59860.93</v>
      </c>
      <c r="Q444">
        <v>0.2167</v>
      </c>
      <c r="R444">
        <v>0.25</v>
      </c>
      <c r="S444">
        <v>0.5333</v>
      </c>
      <c r="T444">
        <v>22</v>
      </c>
      <c r="U444" s="1">
        <v>75032.91</v>
      </c>
      <c r="V444">
        <v>89.58</v>
      </c>
      <c r="W444" s="1">
        <v>191480.07</v>
      </c>
      <c r="X444">
        <v>0.72860000000000003</v>
      </c>
      <c r="Y444">
        <v>0.2167</v>
      </c>
      <c r="Z444">
        <v>5.4699999999999999E-2</v>
      </c>
      <c r="AA444">
        <v>0.27139999999999997</v>
      </c>
      <c r="AB444">
        <v>191.48</v>
      </c>
      <c r="AC444" s="1">
        <v>5987.9535584845553</v>
      </c>
      <c r="AD444">
        <v>696.01</v>
      </c>
      <c r="AE444" s="1">
        <v>123101.69</v>
      </c>
      <c r="AF444">
        <v>124</v>
      </c>
      <c r="AG444" s="1">
        <v>32022</v>
      </c>
      <c r="AH444" s="1">
        <v>45431</v>
      </c>
      <c r="AI444">
        <v>61.04</v>
      </c>
      <c r="AJ444">
        <v>27.53</v>
      </c>
      <c r="AK444">
        <v>36.35</v>
      </c>
      <c r="AL444">
        <v>4.4000000000000004</v>
      </c>
      <c r="AM444">
        <v>3.48</v>
      </c>
      <c r="AN444">
        <v>4.1900000000000004</v>
      </c>
      <c r="AO444">
        <v>0</v>
      </c>
      <c r="AP444">
        <v>0.92330000000000001</v>
      </c>
      <c r="AQ444" s="1">
        <v>2006.51</v>
      </c>
      <c r="AR444" s="1">
        <v>3260.67</v>
      </c>
      <c r="AS444" s="1">
        <v>8453.84</v>
      </c>
      <c r="AT444" s="1">
        <v>1233.57</v>
      </c>
      <c r="AU444">
        <v>517.19000000000005</v>
      </c>
      <c r="AV444" s="1">
        <v>15471.78</v>
      </c>
      <c r="AW444" s="1">
        <v>7391.76</v>
      </c>
      <c r="AX444">
        <v>0.48089999999999999</v>
      </c>
      <c r="AY444" s="1">
        <v>5182.4799999999996</v>
      </c>
      <c r="AZ444">
        <v>0.3372</v>
      </c>
      <c r="BA444">
        <v>395.1</v>
      </c>
      <c r="BB444">
        <v>2.5700000000000001E-2</v>
      </c>
      <c r="BC444" s="1">
        <v>2401.8000000000002</v>
      </c>
      <c r="BD444">
        <v>0.15629999999999999</v>
      </c>
      <c r="BE444" s="1">
        <v>15371.14</v>
      </c>
      <c r="BF444">
        <v>0.56740000000000002</v>
      </c>
      <c r="BG444">
        <v>0.25259999999999999</v>
      </c>
      <c r="BH444">
        <v>0.1409</v>
      </c>
      <c r="BI444">
        <v>2.5999999999999999E-2</v>
      </c>
      <c r="BJ444">
        <v>1.3100000000000001E-2</v>
      </c>
    </row>
    <row r="445" spans="1:62" x14ac:dyDescent="0.25">
      <c r="A445" t="s">
        <v>447</v>
      </c>
      <c r="B445" t="s">
        <v>1200</v>
      </c>
      <c r="C445">
        <v>3</v>
      </c>
      <c r="D445">
        <v>512.88161266666668</v>
      </c>
      <c r="E445">
        <v>1538.6448379999999</v>
      </c>
      <c r="F445">
        <v>1.0800000000000001E-2</v>
      </c>
      <c r="G445">
        <v>0</v>
      </c>
      <c r="H445">
        <v>0.12690000000000001</v>
      </c>
      <c r="I445">
        <v>0</v>
      </c>
      <c r="J445">
        <v>5.3699999999999998E-2</v>
      </c>
      <c r="K445">
        <v>0.73340000000000005</v>
      </c>
      <c r="L445">
        <v>7.5200000000000003E-2</v>
      </c>
      <c r="M445">
        <v>0.43230000000000002</v>
      </c>
      <c r="N445">
        <v>2.8000000000000001E-2</v>
      </c>
      <c r="O445">
        <v>0.12570000000000001</v>
      </c>
      <c r="P445" s="1">
        <v>66900.179999999993</v>
      </c>
      <c r="Q445">
        <v>0.18099999999999999</v>
      </c>
      <c r="R445">
        <v>0.24759999999999999</v>
      </c>
      <c r="S445">
        <v>0.57140000000000002</v>
      </c>
      <c r="T445">
        <v>10.1</v>
      </c>
      <c r="U445" s="1">
        <v>101987.82</v>
      </c>
      <c r="V445">
        <v>152.34</v>
      </c>
      <c r="W445" s="1">
        <v>135617.18</v>
      </c>
      <c r="X445">
        <v>0.66990000000000005</v>
      </c>
      <c r="Y445">
        <v>0.26540000000000002</v>
      </c>
      <c r="Z445">
        <v>6.4699999999999994E-2</v>
      </c>
      <c r="AA445">
        <v>0.3301</v>
      </c>
      <c r="AB445">
        <v>135.62</v>
      </c>
      <c r="AC445" s="1">
        <v>5713.7753839460129</v>
      </c>
      <c r="AD445">
        <v>502.92</v>
      </c>
      <c r="AE445" s="1">
        <v>112872.45</v>
      </c>
      <c r="AF445">
        <v>97</v>
      </c>
      <c r="AG445" s="1">
        <v>36011</v>
      </c>
      <c r="AH445" s="1">
        <v>51089</v>
      </c>
      <c r="AI445">
        <v>69.73</v>
      </c>
      <c r="AJ445">
        <v>35.07</v>
      </c>
      <c r="AK445">
        <v>53.23</v>
      </c>
      <c r="AL445">
        <v>0.5</v>
      </c>
      <c r="AM445">
        <v>0.43</v>
      </c>
      <c r="AN445">
        <v>0.45</v>
      </c>
      <c r="AO445">
        <v>0</v>
      </c>
      <c r="AP445">
        <v>0.84219999999999995</v>
      </c>
      <c r="AQ445" s="1">
        <v>1514.07</v>
      </c>
      <c r="AR445" s="1">
        <v>1573.5</v>
      </c>
      <c r="AS445" s="1">
        <v>7791.61</v>
      </c>
      <c r="AT445">
        <v>716.81</v>
      </c>
      <c r="AU445">
        <v>181.75</v>
      </c>
      <c r="AV445" s="1">
        <v>11777.75</v>
      </c>
      <c r="AW445" s="1">
        <v>5411.56</v>
      </c>
      <c r="AX445">
        <v>0.3947</v>
      </c>
      <c r="AY445" s="1">
        <v>5254.26</v>
      </c>
      <c r="AZ445">
        <v>0.38319999999999999</v>
      </c>
      <c r="BA445">
        <v>701.02</v>
      </c>
      <c r="BB445">
        <v>5.11E-2</v>
      </c>
      <c r="BC445" s="1">
        <v>2343.48</v>
      </c>
      <c r="BD445">
        <v>0.1709</v>
      </c>
      <c r="BE445" s="1">
        <v>13710.32</v>
      </c>
      <c r="BF445">
        <v>0.54400000000000004</v>
      </c>
      <c r="BG445">
        <v>0.1867</v>
      </c>
      <c r="BH445">
        <v>0.22900000000000001</v>
      </c>
      <c r="BI445">
        <v>2.4400000000000002E-2</v>
      </c>
      <c r="BJ445">
        <v>1.5900000000000001E-2</v>
      </c>
    </row>
    <row r="446" spans="1:62" x14ac:dyDescent="0.25">
      <c r="A446" t="s">
        <v>448</v>
      </c>
      <c r="B446" t="s">
        <v>1201</v>
      </c>
      <c r="C446">
        <v>50</v>
      </c>
      <c r="D446">
        <v>52.562198780000003</v>
      </c>
      <c r="E446">
        <v>2628.1099389999999</v>
      </c>
      <c r="F446">
        <v>7.0499999999999993E-2</v>
      </c>
      <c r="G446">
        <v>6.9999999999999999E-4</v>
      </c>
      <c r="H446">
        <v>2.12E-2</v>
      </c>
      <c r="I446">
        <v>6.9999999999999999E-4</v>
      </c>
      <c r="J446">
        <v>2.8500000000000001E-2</v>
      </c>
      <c r="K446">
        <v>0.8427</v>
      </c>
      <c r="L446">
        <v>3.5799999999999998E-2</v>
      </c>
      <c r="M446">
        <v>4.9000000000000002E-2</v>
      </c>
      <c r="N446">
        <v>6.1999999999999998E-3</v>
      </c>
      <c r="O446">
        <v>9.3399999999999997E-2</v>
      </c>
      <c r="P446" s="1">
        <v>84213.64</v>
      </c>
      <c r="Q446">
        <v>0.27150000000000002</v>
      </c>
      <c r="R446">
        <v>0.2185</v>
      </c>
      <c r="S446">
        <v>0.50990000000000002</v>
      </c>
      <c r="T446">
        <v>9.5299999999999994</v>
      </c>
      <c r="U446" s="1">
        <v>97408.13</v>
      </c>
      <c r="V446">
        <v>275.77</v>
      </c>
      <c r="W446" s="1">
        <v>445197.23</v>
      </c>
      <c r="X446">
        <v>0.82030000000000003</v>
      </c>
      <c r="Y446">
        <v>0.1535</v>
      </c>
      <c r="Z446">
        <v>2.6200000000000001E-2</v>
      </c>
      <c r="AA446">
        <v>0.1797</v>
      </c>
      <c r="AB446">
        <v>445.2</v>
      </c>
      <c r="AC446" s="1">
        <v>13422.551879021679</v>
      </c>
      <c r="AD446" s="1">
        <v>1431.35</v>
      </c>
      <c r="AE446" s="1">
        <v>403380.35</v>
      </c>
      <c r="AF446">
        <v>595</v>
      </c>
      <c r="AG446" s="1">
        <v>63148</v>
      </c>
      <c r="AH446" s="1">
        <v>173442</v>
      </c>
      <c r="AI446">
        <v>58.05</v>
      </c>
      <c r="AJ446">
        <v>28.73</v>
      </c>
      <c r="AK446">
        <v>32.96</v>
      </c>
      <c r="AL446">
        <v>1.75</v>
      </c>
      <c r="AM446">
        <v>1.31</v>
      </c>
      <c r="AN446">
        <v>1.34</v>
      </c>
      <c r="AO446">
        <v>0</v>
      </c>
      <c r="AP446">
        <v>0.42780000000000001</v>
      </c>
      <c r="AQ446" s="1">
        <v>1663.02</v>
      </c>
      <c r="AR446" s="1">
        <v>2884.34</v>
      </c>
      <c r="AS446" s="1">
        <v>8155.45</v>
      </c>
      <c r="AT446">
        <v>901.49</v>
      </c>
      <c r="AU446">
        <v>945.8</v>
      </c>
      <c r="AV446" s="1">
        <v>14550.1</v>
      </c>
      <c r="AW446" s="1">
        <v>2073.56</v>
      </c>
      <c r="AX446">
        <v>0.13300000000000001</v>
      </c>
      <c r="AY446" s="1">
        <v>11451.58</v>
      </c>
      <c r="AZ446">
        <v>0.73470000000000002</v>
      </c>
      <c r="BA446" s="1">
        <v>1078.73</v>
      </c>
      <c r="BB446">
        <v>6.9199999999999998E-2</v>
      </c>
      <c r="BC446">
        <v>983.42</v>
      </c>
      <c r="BD446">
        <v>6.3100000000000003E-2</v>
      </c>
      <c r="BE446" s="1">
        <v>15587.29</v>
      </c>
      <c r="BF446">
        <v>0.59799999999999998</v>
      </c>
      <c r="BG446">
        <v>0.2248</v>
      </c>
      <c r="BH446">
        <v>0.13539999999999999</v>
      </c>
      <c r="BI446">
        <v>2.52E-2</v>
      </c>
      <c r="BJ446">
        <v>1.66E-2</v>
      </c>
    </row>
    <row r="447" spans="1:62" x14ac:dyDescent="0.25">
      <c r="A447" t="s">
        <v>449</v>
      </c>
      <c r="B447" t="s">
        <v>1202</v>
      </c>
      <c r="C447">
        <v>11</v>
      </c>
      <c r="D447">
        <v>642.77377245454545</v>
      </c>
      <c r="E447">
        <v>7070.5114970000004</v>
      </c>
      <c r="F447">
        <v>0.14960000000000001</v>
      </c>
      <c r="G447">
        <v>5.9999999999999995E-4</v>
      </c>
      <c r="H447">
        <v>0.3851</v>
      </c>
      <c r="I447">
        <v>5.0000000000000001E-4</v>
      </c>
      <c r="J447">
        <v>8.8300000000000003E-2</v>
      </c>
      <c r="K447">
        <v>0.27689999999999998</v>
      </c>
      <c r="L447">
        <v>9.9099999999999994E-2</v>
      </c>
      <c r="M447">
        <v>0.4395</v>
      </c>
      <c r="N447">
        <v>0.1512</v>
      </c>
      <c r="O447">
        <v>0.12909999999999999</v>
      </c>
      <c r="P447" s="1">
        <v>69232.12</v>
      </c>
      <c r="Q447">
        <v>0.23269999999999999</v>
      </c>
      <c r="R447">
        <v>0.3871</v>
      </c>
      <c r="S447">
        <v>0.38019999999999998</v>
      </c>
      <c r="T447">
        <v>59</v>
      </c>
      <c r="U447" s="1">
        <v>91084.69</v>
      </c>
      <c r="V447">
        <v>119.84</v>
      </c>
      <c r="W447" s="1">
        <v>127385.05</v>
      </c>
      <c r="X447">
        <v>0.78849999999999998</v>
      </c>
      <c r="Y447">
        <v>0.1792</v>
      </c>
      <c r="Z447">
        <v>3.2300000000000002E-2</v>
      </c>
      <c r="AA447">
        <v>0.21149999999999999</v>
      </c>
      <c r="AB447">
        <v>127.39</v>
      </c>
      <c r="AC447" s="1">
        <v>3909.9543239169984</v>
      </c>
      <c r="AD447">
        <v>562.20000000000005</v>
      </c>
      <c r="AE447" s="1">
        <v>106800.73</v>
      </c>
      <c r="AF447">
        <v>85</v>
      </c>
      <c r="AG447" s="1">
        <v>37111</v>
      </c>
      <c r="AH447" s="1">
        <v>53025</v>
      </c>
      <c r="AI447">
        <v>59.03</v>
      </c>
      <c r="AJ447">
        <v>27.55</v>
      </c>
      <c r="AK447">
        <v>36.51</v>
      </c>
      <c r="AL447">
        <v>0.5</v>
      </c>
      <c r="AM447">
        <v>0.36</v>
      </c>
      <c r="AN447">
        <v>0.45</v>
      </c>
      <c r="AO447">
        <v>909.79</v>
      </c>
      <c r="AP447">
        <v>1.0906</v>
      </c>
      <c r="AQ447" s="1">
        <v>1655.79</v>
      </c>
      <c r="AR447" s="1">
        <v>2429.89</v>
      </c>
      <c r="AS447" s="1">
        <v>7070.17</v>
      </c>
      <c r="AT447">
        <v>732.61</v>
      </c>
      <c r="AU447">
        <v>767.46</v>
      </c>
      <c r="AV447" s="1">
        <v>12655.93</v>
      </c>
      <c r="AW447" s="1">
        <v>6512.52</v>
      </c>
      <c r="AX447">
        <v>0.46960000000000002</v>
      </c>
      <c r="AY447" s="1">
        <v>4481</v>
      </c>
      <c r="AZ447">
        <v>0.3231</v>
      </c>
      <c r="BA447">
        <v>870.25</v>
      </c>
      <c r="BB447">
        <v>6.2799999999999995E-2</v>
      </c>
      <c r="BC447" s="1">
        <v>2003.95</v>
      </c>
      <c r="BD447">
        <v>0.14449999999999999</v>
      </c>
      <c r="BE447" s="1">
        <v>13867.72</v>
      </c>
      <c r="BF447">
        <v>0.56389999999999996</v>
      </c>
      <c r="BG447">
        <v>0.21790000000000001</v>
      </c>
      <c r="BH447">
        <v>0.1817</v>
      </c>
      <c r="BI447">
        <v>2.7900000000000001E-2</v>
      </c>
      <c r="BJ447">
        <v>8.6999999999999994E-3</v>
      </c>
    </row>
    <row r="448" spans="1:62" x14ac:dyDescent="0.25">
      <c r="A448" t="s">
        <v>450</v>
      </c>
      <c r="B448" t="s">
        <v>1203</v>
      </c>
      <c r="C448">
        <v>4</v>
      </c>
      <c r="D448">
        <v>185.30529250000001</v>
      </c>
      <c r="E448">
        <v>741.22117000000003</v>
      </c>
      <c r="F448">
        <v>1.7299999999999999E-2</v>
      </c>
      <c r="G448">
        <v>0</v>
      </c>
      <c r="H448">
        <v>0.88929999999999998</v>
      </c>
      <c r="I448">
        <v>0</v>
      </c>
      <c r="J448">
        <v>1.6E-2</v>
      </c>
      <c r="K448">
        <v>2.3800000000000002E-2</v>
      </c>
      <c r="L448">
        <v>5.3600000000000002E-2</v>
      </c>
      <c r="M448">
        <v>0.63390000000000002</v>
      </c>
      <c r="N448">
        <v>1.7100000000000001E-2</v>
      </c>
      <c r="O448">
        <v>0.15909999999999999</v>
      </c>
      <c r="P448" s="1">
        <v>70269.210000000006</v>
      </c>
      <c r="Q448">
        <v>0.26869999999999999</v>
      </c>
      <c r="R448">
        <v>0.20899999999999999</v>
      </c>
      <c r="S448">
        <v>0.52239999999999998</v>
      </c>
      <c r="T448">
        <v>10.33</v>
      </c>
      <c r="U448" s="1">
        <v>77045.64</v>
      </c>
      <c r="V448">
        <v>71.75</v>
      </c>
      <c r="W448" s="1">
        <v>329913.96000000002</v>
      </c>
      <c r="X448">
        <v>0.77139999999999997</v>
      </c>
      <c r="Y448">
        <v>0.21099999999999999</v>
      </c>
      <c r="Z448">
        <v>1.7600000000000001E-2</v>
      </c>
      <c r="AA448">
        <v>0.2286</v>
      </c>
      <c r="AB448">
        <v>329.91</v>
      </c>
      <c r="AC448" s="1">
        <v>16702.677285917238</v>
      </c>
      <c r="AD448" s="1">
        <v>1919.94</v>
      </c>
      <c r="AE448" s="1">
        <v>227391.34</v>
      </c>
      <c r="AF448">
        <v>483</v>
      </c>
      <c r="AG448" s="1">
        <v>36746</v>
      </c>
      <c r="AH448" s="1">
        <v>58996</v>
      </c>
      <c r="AI448">
        <v>90.84</v>
      </c>
      <c r="AJ448">
        <v>48.91</v>
      </c>
      <c r="AK448">
        <v>53.54</v>
      </c>
      <c r="AL448">
        <v>4.91</v>
      </c>
      <c r="AM448">
        <v>2.9</v>
      </c>
      <c r="AN448">
        <v>3.19</v>
      </c>
      <c r="AO448">
        <v>0</v>
      </c>
      <c r="AP448">
        <v>1.3983000000000001</v>
      </c>
      <c r="AQ448" s="1">
        <v>3770.14</v>
      </c>
      <c r="AR448" s="1">
        <v>3609.79</v>
      </c>
      <c r="AS448" s="1">
        <v>9738.75</v>
      </c>
      <c r="AT448" s="1">
        <v>1103.8399999999999</v>
      </c>
      <c r="AU448">
        <v>224.38</v>
      </c>
      <c r="AV448" s="1">
        <v>18446.89</v>
      </c>
      <c r="AW448" s="1">
        <v>2741.52</v>
      </c>
      <c r="AX448">
        <v>0.1288</v>
      </c>
      <c r="AY448" s="1">
        <v>14614.52</v>
      </c>
      <c r="AZ448">
        <v>0.68669999999999998</v>
      </c>
      <c r="BA448">
        <v>649.23</v>
      </c>
      <c r="BB448">
        <v>3.0499999999999999E-2</v>
      </c>
      <c r="BC448" s="1">
        <v>3275.69</v>
      </c>
      <c r="BD448">
        <v>0.15390000000000001</v>
      </c>
      <c r="BE448" s="1">
        <v>21280.959999999999</v>
      </c>
      <c r="BF448">
        <v>0.47820000000000001</v>
      </c>
      <c r="BG448">
        <v>0.1774</v>
      </c>
      <c r="BH448">
        <v>0.29759999999999998</v>
      </c>
      <c r="BI448">
        <v>2.6499999999999999E-2</v>
      </c>
      <c r="BJ448">
        <v>2.0400000000000001E-2</v>
      </c>
    </row>
    <row r="449" spans="1:62" x14ac:dyDescent="0.25">
      <c r="A449" t="s">
        <v>451</v>
      </c>
      <c r="B449" t="s">
        <v>1204</v>
      </c>
      <c r="C449">
        <v>122</v>
      </c>
      <c r="D449">
        <v>4.8850287704918038</v>
      </c>
      <c r="E449">
        <v>595.97351000000003</v>
      </c>
      <c r="F449">
        <v>4.8999999999999998E-3</v>
      </c>
      <c r="G449">
        <v>3.3E-3</v>
      </c>
      <c r="H449">
        <v>5.5999999999999999E-3</v>
      </c>
      <c r="I449">
        <v>0</v>
      </c>
      <c r="J449">
        <v>7.9000000000000008E-3</v>
      </c>
      <c r="K449">
        <v>0.93510000000000004</v>
      </c>
      <c r="L449">
        <v>4.3299999999999998E-2</v>
      </c>
      <c r="M449">
        <v>0.40560000000000002</v>
      </c>
      <c r="N449">
        <v>0</v>
      </c>
      <c r="O449">
        <v>0.13769999999999999</v>
      </c>
      <c r="P449" s="1">
        <v>39349.589999999997</v>
      </c>
      <c r="Q449">
        <v>0.39710000000000001</v>
      </c>
      <c r="R449">
        <v>0.1618</v>
      </c>
      <c r="S449">
        <v>0.44119999999999998</v>
      </c>
      <c r="T449">
        <v>6</v>
      </c>
      <c r="U449" s="1">
        <v>82861.33</v>
      </c>
      <c r="V449">
        <v>99.33</v>
      </c>
      <c r="W449" s="1">
        <v>269788.92</v>
      </c>
      <c r="X449">
        <v>0.75449999999999995</v>
      </c>
      <c r="Y449">
        <v>8.5900000000000004E-2</v>
      </c>
      <c r="Z449">
        <v>0.15970000000000001</v>
      </c>
      <c r="AA449">
        <v>0.2455</v>
      </c>
      <c r="AB449">
        <v>269.79000000000002</v>
      </c>
      <c r="AC449" s="1">
        <v>7560.0960854786981</v>
      </c>
      <c r="AD449">
        <v>693.56</v>
      </c>
      <c r="AE449" s="1">
        <v>247191.75</v>
      </c>
      <c r="AF449">
        <v>513</v>
      </c>
      <c r="AG449" s="1">
        <v>40652</v>
      </c>
      <c r="AH449" s="1">
        <v>59463</v>
      </c>
      <c r="AI449">
        <v>44.42</v>
      </c>
      <c r="AJ449">
        <v>25.04</v>
      </c>
      <c r="AK449">
        <v>23.72</v>
      </c>
      <c r="AL449">
        <v>0</v>
      </c>
      <c r="AM449">
        <v>0</v>
      </c>
      <c r="AN449">
        <v>0</v>
      </c>
      <c r="AO449" s="1">
        <v>1080.02</v>
      </c>
      <c r="AP449">
        <v>1.2791999999999999</v>
      </c>
      <c r="AQ449" s="1">
        <v>2251.39</v>
      </c>
      <c r="AR449" s="1">
        <v>2897.28</v>
      </c>
      <c r="AS449" s="1">
        <v>7739.65</v>
      </c>
      <c r="AT449">
        <v>674.75</v>
      </c>
      <c r="AU449">
        <v>341.63</v>
      </c>
      <c r="AV449" s="1">
        <v>13904.71</v>
      </c>
      <c r="AW449" s="1">
        <v>6207.49</v>
      </c>
      <c r="AX449">
        <v>0.36480000000000001</v>
      </c>
      <c r="AY449" s="1">
        <v>7489.23</v>
      </c>
      <c r="AZ449">
        <v>0.44019999999999998</v>
      </c>
      <c r="BA449">
        <v>647.48</v>
      </c>
      <c r="BB449">
        <v>3.8100000000000002E-2</v>
      </c>
      <c r="BC449" s="1">
        <v>2670.41</v>
      </c>
      <c r="BD449">
        <v>0.15690000000000001</v>
      </c>
      <c r="BE449" s="1">
        <v>17014.599999999999</v>
      </c>
      <c r="BF449">
        <v>0.51039999999999996</v>
      </c>
      <c r="BG449">
        <v>0.26150000000000001</v>
      </c>
      <c r="BH449">
        <v>0.16089999999999999</v>
      </c>
      <c r="BI449">
        <v>4.4600000000000001E-2</v>
      </c>
      <c r="BJ449">
        <v>2.2599999999999999E-2</v>
      </c>
    </row>
    <row r="450" spans="1:62" x14ac:dyDescent="0.25">
      <c r="A450" t="s">
        <v>452</v>
      </c>
      <c r="B450" t="s">
        <v>1205</v>
      </c>
      <c r="C450">
        <v>98</v>
      </c>
      <c r="D450">
        <v>5.0733835408163266</v>
      </c>
      <c r="E450">
        <v>497.19158700000003</v>
      </c>
      <c r="F450">
        <v>4.1000000000000003E-3</v>
      </c>
      <c r="G450">
        <v>0</v>
      </c>
      <c r="H450">
        <v>2.0999999999999999E-3</v>
      </c>
      <c r="I450">
        <v>1.0699999999999999E-2</v>
      </c>
      <c r="J450">
        <v>2.2599999999999999E-2</v>
      </c>
      <c r="K450">
        <v>0.92969999999999997</v>
      </c>
      <c r="L450">
        <v>3.0800000000000001E-2</v>
      </c>
      <c r="M450">
        <v>0.38219999999999998</v>
      </c>
      <c r="N450">
        <v>0</v>
      </c>
      <c r="O450">
        <v>0.1188</v>
      </c>
      <c r="P450" s="1">
        <v>53257.04</v>
      </c>
      <c r="Q450">
        <v>0.21049999999999999</v>
      </c>
      <c r="R450">
        <v>0.34210000000000002</v>
      </c>
      <c r="S450">
        <v>0.44740000000000002</v>
      </c>
      <c r="T450">
        <v>10.4</v>
      </c>
      <c r="U450" s="1">
        <v>58695.65</v>
      </c>
      <c r="V450">
        <v>47.81</v>
      </c>
      <c r="W450" s="1">
        <v>181722.44</v>
      </c>
      <c r="X450">
        <v>0.87539999999999996</v>
      </c>
      <c r="Y450">
        <v>2.4799999999999999E-2</v>
      </c>
      <c r="Z450">
        <v>9.98E-2</v>
      </c>
      <c r="AA450">
        <v>0.1246</v>
      </c>
      <c r="AB450">
        <v>181.72</v>
      </c>
      <c r="AC450" s="1">
        <v>4509.5030942267331</v>
      </c>
      <c r="AD450">
        <v>605</v>
      </c>
      <c r="AE450" s="1">
        <v>198206.24</v>
      </c>
      <c r="AF450">
        <v>417</v>
      </c>
      <c r="AG450" s="1">
        <v>38864</v>
      </c>
      <c r="AH450" s="1">
        <v>54063</v>
      </c>
      <c r="AI450">
        <v>31</v>
      </c>
      <c r="AJ450">
        <v>24.24</v>
      </c>
      <c r="AK450">
        <v>20.05</v>
      </c>
      <c r="AL450">
        <v>0.5</v>
      </c>
      <c r="AM450">
        <v>0.42</v>
      </c>
      <c r="AN450">
        <v>0.41</v>
      </c>
      <c r="AO450" s="1">
        <v>2567.6</v>
      </c>
      <c r="AP450">
        <v>2.0489999999999999</v>
      </c>
      <c r="AQ450" s="1">
        <v>2177.17</v>
      </c>
      <c r="AR450" s="1">
        <v>3502.59</v>
      </c>
      <c r="AS450" s="1">
        <v>6965.5</v>
      </c>
      <c r="AT450">
        <v>912.64</v>
      </c>
      <c r="AU450">
        <v>459.78</v>
      </c>
      <c r="AV450" s="1">
        <v>14017.68</v>
      </c>
      <c r="AW450" s="1">
        <v>7840.67</v>
      </c>
      <c r="AX450">
        <v>0.44369999999999998</v>
      </c>
      <c r="AY450" s="1">
        <v>6942.69</v>
      </c>
      <c r="AZ450">
        <v>0.39290000000000003</v>
      </c>
      <c r="BA450">
        <v>962.28</v>
      </c>
      <c r="BB450">
        <v>5.45E-2</v>
      </c>
      <c r="BC450" s="1">
        <v>1924.44</v>
      </c>
      <c r="BD450">
        <v>0.1089</v>
      </c>
      <c r="BE450" s="1">
        <v>17670.080000000002</v>
      </c>
      <c r="BF450">
        <v>0.50939999999999996</v>
      </c>
      <c r="BG450">
        <v>0.22070000000000001</v>
      </c>
      <c r="BH450">
        <v>0.22009999999999999</v>
      </c>
      <c r="BI450">
        <v>3.61E-2</v>
      </c>
      <c r="BJ450">
        <v>1.37E-2</v>
      </c>
    </row>
    <row r="451" spans="1:62" x14ac:dyDescent="0.25">
      <c r="A451" t="s">
        <v>453</v>
      </c>
      <c r="B451" t="s">
        <v>1206</v>
      </c>
      <c r="C451">
        <v>153</v>
      </c>
      <c r="D451">
        <v>7.8299421764705883</v>
      </c>
      <c r="E451">
        <v>1197.9811529999999</v>
      </c>
      <c r="F451">
        <v>8.0000000000000004E-4</v>
      </c>
      <c r="G451">
        <v>0</v>
      </c>
      <c r="H451">
        <v>3.2000000000000002E-3</v>
      </c>
      <c r="I451">
        <v>3.2000000000000002E-3</v>
      </c>
      <c r="J451">
        <v>1.78E-2</v>
      </c>
      <c r="K451">
        <v>0.94410000000000005</v>
      </c>
      <c r="L451">
        <v>3.0800000000000001E-2</v>
      </c>
      <c r="M451">
        <v>0.34789999999999999</v>
      </c>
      <c r="N451">
        <v>1.6000000000000001E-3</v>
      </c>
      <c r="O451">
        <v>0.1351</v>
      </c>
      <c r="P451" s="1">
        <v>67413.22</v>
      </c>
      <c r="Q451">
        <v>0.1646</v>
      </c>
      <c r="R451">
        <v>0.1646</v>
      </c>
      <c r="S451">
        <v>0.67090000000000005</v>
      </c>
      <c r="T451">
        <v>10</v>
      </c>
      <c r="U451" s="1">
        <v>61361.599999999999</v>
      </c>
      <c r="V451">
        <v>119.8</v>
      </c>
      <c r="W451" s="1">
        <v>168040.75</v>
      </c>
      <c r="X451">
        <v>0.77890000000000004</v>
      </c>
      <c r="Y451">
        <v>0.12590000000000001</v>
      </c>
      <c r="Z451">
        <v>9.5200000000000007E-2</v>
      </c>
      <c r="AA451">
        <v>0.22109999999999999</v>
      </c>
      <c r="AB451">
        <v>168.04</v>
      </c>
      <c r="AC451" s="1">
        <v>3541.6383549733528</v>
      </c>
      <c r="AD451">
        <v>399.24</v>
      </c>
      <c r="AE451" s="1">
        <v>142483.74</v>
      </c>
      <c r="AF451">
        <v>202</v>
      </c>
      <c r="AG451" s="1">
        <v>33877</v>
      </c>
      <c r="AH451" s="1">
        <v>49788</v>
      </c>
      <c r="AI451">
        <v>31.3</v>
      </c>
      <c r="AJ451">
        <v>20</v>
      </c>
      <c r="AK451">
        <v>20</v>
      </c>
      <c r="AL451">
        <v>0.5</v>
      </c>
      <c r="AM451">
        <v>0.28999999999999998</v>
      </c>
      <c r="AN451">
        <v>0.32</v>
      </c>
      <c r="AO451">
        <v>0</v>
      </c>
      <c r="AP451">
        <v>0.88870000000000005</v>
      </c>
      <c r="AQ451" s="1">
        <v>1284.1199999999999</v>
      </c>
      <c r="AR451" s="1">
        <v>3355.87</v>
      </c>
      <c r="AS451" s="1">
        <v>7047.08</v>
      </c>
      <c r="AT451">
        <v>582.67999999999995</v>
      </c>
      <c r="AU451">
        <v>354.04</v>
      </c>
      <c r="AV451" s="1">
        <v>12623.79</v>
      </c>
      <c r="AW451" s="1">
        <v>7809.21</v>
      </c>
      <c r="AX451">
        <v>0.54969999999999997</v>
      </c>
      <c r="AY451" s="1">
        <v>2980.99</v>
      </c>
      <c r="AZ451">
        <v>0.20979999999999999</v>
      </c>
      <c r="BA451">
        <v>305.08999999999997</v>
      </c>
      <c r="BB451">
        <v>2.1499999999999998E-2</v>
      </c>
      <c r="BC451" s="1">
        <v>3110.11</v>
      </c>
      <c r="BD451">
        <v>0.21890000000000001</v>
      </c>
      <c r="BE451" s="1">
        <v>14205.39</v>
      </c>
      <c r="BF451">
        <v>0.54890000000000005</v>
      </c>
      <c r="BG451">
        <v>0.24099999999999999</v>
      </c>
      <c r="BH451">
        <v>0.14779999999999999</v>
      </c>
      <c r="BI451">
        <v>5.1799999999999999E-2</v>
      </c>
      <c r="BJ451">
        <v>1.0500000000000001E-2</v>
      </c>
    </row>
    <row r="452" spans="1:62" x14ac:dyDescent="0.25">
      <c r="A452" t="s">
        <v>454</v>
      </c>
      <c r="B452" t="s">
        <v>1207</v>
      </c>
      <c r="C452">
        <v>99</v>
      </c>
      <c r="D452">
        <v>7.0082081111111112</v>
      </c>
      <c r="E452">
        <v>693.81260299999997</v>
      </c>
      <c r="F452">
        <v>5.8999999999999999E-3</v>
      </c>
      <c r="G452">
        <v>0</v>
      </c>
      <c r="H452">
        <v>1.2999999999999999E-2</v>
      </c>
      <c r="I452">
        <v>3.5999999999999999E-3</v>
      </c>
      <c r="J452">
        <v>1.38E-2</v>
      </c>
      <c r="K452">
        <v>0.92759999999999998</v>
      </c>
      <c r="L452">
        <v>3.61E-2</v>
      </c>
      <c r="M452">
        <v>0.59750000000000003</v>
      </c>
      <c r="N452">
        <v>1.1000000000000001E-3</v>
      </c>
      <c r="O452">
        <v>0.1953</v>
      </c>
      <c r="P452" s="1">
        <v>56776.91</v>
      </c>
      <c r="Q452">
        <v>0.27539999999999998</v>
      </c>
      <c r="R452">
        <v>0.1159</v>
      </c>
      <c r="S452">
        <v>0.60870000000000002</v>
      </c>
      <c r="T452">
        <v>8</v>
      </c>
      <c r="U452" s="1">
        <v>85784</v>
      </c>
      <c r="V452">
        <v>86.73</v>
      </c>
      <c r="W452" s="1">
        <v>181301.58</v>
      </c>
      <c r="X452">
        <v>0.79700000000000004</v>
      </c>
      <c r="Y452">
        <v>0.13150000000000001</v>
      </c>
      <c r="Z452">
        <v>7.1499999999999994E-2</v>
      </c>
      <c r="AA452">
        <v>0.20300000000000001</v>
      </c>
      <c r="AB452">
        <v>181.3</v>
      </c>
      <c r="AC452" s="1">
        <v>3880.3489420038686</v>
      </c>
      <c r="AD452">
        <v>463.7</v>
      </c>
      <c r="AE452" s="1">
        <v>135198.51</v>
      </c>
      <c r="AF452">
        <v>157</v>
      </c>
      <c r="AG452" s="1">
        <v>31261</v>
      </c>
      <c r="AH452" s="1">
        <v>46358</v>
      </c>
      <c r="AI452">
        <v>29.5</v>
      </c>
      <c r="AJ452">
        <v>20.399999999999999</v>
      </c>
      <c r="AK452">
        <v>21.14</v>
      </c>
      <c r="AL452">
        <v>3.1</v>
      </c>
      <c r="AM452">
        <v>2.4</v>
      </c>
      <c r="AN452">
        <v>2.71</v>
      </c>
      <c r="AO452">
        <v>0</v>
      </c>
      <c r="AP452">
        <v>0.95830000000000004</v>
      </c>
      <c r="AQ452" s="1">
        <v>2694.49</v>
      </c>
      <c r="AR452" s="1">
        <v>5307.78</v>
      </c>
      <c r="AS452" s="1">
        <v>8597.2000000000007</v>
      </c>
      <c r="AT452" s="1">
        <v>1060.3800000000001</v>
      </c>
      <c r="AU452">
        <v>313.45</v>
      </c>
      <c r="AV452" s="1">
        <v>17973.310000000001</v>
      </c>
      <c r="AW452" s="1">
        <v>11492.61</v>
      </c>
      <c r="AX452">
        <v>0.57210000000000005</v>
      </c>
      <c r="AY452" s="1">
        <v>3527.03</v>
      </c>
      <c r="AZ452">
        <v>0.17560000000000001</v>
      </c>
      <c r="BA452">
        <v>784.05</v>
      </c>
      <c r="BB452">
        <v>3.9E-2</v>
      </c>
      <c r="BC452" s="1">
        <v>4285.16</v>
      </c>
      <c r="BD452">
        <v>0.21329999999999999</v>
      </c>
      <c r="BE452" s="1">
        <v>20088.84</v>
      </c>
      <c r="BF452">
        <v>0.53539999999999999</v>
      </c>
      <c r="BG452">
        <v>0.215</v>
      </c>
      <c r="BH452">
        <v>0.20419999999999999</v>
      </c>
      <c r="BI452">
        <v>2.87E-2</v>
      </c>
      <c r="BJ452">
        <v>1.66E-2</v>
      </c>
    </row>
    <row r="453" spans="1:62" x14ac:dyDescent="0.25">
      <c r="A453" t="s">
        <v>455</v>
      </c>
      <c r="B453" t="s">
        <v>1208</v>
      </c>
      <c r="C453">
        <v>9</v>
      </c>
      <c r="D453">
        <v>92.236299222222229</v>
      </c>
      <c r="E453">
        <v>830.12669300000005</v>
      </c>
      <c r="F453">
        <v>1.1999999999999999E-3</v>
      </c>
      <c r="G453">
        <v>1.1999999999999999E-3</v>
      </c>
      <c r="H453">
        <v>1.1999999999999999E-3</v>
      </c>
      <c r="I453">
        <v>1E-4</v>
      </c>
      <c r="J453">
        <v>1.43E-2</v>
      </c>
      <c r="K453">
        <v>0.93330000000000002</v>
      </c>
      <c r="L453">
        <v>4.87E-2</v>
      </c>
      <c r="M453">
        <v>0.34300000000000003</v>
      </c>
      <c r="N453">
        <v>0</v>
      </c>
      <c r="O453">
        <v>0.1447</v>
      </c>
      <c r="P453" s="1">
        <v>50623.31</v>
      </c>
      <c r="Q453">
        <v>0.24390000000000001</v>
      </c>
      <c r="R453">
        <v>0.26829999999999998</v>
      </c>
      <c r="S453">
        <v>0.48780000000000001</v>
      </c>
      <c r="T453">
        <v>10.130000000000001</v>
      </c>
      <c r="U453" s="1">
        <v>48973.22</v>
      </c>
      <c r="V453">
        <v>81.95</v>
      </c>
      <c r="W453" s="1">
        <v>154247.53</v>
      </c>
      <c r="X453">
        <v>0.8569</v>
      </c>
      <c r="Y453">
        <v>0.1062</v>
      </c>
      <c r="Z453">
        <v>3.6900000000000002E-2</v>
      </c>
      <c r="AA453">
        <v>0.1431</v>
      </c>
      <c r="AB453">
        <v>154.25</v>
      </c>
      <c r="AC453" s="1">
        <v>4773.7014523396365</v>
      </c>
      <c r="AD453">
        <v>689.02</v>
      </c>
      <c r="AE453" s="1">
        <v>112713.56</v>
      </c>
      <c r="AF453">
        <v>95</v>
      </c>
      <c r="AG453" s="1">
        <v>33603</v>
      </c>
      <c r="AH453" s="1">
        <v>47483</v>
      </c>
      <c r="AI453">
        <v>52.6</v>
      </c>
      <c r="AJ453">
        <v>28</v>
      </c>
      <c r="AK453">
        <v>47.21</v>
      </c>
      <c r="AL453">
        <v>4</v>
      </c>
      <c r="AM453">
        <v>1.65</v>
      </c>
      <c r="AN453">
        <v>3.47</v>
      </c>
      <c r="AO453">
        <v>0</v>
      </c>
      <c r="AP453">
        <v>0.97340000000000004</v>
      </c>
      <c r="AQ453" s="1">
        <v>1534.24</v>
      </c>
      <c r="AR453" s="1">
        <v>2610.46</v>
      </c>
      <c r="AS453" s="1">
        <v>8620.68</v>
      </c>
      <c r="AT453" s="1">
        <v>1012.87</v>
      </c>
      <c r="AU453">
        <v>491.64</v>
      </c>
      <c r="AV453" s="1">
        <v>14269.88</v>
      </c>
      <c r="AW453" s="1">
        <v>9357.15</v>
      </c>
      <c r="AX453">
        <v>0.56269999999999998</v>
      </c>
      <c r="AY453" s="1">
        <v>4261.0600000000004</v>
      </c>
      <c r="AZ453">
        <v>0.25619999999999998</v>
      </c>
      <c r="BA453">
        <v>352.48</v>
      </c>
      <c r="BB453">
        <v>2.12E-2</v>
      </c>
      <c r="BC453" s="1">
        <v>2659.22</v>
      </c>
      <c r="BD453">
        <v>0.15989999999999999</v>
      </c>
      <c r="BE453" s="1">
        <v>16629.91</v>
      </c>
      <c r="BF453">
        <v>0.55559999999999998</v>
      </c>
      <c r="BG453">
        <v>0.24660000000000001</v>
      </c>
      <c r="BH453">
        <v>0.15970000000000001</v>
      </c>
      <c r="BI453">
        <v>2.9000000000000001E-2</v>
      </c>
      <c r="BJ453">
        <v>8.9999999999999993E-3</v>
      </c>
    </row>
    <row r="454" spans="1:62" x14ac:dyDescent="0.25">
      <c r="A454" t="s">
        <v>456</v>
      </c>
      <c r="B454" t="s">
        <v>1209</v>
      </c>
      <c r="C454">
        <v>121</v>
      </c>
      <c r="D454">
        <v>15.285740950413221</v>
      </c>
      <c r="E454">
        <v>1849.5746549999999</v>
      </c>
      <c r="F454">
        <v>6.8999999999999999E-3</v>
      </c>
      <c r="G454">
        <v>1.1000000000000001E-3</v>
      </c>
      <c r="H454">
        <v>1.9199999999999998E-2</v>
      </c>
      <c r="I454">
        <v>8.0000000000000004E-4</v>
      </c>
      <c r="J454">
        <v>2.35E-2</v>
      </c>
      <c r="K454">
        <v>0.90059999999999996</v>
      </c>
      <c r="L454">
        <v>4.8000000000000001E-2</v>
      </c>
      <c r="M454">
        <v>0.34429999999999999</v>
      </c>
      <c r="N454">
        <v>5.4000000000000003E-3</v>
      </c>
      <c r="O454">
        <v>9.4600000000000004E-2</v>
      </c>
      <c r="P454" s="1">
        <v>62164.86</v>
      </c>
      <c r="Q454">
        <v>0.1087</v>
      </c>
      <c r="R454">
        <v>0.2319</v>
      </c>
      <c r="S454">
        <v>0.65939999999999999</v>
      </c>
      <c r="T454">
        <v>16.05</v>
      </c>
      <c r="U454" s="1">
        <v>79615.89</v>
      </c>
      <c r="V454">
        <v>115.24</v>
      </c>
      <c r="W454" s="1">
        <v>178032.3</v>
      </c>
      <c r="X454">
        <v>0.71919999999999995</v>
      </c>
      <c r="Y454">
        <v>0.22120000000000001</v>
      </c>
      <c r="Z454">
        <v>5.96E-2</v>
      </c>
      <c r="AA454">
        <v>0.28079999999999999</v>
      </c>
      <c r="AB454">
        <v>178.03</v>
      </c>
      <c r="AC454" s="1">
        <v>4246.7850533992096</v>
      </c>
      <c r="AD454">
        <v>493.73</v>
      </c>
      <c r="AE454" s="1">
        <v>167792.37</v>
      </c>
      <c r="AF454">
        <v>306</v>
      </c>
      <c r="AG454" s="1">
        <v>37929</v>
      </c>
      <c r="AH454" s="1">
        <v>59263</v>
      </c>
      <c r="AI454">
        <v>33.6</v>
      </c>
      <c r="AJ454">
        <v>22.67</v>
      </c>
      <c r="AK454">
        <v>25.07</v>
      </c>
      <c r="AL454">
        <v>0.5</v>
      </c>
      <c r="AM454">
        <v>0.32</v>
      </c>
      <c r="AN454">
        <v>0.47</v>
      </c>
      <c r="AO454" s="1">
        <v>1324.42</v>
      </c>
      <c r="AP454">
        <v>1.1120000000000001</v>
      </c>
      <c r="AQ454" s="1">
        <v>1854.99</v>
      </c>
      <c r="AR454" s="1">
        <v>2299.29</v>
      </c>
      <c r="AS454" s="1">
        <v>6267.92</v>
      </c>
      <c r="AT454">
        <v>617.52</v>
      </c>
      <c r="AU454">
        <v>226.98</v>
      </c>
      <c r="AV454" s="1">
        <v>11266.7</v>
      </c>
      <c r="AW454" s="1">
        <v>4913.6499999999996</v>
      </c>
      <c r="AX454">
        <v>0.36959999999999998</v>
      </c>
      <c r="AY454" s="1">
        <v>5409.23</v>
      </c>
      <c r="AZ454">
        <v>0.40689999999999998</v>
      </c>
      <c r="BA454">
        <v>896.25</v>
      </c>
      <c r="BB454">
        <v>6.7400000000000002E-2</v>
      </c>
      <c r="BC454" s="1">
        <v>2074.13</v>
      </c>
      <c r="BD454">
        <v>0.156</v>
      </c>
      <c r="BE454" s="1">
        <v>13293.27</v>
      </c>
      <c r="BF454">
        <v>0.59150000000000003</v>
      </c>
      <c r="BG454">
        <v>0.24460000000000001</v>
      </c>
      <c r="BH454">
        <v>0.1075</v>
      </c>
      <c r="BI454">
        <v>4.0899999999999999E-2</v>
      </c>
      <c r="BJ454">
        <v>1.5599999999999999E-2</v>
      </c>
    </row>
    <row r="455" spans="1:62" x14ac:dyDescent="0.25">
      <c r="A455" t="s">
        <v>457</v>
      </c>
      <c r="B455" t="s">
        <v>1210</v>
      </c>
      <c r="C455">
        <v>376</v>
      </c>
      <c r="D455">
        <v>4.3088305664893616</v>
      </c>
      <c r="E455">
        <v>1620.1202929999999</v>
      </c>
      <c r="F455">
        <v>8.9999999999999998E-4</v>
      </c>
      <c r="G455">
        <v>5.9999999999999995E-4</v>
      </c>
      <c r="H455">
        <v>1.78E-2</v>
      </c>
      <c r="I455">
        <v>0</v>
      </c>
      <c r="J455">
        <v>1.9900000000000001E-2</v>
      </c>
      <c r="K455">
        <v>0.93799999999999994</v>
      </c>
      <c r="L455">
        <v>2.2800000000000001E-2</v>
      </c>
      <c r="M455">
        <v>0.54900000000000004</v>
      </c>
      <c r="N455">
        <v>0</v>
      </c>
      <c r="O455">
        <v>0.14219999999999999</v>
      </c>
      <c r="P455" s="1">
        <v>58268.58</v>
      </c>
      <c r="Q455">
        <v>0.1217</v>
      </c>
      <c r="R455">
        <v>0.27829999999999999</v>
      </c>
      <c r="S455">
        <v>0.6</v>
      </c>
      <c r="T455">
        <v>13.25</v>
      </c>
      <c r="U455" s="1">
        <v>82806.570000000007</v>
      </c>
      <c r="V455">
        <v>122.27</v>
      </c>
      <c r="W455" s="1">
        <v>267583.78000000003</v>
      </c>
      <c r="X455">
        <v>0.73719999999999997</v>
      </c>
      <c r="Y455">
        <v>0.1133</v>
      </c>
      <c r="Z455">
        <v>0.14949999999999999</v>
      </c>
      <c r="AA455">
        <v>0.26279999999999998</v>
      </c>
      <c r="AB455">
        <v>267.58</v>
      </c>
      <c r="AC455" s="1">
        <v>5791.5594542830659</v>
      </c>
      <c r="AD455">
        <v>538.16</v>
      </c>
      <c r="AE455" s="1">
        <v>231272.44</v>
      </c>
      <c r="AF455">
        <v>491</v>
      </c>
      <c r="AG455" s="1">
        <v>34403</v>
      </c>
      <c r="AH455" s="1">
        <v>52224</v>
      </c>
      <c r="AI455">
        <v>29.5</v>
      </c>
      <c r="AJ455">
        <v>20</v>
      </c>
      <c r="AK455">
        <v>21.97</v>
      </c>
      <c r="AL455">
        <v>1.8</v>
      </c>
      <c r="AM455">
        <v>0.73</v>
      </c>
      <c r="AN455">
        <v>1.55</v>
      </c>
      <c r="AO455">
        <v>0</v>
      </c>
      <c r="AP455">
        <v>1.0303</v>
      </c>
      <c r="AQ455" s="1">
        <v>1873.91</v>
      </c>
      <c r="AR455" s="1">
        <v>2860.57</v>
      </c>
      <c r="AS455" s="1">
        <v>7024.33</v>
      </c>
      <c r="AT455">
        <v>590.78</v>
      </c>
      <c r="AU455">
        <v>292.57</v>
      </c>
      <c r="AV455" s="1">
        <v>12642.16</v>
      </c>
      <c r="AW455" s="1">
        <v>6224.95</v>
      </c>
      <c r="AX455">
        <v>0.4375</v>
      </c>
      <c r="AY455" s="1">
        <v>4907.18</v>
      </c>
      <c r="AZ455">
        <v>0.34489999999999998</v>
      </c>
      <c r="BA455">
        <v>752.54</v>
      </c>
      <c r="BB455">
        <v>5.2900000000000003E-2</v>
      </c>
      <c r="BC455" s="1">
        <v>2344.83</v>
      </c>
      <c r="BD455">
        <v>0.1648</v>
      </c>
      <c r="BE455" s="1">
        <v>14229.51</v>
      </c>
      <c r="BF455">
        <v>0.56159999999999999</v>
      </c>
      <c r="BG455">
        <v>0.29659999999999997</v>
      </c>
      <c r="BH455">
        <v>8.7999999999999995E-2</v>
      </c>
      <c r="BI455">
        <v>3.4000000000000002E-2</v>
      </c>
      <c r="BJ455">
        <v>1.9800000000000002E-2</v>
      </c>
    </row>
    <row r="456" spans="1:62" x14ac:dyDescent="0.25">
      <c r="A456" t="s">
        <v>458</v>
      </c>
      <c r="B456" t="s">
        <v>1211</v>
      </c>
      <c r="C456">
        <v>143</v>
      </c>
      <c r="D456">
        <v>7.0137854405594409</v>
      </c>
      <c r="E456">
        <v>1002.971318</v>
      </c>
      <c r="F456">
        <v>1E-3</v>
      </c>
      <c r="G456">
        <v>1E-3</v>
      </c>
      <c r="H456">
        <v>4.1999999999999997E-3</v>
      </c>
      <c r="I456">
        <v>3.0999999999999999E-3</v>
      </c>
      <c r="J456">
        <v>2.5899999999999999E-2</v>
      </c>
      <c r="K456">
        <v>0.94610000000000005</v>
      </c>
      <c r="L456">
        <v>1.8800000000000001E-2</v>
      </c>
      <c r="M456">
        <v>0.22969999999999999</v>
      </c>
      <c r="N456">
        <v>1.9E-3</v>
      </c>
      <c r="O456">
        <v>0.1431</v>
      </c>
      <c r="P456" s="1">
        <v>58660.13</v>
      </c>
      <c r="Q456">
        <v>0.1923</v>
      </c>
      <c r="R456">
        <v>0.2051</v>
      </c>
      <c r="S456">
        <v>0.60260000000000002</v>
      </c>
      <c r="T456">
        <v>5.13</v>
      </c>
      <c r="U456" s="1">
        <v>90409.73</v>
      </c>
      <c r="V456">
        <v>195.51</v>
      </c>
      <c r="W456" s="1">
        <v>155103.66</v>
      </c>
      <c r="X456">
        <v>0.90349999999999997</v>
      </c>
      <c r="Y456">
        <v>2.8199999999999999E-2</v>
      </c>
      <c r="Z456">
        <v>6.83E-2</v>
      </c>
      <c r="AA456">
        <v>9.6500000000000002E-2</v>
      </c>
      <c r="AB456">
        <v>155.1</v>
      </c>
      <c r="AC456" s="1">
        <v>3461.8467524312596</v>
      </c>
      <c r="AD456">
        <v>464.15</v>
      </c>
      <c r="AE456" s="1">
        <v>156917.78</v>
      </c>
      <c r="AF456">
        <v>257</v>
      </c>
      <c r="AG456" s="1">
        <v>38090</v>
      </c>
      <c r="AH456" s="1">
        <v>97841</v>
      </c>
      <c r="AI456">
        <v>24.9</v>
      </c>
      <c r="AJ456">
        <v>22.2</v>
      </c>
      <c r="AK456">
        <v>20</v>
      </c>
      <c r="AL456">
        <v>0.5</v>
      </c>
      <c r="AM456">
        <v>0.28000000000000003</v>
      </c>
      <c r="AN456">
        <v>0.46</v>
      </c>
      <c r="AO456" s="1">
        <v>3386.46</v>
      </c>
      <c r="AP456">
        <v>1.1541999999999999</v>
      </c>
      <c r="AQ456" s="1">
        <v>1467.38</v>
      </c>
      <c r="AR456" s="1">
        <v>3349.18</v>
      </c>
      <c r="AS456" s="1">
        <v>7677.41</v>
      </c>
      <c r="AT456">
        <v>610.26</v>
      </c>
      <c r="AU456">
        <v>354.04</v>
      </c>
      <c r="AV456" s="1">
        <v>13458.28</v>
      </c>
      <c r="AW456" s="1">
        <v>7306.29</v>
      </c>
      <c r="AX456">
        <v>0.43680000000000002</v>
      </c>
      <c r="AY456" s="1">
        <v>6737.95</v>
      </c>
      <c r="AZ456">
        <v>0.40279999999999999</v>
      </c>
      <c r="BA456">
        <v>588.67999999999995</v>
      </c>
      <c r="BB456">
        <v>3.5200000000000002E-2</v>
      </c>
      <c r="BC456" s="1">
        <v>2093.31</v>
      </c>
      <c r="BD456">
        <v>0.12520000000000001</v>
      </c>
      <c r="BE456" s="1">
        <v>16726.23</v>
      </c>
      <c r="BF456">
        <v>0.4667</v>
      </c>
      <c r="BG456">
        <v>0.2394</v>
      </c>
      <c r="BH456">
        <v>0.24229999999999999</v>
      </c>
      <c r="BI456">
        <v>2.9000000000000001E-2</v>
      </c>
      <c r="BJ456">
        <v>2.2599999999999999E-2</v>
      </c>
    </row>
    <row r="457" spans="1:62" x14ac:dyDescent="0.25">
      <c r="A457" t="s">
        <v>459</v>
      </c>
      <c r="B457" t="s">
        <v>1212</v>
      </c>
      <c r="C457">
        <v>64</v>
      </c>
      <c r="D457">
        <v>64.475795046875007</v>
      </c>
      <c r="E457">
        <v>4126.4508830000004</v>
      </c>
      <c r="F457">
        <v>6.6E-3</v>
      </c>
      <c r="G457">
        <v>1.4E-3</v>
      </c>
      <c r="H457">
        <v>2.9600000000000001E-2</v>
      </c>
      <c r="I457">
        <v>5.9999999999999995E-4</v>
      </c>
      <c r="J457">
        <v>9.7000000000000003E-2</v>
      </c>
      <c r="K457">
        <v>0.81310000000000004</v>
      </c>
      <c r="L457">
        <v>5.1799999999999999E-2</v>
      </c>
      <c r="M457">
        <v>0.21360000000000001</v>
      </c>
      <c r="N457">
        <v>3.3700000000000001E-2</v>
      </c>
      <c r="O457">
        <v>0.12740000000000001</v>
      </c>
      <c r="P457" s="1">
        <v>69731.59</v>
      </c>
      <c r="Q457">
        <v>0.16869999999999999</v>
      </c>
      <c r="R457">
        <v>0.1358</v>
      </c>
      <c r="S457">
        <v>0.69550000000000001</v>
      </c>
      <c r="T457">
        <v>27.13</v>
      </c>
      <c r="U457" s="1">
        <v>93337.67</v>
      </c>
      <c r="V457">
        <v>152.1</v>
      </c>
      <c r="W457" s="1">
        <v>318195.90999999997</v>
      </c>
      <c r="X457">
        <v>0.86499999999999999</v>
      </c>
      <c r="Y457">
        <v>9.5000000000000001E-2</v>
      </c>
      <c r="Z457">
        <v>4.0099999999999997E-2</v>
      </c>
      <c r="AA457">
        <v>0.13500000000000001</v>
      </c>
      <c r="AB457">
        <v>318.2</v>
      </c>
      <c r="AC457" s="1">
        <v>8978.4192397959032</v>
      </c>
      <c r="AD457" s="1">
        <v>1372.97</v>
      </c>
      <c r="AE457" s="1">
        <v>254207.82</v>
      </c>
      <c r="AF457">
        <v>521</v>
      </c>
      <c r="AG457" s="1">
        <v>45551</v>
      </c>
      <c r="AH457" s="1">
        <v>79369</v>
      </c>
      <c r="AI457">
        <v>55.9</v>
      </c>
      <c r="AJ457">
        <v>26.81</v>
      </c>
      <c r="AK457">
        <v>29.33</v>
      </c>
      <c r="AL457">
        <v>2.5</v>
      </c>
      <c r="AM457">
        <v>1.98</v>
      </c>
      <c r="AN457">
        <v>2.33</v>
      </c>
      <c r="AO457">
        <v>0</v>
      </c>
      <c r="AP457">
        <v>0.70069999999999999</v>
      </c>
      <c r="AQ457" s="1">
        <v>1675.44</v>
      </c>
      <c r="AR457" s="1">
        <v>2602.84</v>
      </c>
      <c r="AS457" s="1">
        <v>6673.03</v>
      </c>
      <c r="AT457">
        <v>743.87</v>
      </c>
      <c r="AU457">
        <v>169.69</v>
      </c>
      <c r="AV457" s="1">
        <v>11864.87</v>
      </c>
      <c r="AW457" s="1">
        <v>2754.1</v>
      </c>
      <c r="AX457">
        <v>0.2</v>
      </c>
      <c r="AY457" s="1">
        <v>8562.2900000000009</v>
      </c>
      <c r="AZ457">
        <v>0.62180000000000002</v>
      </c>
      <c r="BA457">
        <v>504.19</v>
      </c>
      <c r="BB457">
        <v>3.6600000000000001E-2</v>
      </c>
      <c r="BC457" s="1">
        <v>1948.5</v>
      </c>
      <c r="BD457">
        <v>0.14149999999999999</v>
      </c>
      <c r="BE457" s="1">
        <v>13769.08</v>
      </c>
      <c r="BF457">
        <v>0.56359999999999999</v>
      </c>
      <c r="BG457">
        <v>0.2356</v>
      </c>
      <c r="BH457">
        <v>0.15260000000000001</v>
      </c>
      <c r="BI457">
        <v>3.61E-2</v>
      </c>
      <c r="BJ457">
        <v>1.21E-2</v>
      </c>
    </row>
    <row r="458" spans="1:62" x14ac:dyDescent="0.25">
      <c r="A458" t="s">
        <v>460</v>
      </c>
      <c r="B458" t="s">
        <v>1213</v>
      </c>
      <c r="C458">
        <v>62</v>
      </c>
      <c r="D458">
        <v>8.6965081290322583</v>
      </c>
      <c r="E458">
        <v>539.18350399999997</v>
      </c>
      <c r="F458">
        <v>0</v>
      </c>
      <c r="G458">
        <v>6.4000000000000003E-3</v>
      </c>
      <c r="H458">
        <v>4.4000000000000003E-3</v>
      </c>
      <c r="I458">
        <v>0</v>
      </c>
      <c r="J458">
        <v>2.2100000000000002E-2</v>
      </c>
      <c r="K458">
        <v>0.90880000000000005</v>
      </c>
      <c r="L458">
        <v>5.8400000000000001E-2</v>
      </c>
      <c r="M458">
        <v>0.47849999999999998</v>
      </c>
      <c r="N458">
        <v>5.1000000000000004E-3</v>
      </c>
      <c r="O458">
        <v>0.16900000000000001</v>
      </c>
      <c r="P458" s="1">
        <v>54571</v>
      </c>
      <c r="Q458">
        <v>0.20369999999999999</v>
      </c>
      <c r="R458">
        <v>0.22220000000000001</v>
      </c>
      <c r="S458">
        <v>0.57410000000000005</v>
      </c>
      <c r="T458">
        <v>6</v>
      </c>
      <c r="U458" s="1">
        <v>91209.17</v>
      </c>
      <c r="V458">
        <v>89.86</v>
      </c>
      <c r="W458" s="1">
        <v>156033.79999999999</v>
      </c>
      <c r="X458">
        <v>0.91859999999999997</v>
      </c>
      <c r="Y458">
        <v>4.2799999999999998E-2</v>
      </c>
      <c r="Z458">
        <v>3.8600000000000002E-2</v>
      </c>
      <c r="AA458">
        <v>8.14E-2</v>
      </c>
      <c r="AB458">
        <v>156.03</v>
      </c>
      <c r="AC458" s="1">
        <v>3263.7886488456074</v>
      </c>
      <c r="AD458">
        <v>438.47</v>
      </c>
      <c r="AE458" s="1">
        <v>151754.06</v>
      </c>
      <c r="AF458">
        <v>239</v>
      </c>
      <c r="AG458" s="1">
        <v>38077</v>
      </c>
      <c r="AH458" s="1">
        <v>53131</v>
      </c>
      <c r="AI458">
        <v>43</v>
      </c>
      <c r="AJ458">
        <v>20.03</v>
      </c>
      <c r="AK458">
        <v>20</v>
      </c>
      <c r="AL458">
        <v>3</v>
      </c>
      <c r="AM458">
        <v>2.79</v>
      </c>
      <c r="AN458">
        <v>2.89</v>
      </c>
      <c r="AO458" s="1">
        <v>2074.02</v>
      </c>
      <c r="AP458">
        <v>1.4097999999999999</v>
      </c>
      <c r="AQ458" s="1">
        <v>2239.39</v>
      </c>
      <c r="AR458" s="1">
        <v>3518.97</v>
      </c>
      <c r="AS458" s="1">
        <v>8480.33</v>
      </c>
      <c r="AT458">
        <v>772.24</v>
      </c>
      <c r="AU458">
        <v>777.49</v>
      </c>
      <c r="AV458" s="1">
        <v>15788.43</v>
      </c>
      <c r="AW458" s="1">
        <v>10403.98</v>
      </c>
      <c r="AX458">
        <v>0.55059999999999998</v>
      </c>
      <c r="AY458" s="1">
        <v>4832.51</v>
      </c>
      <c r="AZ458">
        <v>0.25569999999999998</v>
      </c>
      <c r="BA458">
        <v>951.13</v>
      </c>
      <c r="BB458">
        <v>5.0299999999999997E-2</v>
      </c>
      <c r="BC458" s="1">
        <v>2708.7</v>
      </c>
      <c r="BD458">
        <v>0.14330000000000001</v>
      </c>
      <c r="BE458" s="1">
        <v>18896.310000000001</v>
      </c>
      <c r="BF458">
        <v>0.55020000000000002</v>
      </c>
      <c r="BG458">
        <v>0.2233</v>
      </c>
      <c r="BH458">
        <v>0.18110000000000001</v>
      </c>
      <c r="BI458">
        <v>2.98E-2</v>
      </c>
      <c r="BJ458">
        <v>1.5599999999999999E-2</v>
      </c>
    </row>
    <row r="459" spans="1:62" x14ac:dyDescent="0.25">
      <c r="A459" t="s">
        <v>461</v>
      </c>
      <c r="B459" t="s">
        <v>1214</v>
      </c>
      <c r="C459">
        <v>137</v>
      </c>
      <c r="D459">
        <v>8.7807007956204384</v>
      </c>
      <c r="E459">
        <v>1202.956009</v>
      </c>
      <c r="F459">
        <v>0</v>
      </c>
      <c r="G459">
        <v>0</v>
      </c>
      <c r="H459">
        <v>4.7999999999999996E-3</v>
      </c>
      <c r="I459">
        <v>0</v>
      </c>
      <c r="J459">
        <v>8.0000000000000004E-4</v>
      </c>
      <c r="K459">
        <v>0.98399999999999999</v>
      </c>
      <c r="L459">
        <v>1.04E-2</v>
      </c>
      <c r="M459">
        <v>0.93710000000000004</v>
      </c>
      <c r="N459">
        <v>0</v>
      </c>
      <c r="O459">
        <v>0.19539999999999999</v>
      </c>
      <c r="P459" s="1">
        <v>62755.76</v>
      </c>
      <c r="Q459">
        <v>0.19489999999999999</v>
      </c>
      <c r="R459">
        <v>0.1356</v>
      </c>
      <c r="S459">
        <v>0.66949999999999998</v>
      </c>
      <c r="T459">
        <v>15.39</v>
      </c>
      <c r="U459" s="1">
        <v>89953.96</v>
      </c>
      <c r="V459">
        <v>78.16</v>
      </c>
      <c r="W459" s="1">
        <v>354351.84</v>
      </c>
      <c r="X459">
        <v>0.24329999999999999</v>
      </c>
      <c r="Y459">
        <v>4.7300000000000002E-2</v>
      </c>
      <c r="Z459">
        <v>0.70950000000000002</v>
      </c>
      <c r="AA459">
        <v>0.75670000000000004</v>
      </c>
      <c r="AB459">
        <v>354.35</v>
      </c>
      <c r="AC459" s="1">
        <v>7725.0239663585235</v>
      </c>
      <c r="AD459">
        <v>294.44</v>
      </c>
      <c r="AE459" s="1">
        <v>300788.31</v>
      </c>
      <c r="AF459">
        <v>567</v>
      </c>
      <c r="AG459" s="1">
        <v>32389</v>
      </c>
      <c r="AH459" s="1">
        <v>49522</v>
      </c>
      <c r="AI459">
        <v>22.5</v>
      </c>
      <c r="AJ459">
        <v>20.07</v>
      </c>
      <c r="AK459">
        <v>20.190000000000001</v>
      </c>
      <c r="AL459">
        <v>0</v>
      </c>
      <c r="AM459">
        <v>0</v>
      </c>
      <c r="AN459">
        <v>0</v>
      </c>
      <c r="AO459">
        <v>0</v>
      </c>
      <c r="AP459">
        <v>0.65129999999999999</v>
      </c>
      <c r="AQ459" s="1">
        <v>2308.02</v>
      </c>
      <c r="AR459" s="1">
        <v>4266.3900000000003</v>
      </c>
      <c r="AS459" s="1">
        <v>10469.18</v>
      </c>
      <c r="AT459" s="1">
        <v>1199.8599999999999</v>
      </c>
      <c r="AU459">
        <v>481.72</v>
      </c>
      <c r="AV459" s="1">
        <v>18725.18</v>
      </c>
      <c r="AW459" s="1">
        <v>10293.030000000001</v>
      </c>
      <c r="AX459">
        <v>0.46379999999999999</v>
      </c>
      <c r="AY459" s="1">
        <v>7020.25</v>
      </c>
      <c r="AZ459">
        <v>0.31630000000000003</v>
      </c>
      <c r="BA459" s="1">
        <v>1670.24</v>
      </c>
      <c r="BB459">
        <v>7.5300000000000006E-2</v>
      </c>
      <c r="BC459" s="1">
        <v>3209.36</v>
      </c>
      <c r="BD459">
        <v>0.14460000000000001</v>
      </c>
      <c r="BE459" s="1">
        <v>22192.87</v>
      </c>
      <c r="BF459">
        <v>0.56030000000000002</v>
      </c>
      <c r="BG459">
        <v>0.2034</v>
      </c>
      <c r="BH459">
        <v>0.13420000000000001</v>
      </c>
      <c r="BI459">
        <v>6.3799999999999996E-2</v>
      </c>
      <c r="BJ459">
        <v>3.8300000000000001E-2</v>
      </c>
    </row>
    <row r="460" spans="1:62" x14ac:dyDescent="0.25">
      <c r="A460" t="s">
        <v>462</v>
      </c>
      <c r="B460" t="s">
        <v>1215</v>
      </c>
      <c r="C460">
        <v>5</v>
      </c>
      <c r="D460">
        <v>502.69891059999998</v>
      </c>
      <c r="E460">
        <v>2513.494553</v>
      </c>
      <c r="F460">
        <v>2.3400000000000001E-2</v>
      </c>
      <c r="G460">
        <v>0</v>
      </c>
      <c r="H460">
        <v>1.3599999999999999E-2</v>
      </c>
      <c r="I460">
        <v>4.0000000000000002E-4</v>
      </c>
      <c r="J460">
        <v>3.6400000000000002E-2</v>
      </c>
      <c r="K460">
        <v>0.88449999999999995</v>
      </c>
      <c r="L460">
        <v>4.1700000000000001E-2</v>
      </c>
      <c r="M460">
        <v>0.1089</v>
      </c>
      <c r="N460">
        <v>2.3900000000000001E-2</v>
      </c>
      <c r="O460">
        <v>0.1086</v>
      </c>
      <c r="P460" s="1">
        <v>83398.44</v>
      </c>
      <c r="Q460">
        <v>9.7100000000000006E-2</v>
      </c>
      <c r="R460">
        <v>0.19900000000000001</v>
      </c>
      <c r="S460">
        <v>0.70389999999999997</v>
      </c>
      <c r="T460">
        <v>19.89</v>
      </c>
      <c r="U460" s="1">
        <v>127712.25</v>
      </c>
      <c r="V460">
        <v>126.37</v>
      </c>
      <c r="W460" s="1">
        <v>431391.29</v>
      </c>
      <c r="X460">
        <v>0.84360000000000002</v>
      </c>
      <c r="Y460">
        <v>0.14430000000000001</v>
      </c>
      <c r="Z460">
        <v>1.21E-2</v>
      </c>
      <c r="AA460">
        <v>0.15640000000000001</v>
      </c>
      <c r="AB460">
        <v>431.39</v>
      </c>
      <c r="AC460" s="1">
        <v>15756.783301053765</v>
      </c>
      <c r="AD460" s="1">
        <v>1588.58</v>
      </c>
      <c r="AE460" s="1">
        <v>350327.62</v>
      </c>
      <c r="AF460">
        <v>587</v>
      </c>
      <c r="AG460" s="1">
        <v>51643</v>
      </c>
      <c r="AH460" s="1">
        <v>121773</v>
      </c>
      <c r="AI460">
        <v>86.97</v>
      </c>
      <c r="AJ460">
        <v>32.31</v>
      </c>
      <c r="AK460">
        <v>56.91</v>
      </c>
      <c r="AL460">
        <v>1</v>
      </c>
      <c r="AM460">
        <v>0.86</v>
      </c>
      <c r="AN460">
        <v>0.93</v>
      </c>
      <c r="AO460">
        <v>0</v>
      </c>
      <c r="AP460">
        <v>0.67290000000000005</v>
      </c>
      <c r="AQ460" s="1">
        <v>2204.85</v>
      </c>
      <c r="AR460" s="1">
        <v>2979.34</v>
      </c>
      <c r="AS460" s="1">
        <v>9857.51</v>
      </c>
      <c r="AT460" s="1">
        <v>1030.21</v>
      </c>
      <c r="AU460">
        <v>162.4</v>
      </c>
      <c r="AV460" s="1">
        <v>16234.31</v>
      </c>
      <c r="AW460" s="1">
        <v>2215.13</v>
      </c>
      <c r="AX460">
        <v>0.127</v>
      </c>
      <c r="AY460" s="1">
        <v>13593</v>
      </c>
      <c r="AZ460">
        <v>0.77939999999999998</v>
      </c>
      <c r="BA460">
        <v>711.23</v>
      </c>
      <c r="BB460">
        <v>4.0800000000000003E-2</v>
      </c>
      <c r="BC460">
        <v>920.08</v>
      </c>
      <c r="BD460">
        <v>5.28E-2</v>
      </c>
      <c r="BE460" s="1">
        <v>17439.43</v>
      </c>
      <c r="BF460">
        <v>0.59689999999999999</v>
      </c>
      <c r="BG460">
        <v>0.1719</v>
      </c>
      <c r="BH460">
        <v>0.18290000000000001</v>
      </c>
      <c r="BI460">
        <v>2.9600000000000001E-2</v>
      </c>
      <c r="BJ460">
        <v>1.8700000000000001E-2</v>
      </c>
    </row>
    <row r="461" spans="1:62" x14ac:dyDescent="0.25">
      <c r="A461" t="s">
        <v>463</v>
      </c>
      <c r="B461" t="s">
        <v>1216</v>
      </c>
      <c r="C461">
        <v>128</v>
      </c>
      <c r="D461">
        <v>11.6844642578125</v>
      </c>
      <c r="E461">
        <v>1495.6114250000001</v>
      </c>
      <c r="F461">
        <v>1.6999999999999999E-3</v>
      </c>
      <c r="G461">
        <v>0</v>
      </c>
      <c r="H461">
        <v>3.8E-3</v>
      </c>
      <c r="I461">
        <v>0</v>
      </c>
      <c r="J461">
        <v>1.77E-2</v>
      </c>
      <c r="K461">
        <v>0.95220000000000005</v>
      </c>
      <c r="L461">
        <v>2.46E-2</v>
      </c>
      <c r="M461">
        <v>0.85040000000000004</v>
      </c>
      <c r="N461">
        <v>6.4999999999999997E-3</v>
      </c>
      <c r="O461">
        <v>0.151</v>
      </c>
      <c r="P461" s="1">
        <v>61909.49</v>
      </c>
      <c r="Q461">
        <v>0.219</v>
      </c>
      <c r="R461">
        <v>0.1143</v>
      </c>
      <c r="S461">
        <v>0.66669999999999996</v>
      </c>
      <c r="T461">
        <v>14</v>
      </c>
      <c r="U461" s="1">
        <v>81111.360000000001</v>
      </c>
      <c r="V461">
        <v>106.83</v>
      </c>
      <c r="W461" s="1">
        <v>227861.06</v>
      </c>
      <c r="X461">
        <v>0.57940000000000003</v>
      </c>
      <c r="Y461">
        <v>0.20660000000000001</v>
      </c>
      <c r="Z461">
        <v>0.214</v>
      </c>
      <c r="AA461">
        <v>0.42059999999999997</v>
      </c>
      <c r="AB461">
        <v>227.86</v>
      </c>
      <c r="AC461" s="1">
        <v>5533.7408244257022</v>
      </c>
      <c r="AD461">
        <v>439.85</v>
      </c>
      <c r="AE461" s="1">
        <v>186267.18</v>
      </c>
      <c r="AF461">
        <v>377</v>
      </c>
      <c r="AG461" s="1">
        <v>31248</v>
      </c>
      <c r="AH461" s="1">
        <v>48532</v>
      </c>
      <c r="AI461">
        <v>24.6</v>
      </c>
      <c r="AJ461">
        <v>24.2</v>
      </c>
      <c r="AK461">
        <v>24.2</v>
      </c>
      <c r="AL461">
        <v>0</v>
      </c>
      <c r="AM461">
        <v>0</v>
      </c>
      <c r="AN461">
        <v>0</v>
      </c>
      <c r="AO461">
        <v>0</v>
      </c>
      <c r="AP461">
        <v>1.0670999999999999</v>
      </c>
      <c r="AQ461" s="1">
        <v>1572.9</v>
      </c>
      <c r="AR461" s="1">
        <v>2413.09</v>
      </c>
      <c r="AS461" s="1">
        <v>7981.81</v>
      </c>
      <c r="AT461">
        <v>384.88</v>
      </c>
      <c r="AU461">
        <v>616.59</v>
      </c>
      <c r="AV461" s="1">
        <v>12969.27</v>
      </c>
      <c r="AW461" s="1">
        <v>6896.75</v>
      </c>
      <c r="AX461">
        <v>0.45319999999999999</v>
      </c>
      <c r="AY461" s="1">
        <v>4716.18</v>
      </c>
      <c r="AZ461">
        <v>0.30990000000000001</v>
      </c>
      <c r="BA461" s="1">
        <v>1141.81</v>
      </c>
      <c r="BB461">
        <v>7.4999999999999997E-2</v>
      </c>
      <c r="BC461" s="1">
        <v>2464.7199999999998</v>
      </c>
      <c r="BD461">
        <v>0.16189999999999999</v>
      </c>
      <c r="BE461" s="1">
        <v>15219.47</v>
      </c>
      <c r="BF461">
        <v>0.51639999999999997</v>
      </c>
      <c r="BG461">
        <v>0.2087</v>
      </c>
      <c r="BH461">
        <v>0.16969999999999999</v>
      </c>
      <c r="BI461">
        <v>2.5499999999999998E-2</v>
      </c>
      <c r="BJ461">
        <v>7.9699999999999993E-2</v>
      </c>
    </row>
    <row r="462" spans="1:62" x14ac:dyDescent="0.25">
      <c r="A462" t="s">
        <v>464</v>
      </c>
      <c r="B462" t="s">
        <v>1217</v>
      </c>
      <c r="C462">
        <v>28</v>
      </c>
      <c r="D462">
        <v>35.713212071428572</v>
      </c>
      <c r="E462">
        <v>999.96993799999996</v>
      </c>
      <c r="F462">
        <v>1.15E-2</v>
      </c>
      <c r="G462">
        <v>0</v>
      </c>
      <c r="H462">
        <v>1.6899999999999998E-2</v>
      </c>
      <c r="I462">
        <v>0</v>
      </c>
      <c r="J462">
        <v>2.4299999999999999E-2</v>
      </c>
      <c r="K462">
        <v>0.9204</v>
      </c>
      <c r="L462">
        <v>2.69E-2</v>
      </c>
      <c r="M462">
        <v>0.26350000000000001</v>
      </c>
      <c r="N462">
        <v>6.4999999999999997E-3</v>
      </c>
      <c r="O462">
        <v>0.15110000000000001</v>
      </c>
      <c r="P462" s="1">
        <v>57255.76</v>
      </c>
      <c r="Q462">
        <v>0.1842</v>
      </c>
      <c r="R462">
        <v>0.25</v>
      </c>
      <c r="S462">
        <v>0.56579999999999997</v>
      </c>
      <c r="T462">
        <v>12.22</v>
      </c>
      <c r="U462" s="1">
        <v>75273.399999999994</v>
      </c>
      <c r="V462">
        <v>81.83</v>
      </c>
      <c r="W462" s="1">
        <v>259352.27</v>
      </c>
      <c r="X462">
        <v>0.78190000000000004</v>
      </c>
      <c r="Y462">
        <v>8.7999999999999995E-2</v>
      </c>
      <c r="Z462">
        <v>0.13</v>
      </c>
      <c r="AA462">
        <v>0.21809999999999999</v>
      </c>
      <c r="AB462">
        <v>259.35000000000002</v>
      </c>
      <c r="AC462" s="1">
        <v>8689.6982297081813</v>
      </c>
      <c r="AD462">
        <v>837.93</v>
      </c>
      <c r="AE462" s="1">
        <v>183700.1</v>
      </c>
      <c r="AF462">
        <v>366</v>
      </c>
      <c r="AG462" s="1">
        <v>41345</v>
      </c>
      <c r="AH462" s="1">
        <v>62067</v>
      </c>
      <c r="AI462">
        <v>62.16</v>
      </c>
      <c r="AJ462">
        <v>28.63</v>
      </c>
      <c r="AK462">
        <v>34.49</v>
      </c>
      <c r="AL462">
        <v>2.5</v>
      </c>
      <c r="AM462">
        <v>1.46</v>
      </c>
      <c r="AN462">
        <v>1.96</v>
      </c>
      <c r="AO462">
        <v>0</v>
      </c>
      <c r="AP462">
        <v>0.91210000000000002</v>
      </c>
      <c r="AQ462" s="1">
        <v>1717.75</v>
      </c>
      <c r="AR462" s="1">
        <v>2797.87</v>
      </c>
      <c r="AS462" s="1">
        <v>7779.75</v>
      </c>
      <c r="AT462">
        <v>685.43</v>
      </c>
      <c r="AU462">
        <v>359.05</v>
      </c>
      <c r="AV462" s="1">
        <v>13339.85</v>
      </c>
      <c r="AW462" s="1">
        <v>5312.51</v>
      </c>
      <c r="AX462">
        <v>0.3483</v>
      </c>
      <c r="AY462" s="1">
        <v>7641.08</v>
      </c>
      <c r="AZ462">
        <v>0.50090000000000001</v>
      </c>
      <c r="BA462">
        <v>819.72</v>
      </c>
      <c r="BB462">
        <v>5.3699999999999998E-2</v>
      </c>
      <c r="BC462" s="1">
        <v>1480.17</v>
      </c>
      <c r="BD462">
        <v>9.7000000000000003E-2</v>
      </c>
      <c r="BE462" s="1">
        <v>15253.48</v>
      </c>
      <c r="BF462">
        <v>0.52290000000000003</v>
      </c>
      <c r="BG462">
        <v>0.25109999999999999</v>
      </c>
      <c r="BH462">
        <v>0.17399999999999999</v>
      </c>
      <c r="BI462">
        <v>3.5200000000000002E-2</v>
      </c>
      <c r="BJ462">
        <v>1.6799999999999999E-2</v>
      </c>
    </row>
    <row r="463" spans="1:62" x14ac:dyDescent="0.25">
      <c r="A463" t="s">
        <v>465</v>
      </c>
      <c r="B463" t="s">
        <v>1218</v>
      </c>
      <c r="C463">
        <v>70</v>
      </c>
      <c r="D463">
        <v>36.307140271428572</v>
      </c>
      <c r="E463">
        <v>2541.4998190000001</v>
      </c>
      <c r="F463">
        <v>2.3E-3</v>
      </c>
      <c r="G463">
        <v>0</v>
      </c>
      <c r="H463">
        <v>3.0999999999999999E-3</v>
      </c>
      <c r="I463">
        <v>1.2999999999999999E-3</v>
      </c>
      <c r="J463">
        <v>1.1900000000000001E-2</v>
      </c>
      <c r="K463">
        <v>0.96209999999999996</v>
      </c>
      <c r="L463">
        <v>1.9300000000000001E-2</v>
      </c>
      <c r="M463">
        <v>0.2611</v>
      </c>
      <c r="N463">
        <v>3.0999999999999999E-3</v>
      </c>
      <c r="O463">
        <v>0.13819999999999999</v>
      </c>
      <c r="P463" s="1">
        <v>70491.05</v>
      </c>
      <c r="Q463">
        <v>0.1176</v>
      </c>
      <c r="R463">
        <v>0.21759999999999999</v>
      </c>
      <c r="S463">
        <v>0.66469999999999996</v>
      </c>
      <c r="T463">
        <v>19.27</v>
      </c>
      <c r="U463" s="1">
        <v>93575.7</v>
      </c>
      <c r="V463">
        <v>131.88999999999999</v>
      </c>
      <c r="W463" s="1">
        <v>184522.58</v>
      </c>
      <c r="X463">
        <v>0.87119999999999997</v>
      </c>
      <c r="Y463">
        <v>4.4999999999999998E-2</v>
      </c>
      <c r="Z463">
        <v>8.3900000000000002E-2</v>
      </c>
      <c r="AA463">
        <v>0.1288</v>
      </c>
      <c r="AB463">
        <v>184.52</v>
      </c>
      <c r="AC463" s="1">
        <v>4046.9402842794379</v>
      </c>
      <c r="AD463">
        <v>608.24</v>
      </c>
      <c r="AE463" s="1">
        <v>169648.61</v>
      </c>
      <c r="AF463">
        <v>314</v>
      </c>
      <c r="AG463" s="1">
        <v>45146</v>
      </c>
      <c r="AH463" s="1">
        <v>81120</v>
      </c>
      <c r="AI463">
        <v>43.03</v>
      </c>
      <c r="AJ463">
        <v>20</v>
      </c>
      <c r="AK463">
        <v>20</v>
      </c>
      <c r="AL463">
        <v>2.7</v>
      </c>
      <c r="AM463">
        <v>2.7</v>
      </c>
      <c r="AN463">
        <v>2.7</v>
      </c>
      <c r="AO463" s="1">
        <v>2318.3200000000002</v>
      </c>
      <c r="AP463">
        <v>0.89090000000000003</v>
      </c>
      <c r="AQ463" s="1">
        <v>1404.06</v>
      </c>
      <c r="AR463" s="1">
        <v>2640.22</v>
      </c>
      <c r="AS463" s="1">
        <v>7154.74</v>
      </c>
      <c r="AT463">
        <v>945.08</v>
      </c>
      <c r="AU463">
        <v>209.18</v>
      </c>
      <c r="AV463" s="1">
        <v>12353.28</v>
      </c>
      <c r="AW463" s="1">
        <v>5126.78</v>
      </c>
      <c r="AX463">
        <v>0.3851</v>
      </c>
      <c r="AY463" s="1">
        <v>5825.24</v>
      </c>
      <c r="AZ463">
        <v>0.43759999999999999</v>
      </c>
      <c r="BA463" s="1">
        <v>1011.35</v>
      </c>
      <c r="BB463">
        <v>7.5999999999999998E-2</v>
      </c>
      <c r="BC463" s="1">
        <v>1348.12</v>
      </c>
      <c r="BD463">
        <v>0.1013</v>
      </c>
      <c r="BE463" s="1">
        <v>13311.49</v>
      </c>
      <c r="BF463">
        <v>0.60960000000000003</v>
      </c>
      <c r="BG463">
        <v>0.23469999999999999</v>
      </c>
      <c r="BH463">
        <v>0.11559999999999999</v>
      </c>
      <c r="BI463">
        <v>3.0499999999999999E-2</v>
      </c>
      <c r="BJ463">
        <v>9.7000000000000003E-3</v>
      </c>
    </row>
    <row r="464" spans="1:62" x14ac:dyDescent="0.25">
      <c r="A464" t="s">
        <v>466</v>
      </c>
      <c r="B464" t="s">
        <v>1219</v>
      </c>
      <c r="C464">
        <v>26</v>
      </c>
      <c r="D464">
        <v>59.993901346153848</v>
      </c>
      <c r="E464">
        <v>1559.841435</v>
      </c>
      <c r="F464">
        <v>1.23E-2</v>
      </c>
      <c r="G464">
        <v>0</v>
      </c>
      <c r="H464">
        <v>2.9000000000000001E-2</v>
      </c>
      <c r="I464">
        <v>5.9999999999999995E-4</v>
      </c>
      <c r="J464">
        <v>0.13880000000000001</v>
      </c>
      <c r="K464">
        <v>0.73960000000000004</v>
      </c>
      <c r="L464">
        <v>7.9600000000000004E-2</v>
      </c>
      <c r="M464">
        <v>0.45179999999999998</v>
      </c>
      <c r="N464">
        <v>5.0000000000000001E-3</v>
      </c>
      <c r="O464">
        <v>0.13700000000000001</v>
      </c>
      <c r="P464" s="1">
        <v>82564.850000000006</v>
      </c>
      <c r="Q464">
        <v>0.1182</v>
      </c>
      <c r="R464">
        <v>6.3600000000000004E-2</v>
      </c>
      <c r="S464">
        <v>0.81820000000000004</v>
      </c>
      <c r="T464">
        <v>12.6</v>
      </c>
      <c r="U464" s="1">
        <v>94741.38</v>
      </c>
      <c r="V464">
        <v>123.8</v>
      </c>
      <c r="W464" s="1">
        <v>258622.13</v>
      </c>
      <c r="X464">
        <v>0.52990000000000004</v>
      </c>
      <c r="Y464">
        <v>0.42480000000000001</v>
      </c>
      <c r="Z464">
        <v>4.5199999999999997E-2</v>
      </c>
      <c r="AA464">
        <v>0.47010000000000002</v>
      </c>
      <c r="AB464">
        <v>258.62</v>
      </c>
      <c r="AC464" s="1">
        <v>10398.787746012145</v>
      </c>
      <c r="AD464">
        <v>647.66</v>
      </c>
      <c r="AE464" s="1">
        <v>239645.94</v>
      </c>
      <c r="AF464">
        <v>504</v>
      </c>
      <c r="AG464" s="1">
        <v>39185</v>
      </c>
      <c r="AH464" s="1">
        <v>60993</v>
      </c>
      <c r="AI464">
        <v>58.2</v>
      </c>
      <c r="AJ464">
        <v>34.49</v>
      </c>
      <c r="AK464">
        <v>45.42</v>
      </c>
      <c r="AL464">
        <v>7</v>
      </c>
      <c r="AM464">
        <v>6.05</v>
      </c>
      <c r="AN464">
        <v>6.78</v>
      </c>
      <c r="AO464">
        <v>0</v>
      </c>
      <c r="AP464">
        <v>0.73260000000000003</v>
      </c>
      <c r="AQ464" s="1">
        <v>2362.44</v>
      </c>
      <c r="AR464" s="1">
        <v>2761.15</v>
      </c>
      <c r="AS464" s="1">
        <v>9107.15</v>
      </c>
      <c r="AT464" s="1">
        <v>1267.92</v>
      </c>
      <c r="AU464">
        <v>413.21</v>
      </c>
      <c r="AV464" s="1">
        <v>15911.86</v>
      </c>
      <c r="AW464" s="1">
        <v>4333.93</v>
      </c>
      <c r="AX464">
        <v>0.21329999999999999</v>
      </c>
      <c r="AY464" s="1">
        <v>12043.88</v>
      </c>
      <c r="AZ464">
        <v>0.5927</v>
      </c>
      <c r="BA464" s="1">
        <v>2564.84</v>
      </c>
      <c r="BB464">
        <v>0.12620000000000001</v>
      </c>
      <c r="BC464" s="1">
        <v>1376.72</v>
      </c>
      <c r="BD464">
        <v>6.7799999999999999E-2</v>
      </c>
      <c r="BE464" s="1">
        <v>20319.37</v>
      </c>
      <c r="BF464">
        <v>0.60960000000000003</v>
      </c>
      <c r="BG464">
        <v>0.22839999999999999</v>
      </c>
      <c r="BH464">
        <v>0.1061</v>
      </c>
      <c r="BI464">
        <v>3.9100000000000003E-2</v>
      </c>
      <c r="BJ464">
        <v>1.6799999999999999E-2</v>
      </c>
    </row>
    <row r="465" spans="1:62" x14ac:dyDescent="0.25">
      <c r="A465" t="s">
        <v>467</v>
      </c>
      <c r="B465" t="s">
        <v>1220</v>
      </c>
      <c r="C465">
        <v>22</v>
      </c>
      <c r="D465">
        <v>18.724900545454549</v>
      </c>
      <c r="E465">
        <v>411.947812</v>
      </c>
      <c r="F465">
        <v>1.4800000000000001E-2</v>
      </c>
      <c r="G465">
        <v>0</v>
      </c>
      <c r="H465">
        <v>8.0999999999999996E-3</v>
      </c>
      <c r="I465">
        <v>0</v>
      </c>
      <c r="J465">
        <v>0</v>
      </c>
      <c r="K465">
        <v>0.96260000000000001</v>
      </c>
      <c r="L465">
        <v>1.46E-2</v>
      </c>
      <c r="M465">
        <v>3.0099999999999998E-2</v>
      </c>
      <c r="N465">
        <v>0</v>
      </c>
      <c r="O465">
        <v>8.4599999999999995E-2</v>
      </c>
      <c r="P465" s="1">
        <v>62467.96</v>
      </c>
      <c r="Q465">
        <v>9.6799999999999997E-2</v>
      </c>
      <c r="R465">
        <v>0.129</v>
      </c>
      <c r="S465">
        <v>0.7742</v>
      </c>
      <c r="T465">
        <v>4.8899999999999997</v>
      </c>
      <c r="U465" s="1">
        <v>60609</v>
      </c>
      <c r="V465">
        <v>84.24</v>
      </c>
      <c r="W465" s="1">
        <v>144342.39000000001</v>
      </c>
      <c r="X465">
        <v>0.81240000000000001</v>
      </c>
      <c r="Y465">
        <v>0.1056</v>
      </c>
      <c r="Z465">
        <v>8.2000000000000003E-2</v>
      </c>
      <c r="AA465">
        <v>0.18759999999999999</v>
      </c>
      <c r="AB465">
        <v>144.34</v>
      </c>
      <c r="AC465" s="1">
        <v>3197.32248025631</v>
      </c>
      <c r="AD465">
        <v>451.96</v>
      </c>
      <c r="AE465" s="1">
        <v>138879.81</v>
      </c>
      <c r="AF465">
        <v>181</v>
      </c>
      <c r="AG465" s="1">
        <v>47612</v>
      </c>
      <c r="AH465" s="1">
        <v>88055</v>
      </c>
      <c r="AI465">
        <v>33.5</v>
      </c>
      <c r="AJ465">
        <v>19.600000000000001</v>
      </c>
      <c r="AK465">
        <v>29.34</v>
      </c>
      <c r="AL465">
        <v>0.5</v>
      </c>
      <c r="AM465">
        <v>0.37</v>
      </c>
      <c r="AN465">
        <v>0.47</v>
      </c>
      <c r="AO465" s="1">
        <v>1412.06</v>
      </c>
      <c r="AP465">
        <v>0.83720000000000006</v>
      </c>
      <c r="AQ465" s="1">
        <v>1758.27</v>
      </c>
      <c r="AR465" s="1">
        <v>2281.0500000000002</v>
      </c>
      <c r="AS465" s="1">
        <v>8511.17</v>
      </c>
      <c r="AT465">
        <v>218.82</v>
      </c>
      <c r="AU465">
        <v>103.18</v>
      </c>
      <c r="AV465" s="1">
        <v>12872.49</v>
      </c>
      <c r="AW465" s="1">
        <v>8514.1200000000008</v>
      </c>
      <c r="AX465">
        <v>0.59409999999999996</v>
      </c>
      <c r="AY465" s="1">
        <v>4437.8100000000004</v>
      </c>
      <c r="AZ465">
        <v>0.30969999999999998</v>
      </c>
      <c r="BA465">
        <v>676.51</v>
      </c>
      <c r="BB465">
        <v>4.7199999999999999E-2</v>
      </c>
      <c r="BC465">
        <v>701.99</v>
      </c>
      <c r="BD465">
        <v>4.9000000000000002E-2</v>
      </c>
      <c r="BE465" s="1">
        <v>14330.43</v>
      </c>
      <c r="BF465">
        <v>0.58779999999999999</v>
      </c>
      <c r="BG465">
        <v>0.30149999999999999</v>
      </c>
      <c r="BH465">
        <v>7.4700000000000003E-2</v>
      </c>
      <c r="BI465">
        <v>2.3400000000000001E-2</v>
      </c>
      <c r="BJ465">
        <v>1.26E-2</v>
      </c>
    </row>
    <row r="466" spans="1:62" x14ac:dyDescent="0.25">
      <c r="A466" t="s">
        <v>468</v>
      </c>
      <c r="B466" t="s">
        <v>1221</v>
      </c>
      <c r="C466">
        <v>18</v>
      </c>
      <c r="D466">
        <v>107.7532081666667</v>
      </c>
      <c r="E466">
        <v>1939.5577470000001</v>
      </c>
      <c r="F466">
        <v>4.7000000000000002E-3</v>
      </c>
      <c r="G466">
        <v>0</v>
      </c>
      <c r="H466">
        <v>7.0000000000000001E-3</v>
      </c>
      <c r="I466">
        <v>0</v>
      </c>
      <c r="J466">
        <v>8.0199999999999994E-2</v>
      </c>
      <c r="K466">
        <v>0.86760000000000004</v>
      </c>
      <c r="L466">
        <v>4.0500000000000001E-2</v>
      </c>
      <c r="M466">
        <v>0.61119999999999997</v>
      </c>
      <c r="N466">
        <v>4.3900000000000002E-2</v>
      </c>
      <c r="O466">
        <v>0.1143</v>
      </c>
      <c r="P466" s="1">
        <v>59147.46</v>
      </c>
      <c r="Q466">
        <v>0.125</v>
      </c>
      <c r="R466">
        <v>0.1484</v>
      </c>
      <c r="S466">
        <v>0.72660000000000002</v>
      </c>
      <c r="T466">
        <v>21</v>
      </c>
      <c r="U466" s="1">
        <v>66999.05</v>
      </c>
      <c r="V466">
        <v>92.36</v>
      </c>
      <c r="W466" s="1">
        <v>183390.24</v>
      </c>
      <c r="X466">
        <v>0.6784</v>
      </c>
      <c r="Y466">
        <v>0.23519999999999999</v>
      </c>
      <c r="Z466">
        <v>8.6400000000000005E-2</v>
      </c>
      <c r="AA466">
        <v>0.3216</v>
      </c>
      <c r="AB466">
        <v>183.39</v>
      </c>
      <c r="AC466" s="1">
        <v>5821.8761557708858</v>
      </c>
      <c r="AD466">
        <v>657.03</v>
      </c>
      <c r="AE466" s="1">
        <v>143122.16</v>
      </c>
      <c r="AF466">
        <v>205</v>
      </c>
      <c r="AG466" s="1">
        <v>30890</v>
      </c>
      <c r="AH466" s="1">
        <v>49798</v>
      </c>
      <c r="AI466">
        <v>46.99</v>
      </c>
      <c r="AJ466">
        <v>29.99</v>
      </c>
      <c r="AK466">
        <v>31.21</v>
      </c>
      <c r="AL466">
        <v>3</v>
      </c>
      <c r="AM466">
        <v>1.87</v>
      </c>
      <c r="AN466">
        <v>2.15</v>
      </c>
      <c r="AO466">
        <v>0.19</v>
      </c>
      <c r="AP466">
        <v>0.95</v>
      </c>
      <c r="AQ466" s="1">
        <v>1504.66</v>
      </c>
      <c r="AR466" s="1">
        <v>1756.35</v>
      </c>
      <c r="AS466" s="1">
        <v>7360.49</v>
      </c>
      <c r="AT466">
        <v>862.98</v>
      </c>
      <c r="AU466">
        <v>273.31</v>
      </c>
      <c r="AV466" s="1">
        <v>11757.78</v>
      </c>
      <c r="AW466" s="1">
        <v>5350.69</v>
      </c>
      <c r="AX466">
        <v>0.38850000000000001</v>
      </c>
      <c r="AY466" s="1">
        <v>5228.0200000000004</v>
      </c>
      <c r="AZ466">
        <v>0.37959999999999999</v>
      </c>
      <c r="BA466">
        <v>561.03</v>
      </c>
      <c r="BB466">
        <v>4.07E-2</v>
      </c>
      <c r="BC466" s="1">
        <v>2633.04</v>
      </c>
      <c r="BD466">
        <v>0.19120000000000001</v>
      </c>
      <c r="BE466" s="1">
        <v>13772.77</v>
      </c>
      <c r="BF466">
        <v>0.51290000000000002</v>
      </c>
      <c r="BG466">
        <v>0.22420000000000001</v>
      </c>
      <c r="BH466">
        <v>0.21879999999999999</v>
      </c>
      <c r="BI466">
        <v>2.2499999999999999E-2</v>
      </c>
      <c r="BJ466">
        <v>2.1600000000000001E-2</v>
      </c>
    </row>
    <row r="467" spans="1:62" x14ac:dyDescent="0.25">
      <c r="A467" t="s">
        <v>469</v>
      </c>
      <c r="B467" t="s">
        <v>1222</v>
      </c>
      <c r="C467">
        <v>10</v>
      </c>
      <c r="D467">
        <v>296.90408580000002</v>
      </c>
      <c r="E467">
        <v>2969.0408579999998</v>
      </c>
      <c r="F467">
        <v>1E-3</v>
      </c>
      <c r="G467">
        <v>5.9999999999999995E-4</v>
      </c>
      <c r="H467">
        <v>0.35630000000000001</v>
      </c>
      <c r="I467">
        <v>1.4E-3</v>
      </c>
      <c r="J467">
        <v>5.9900000000000002E-2</v>
      </c>
      <c r="K467">
        <v>0.36230000000000001</v>
      </c>
      <c r="L467">
        <v>0.21840000000000001</v>
      </c>
      <c r="M467">
        <v>0.94689999999999996</v>
      </c>
      <c r="N467">
        <v>8.3000000000000001E-3</v>
      </c>
      <c r="O467">
        <v>0.1623</v>
      </c>
      <c r="P467" s="1">
        <v>72706.94</v>
      </c>
      <c r="Q467">
        <v>0.18859999999999999</v>
      </c>
      <c r="R467">
        <v>0.1535</v>
      </c>
      <c r="S467">
        <v>0.65790000000000004</v>
      </c>
      <c r="T467">
        <v>31</v>
      </c>
      <c r="U467" s="1">
        <v>87948.42</v>
      </c>
      <c r="V467">
        <v>95.78</v>
      </c>
      <c r="W467" s="1">
        <v>173711.14</v>
      </c>
      <c r="X467">
        <v>0.66910000000000003</v>
      </c>
      <c r="Y467">
        <v>0.27660000000000001</v>
      </c>
      <c r="Z467">
        <v>5.4300000000000001E-2</v>
      </c>
      <c r="AA467">
        <v>0.33090000000000003</v>
      </c>
      <c r="AB467">
        <v>173.71</v>
      </c>
      <c r="AC467" s="1">
        <v>7656.2722061401828</v>
      </c>
      <c r="AD467">
        <v>703.24</v>
      </c>
      <c r="AE467" s="1">
        <v>113738.02</v>
      </c>
      <c r="AF467">
        <v>98</v>
      </c>
      <c r="AG467" s="1">
        <v>26165</v>
      </c>
      <c r="AH467" s="1">
        <v>46801</v>
      </c>
      <c r="AI467">
        <v>79.7</v>
      </c>
      <c r="AJ467">
        <v>37.479999999999997</v>
      </c>
      <c r="AK467">
        <v>53.04</v>
      </c>
      <c r="AL467">
        <v>2.5</v>
      </c>
      <c r="AM467">
        <v>2.1800000000000002</v>
      </c>
      <c r="AN467">
        <v>2.5</v>
      </c>
      <c r="AO467">
        <v>0</v>
      </c>
      <c r="AP467">
        <v>1.4562999999999999</v>
      </c>
      <c r="AQ467" s="1">
        <v>2208.21</v>
      </c>
      <c r="AR467" s="1">
        <v>2641.73</v>
      </c>
      <c r="AS467" s="1">
        <v>9428.91</v>
      </c>
      <c r="AT467" s="1">
        <v>1196.05</v>
      </c>
      <c r="AU467">
        <v>484.11</v>
      </c>
      <c r="AV467" s="1">
        <v>15959.02</v>
      </c>
      <c r="AW467" s="1">
        <v>6909.22</v>
      </c>
      <c r="AX467">
        <v>0.40710000000000002</v>
      </c>
      <c r="AY467" s="1">
        <v>6628.76</v>
      </c>
      <c r="AZ467">
        <v>0.3906</v>
      </c>
      <c r="BA467">
        <v>446.65</v>
      </c>
      <c r="BB467">
        <v>2.63E-2</v>
      </c>
      <c r="BC467" s="1">
        <v>2985.94</v>
      </c>
      <c r="BD467">
        <v>0.1759</v>
      </c>
      <c r="BE467" s="1">
        <v>16970.560000000001</v>
      </c>
      <c r="BF467">
        <v>0.58020000000000005</v>
      </c>
      <c r="BG467">
        <v>0.22109999999999999</v>
      </c>
      <c r="BH467">
        <v>0.15440000000000001</v>
      </c>
      <c r="BI467">
        <v>2.0299999999999999E-2</v>
      </c>
      <c r="BJ467">
        <v>2.4E-2</v>
      </c>
    </row>
    <row r="468" spans="1:62" x14ac:dyDescent="0.25">
      <c r="A468" t="s">
        <v>470</v>
      </c>
      <c r="B468" t="s">
        <v>1223</v>
      </c>
      <c r="C468">
        <v>73</v>
      </c>
      <c r="D468">
        <v>17.532896493150691</v>
      </c>
      <c r="E468">
        <v>1279.9014440000001</v>
      </c>
      <c r="F468">
        <v>0</v>
      </c>
      <c r="G468">
        <v>0</v>
      </c>
      <c r="H468">
        <v>6.3E-3</v>
      </c>
      <c r="I468">
        <v>0</v>
      </c>
      <c r="J468">
        <v>1.4800000000000001E-2</v>
      </c>
      <c r="K468">
        <v>0.95009999999999994</v>
      </c>
      <c r="L468">
        <v>2.87E-2</v>
      </c>
      <c r="M468">
        <v>0.3569</v>
      </c>
      <c r="N468">
        <v>2.5000000000000001E-3</v>
      </c>
      <c r="O468">
        <v>0.15179999999999999</v>
      </c>
      <c r="P468" s="1">
        <v>58894.06</v>
      </c>
      <c r="Q468">
        <v>0.1782</v>
      </c>
      <c r="R468">
        <v>0.25740000000000002</v>
      </c>
      <c r="S468">
        <v>0.56440000000000001</v>
      </c>
      <c r="T468">
        <v>11.19</v>
      </c>
      <c r="U468" s="1">
        <v>85225.5</v>
      </c>
      <c r="V468">
        <v>114.38</v>
      </c>
      <c r="W468" s="1">
        <v>171515.83</v>
      </c>
      <c r="X468">
        <v>0.69840000000000002</v>
      </c>
      <c r="Y468">
        <v>9.3600000000000003E-2</v>
      </c>
      <c r="Z468">
        <v>0.20799999999999999</v>
      </c>
      <c r="AA468">
        <v>0.30159999999999998</v>
      </c>
      <c r="AB468">
        <v>171.52</v>
      </c>
      <c r="AC468" s="1">
        <v>4657.7336309341645</v>
      </c>
      <c r="AD468">
        <v>479.65</v>
      </c>
      <c r="AE468" s="1">
        <v>150547.35</v>
      </c>
      <c r="AF468">
        <v>236</v>
      </c>
      <c r="AG468" s="1">
        <v>33379</v>
      </c>
      <c r="AH468" s="1">
        <v>50978</v>
      </c>
      <c r="AI468">
        <v>39.869999999999997</v>
      </c>
      <c r="AJ468">
        <v>23.17</v>
      </c>
      <c r="AK468">
        <v>27.89</v>
      </c>
      <c r="AL468">
        <v>2.5</v>
      </c>
      <c r="AM468">
        <v>1</v>
      </c>
      <c r="AN468">
        <v>2.2400000000000002</v>
      </c>
      <c r="AO468">
        <v>0</v>
      </c>
      <c r="AP468">
        <v>0.84909999999999997</v>
      </c>
      <c r="AQ468" s="1">
        <v>2163.3000000000002</v>
      </c>
      <c r="AR468" s="1">
        <v>1722.44</v>
      </c>
      <c r="AS468" s="1">
        <v>8104.86</v>
      </c>
      <c r="AT468" s="1">
        <v>1619.64</v>
      </c>
      <c r="AU468">
        <v>295.64999999999998</v>
      </c>
      <c r="AV468" s="1">
        <v>13905.89</v>
      </c>
      <c r="AW468" s="1">
        <v>8971.07</v>
      </c>
      <c r="AX468">
        <v>0.54259999999999997</v>
      </c>
      <c r="AY468" s="1">
        <v>4421.87</v>
      </c>
      <c r="AZ468">
        <v>0.26750000000000002</v>
      </c>
      <c r="BA468" s="1">
        <v>1221.1199999999999</v>
      </c>
      <c r="BB468">
        <v>7.3899999999999993E-2</v>
      </c>
      <c r="BC468" s="1">
        <v>1919.3</v>
      </c>
      <c r="BD468">
        <v>0.11609999999999999</v>
      </c>
      <c r="BE468" s="1">
        <v>16533.36</v>
      </c>
      <c r="BF468">
        <v>0.4975</v>
      </c>
      <c r="BG468">
        <v>0.2089</v>
      </c>
      <c r="BH468">
        <v>0.20669999999999999</v>
      </c>
      <c r="BI468">
        <v>4.07E-2</v>
      </c>
      <c r="BJ468">
        <v>4.6199999999999998E-2</v>
      </c>
    </row>
    <row r="469" spans="1:62" x14ac:dyDescent="0.25">
      <c r="A469" t="s">
        <v>471</v>
      </c>
      <c r="B469" t="s">
        <v>1224</v>
      </c>
      <c r="C469">
        <v>144</v>
      </c>
      <c r="D469">
        <v>8.2630452361111111</v>
      </c>
      <c r="E469">
        <v>1189.878514</v>
      </c>
      <c r="F469">
        <v>0</v>
      </c>
      <c r="G469">
        <v>0</v>
      </c>
      <c r="H469">
        <v>5.4000000000000003E-3</v>
      </c>
      <c r="I469">
        <v>8.9999999999999998E-4</v>
      </c>
      <c r="J469">
        <v>1.24E-2</v>
      </c>
      <c r="K469">
        <v>0.96020000000000005</v>
      </c>
      <c r="L469">
        <v>2.1100000000000001E-2</v>
      </c>
      <c r="M469">
        <v>0.99199999999999999</v>
      </c>
      <c r="N469">
        <v>0</v>
      </c>
      <c r="O469">
        <v>0.1789</v>
      </c>
      <c r="P469" s="1">
        <v>69280.22</v>
      </c>
      <c r="Q469">
        <v>7.8899999999999998E-2</v>
      </c>
      <c r="R469">
        <v>0.19739999999999999</v>
      </c>
      <c r="S469">
        <v>0.72370000000000001</v>
      </c>
      <c r="T469">
        <v>11</v>
      </c>
      <c r="U469" s="1">
        <v>86957.91</v>
      </c>
      <c r="V469">
        <v>108.17</v>
      </c>
      <c r="W469" s="1">
        <v>166883.14000000001</v>
      </c>
      <c r="X469">
        <v>0.54220000000000002</v>
      </c>
      <c r="Y469">
        <v>8.5300000000000001E-2</v>
      </c>
      <c r="Z469">
        <v>0.3725</v>
      </c>
      <c r="AA469">
        <v>0.45779999999999998</v>
      </c>
      <c r="AB469">
        <v>166.88</v>
      </c>
      <c r="AC469" s="1">
        <v>3270.9078735411135</v>
      </c>
      <c r="AD469">
        <v>279.05</v>
      </c>
      <c r="AE469" s="1">
        <v>130922.98</v>
      </c>
      <c r="AF469">
        <v>145</v>
      </c>
      <c r="AG469" s="1">
        <v>32068</v>
      </c>
      <c r="AH469" s="1">
        <v>47618</v>
      </c>
      <c r="AI469">
        <v>19.600000000000001</v>
      </c>
      <c r="AJ469">
        <v>19.600000000000001</v>
      </c>
      <c r="AK469">
        <v>19.600000000000001</v>
      </c>
      <c r="AL469">
        <v>0</v>
      </c>
      <c r="AM469">
        <v>0</v>
      </c>
      <c r="AN469">
        <v>0</v>
      </c>
      <c r="AO469">
        <v>0</v>
      </c>
      <c r="AP469">
        <v>0.73160000000000003</v>
      </c>
      <c r="AQ469" s="1">
        <v>1753.18</v>
      </c>
      <c r="AR469" s="1">
        <v>3269.69</v>
      </c>
      <c r="AS469" s="1">
        <v>7725.43</v>
      </c>
      <c r="AT469">
        <v>871.34</v>
      </c>
      <c r="AU469">
        <v>454.54</v>
      </c>
      <c r="AV469" s="1">
        <v>14074.18</v>
      </c>
      <c r="AW469" s="1">
        <v>9355.2900000000009</v>
      </c>
      <c r="AX469">
        <v>0.58160000000000001</v>
      </c>
      <c r="AY469" s="1">
        <v>3125.59</v>
      </c>
      <c r="AZ469">
        <v>0.1943</v>
      </c>
      <c r="BA469">
        <v>214.87</v>
      </c>
      <c r="BB469">
        <v>1.34E-2</v>
      </c>
      <c r="BC469" s="1">
        <v>3390.99</v>
      </c>
      <c r="BD469">
        <v>0.21079999999999999</v>
      </c>
      <c r="BE469" s="1">
        <v>16086.74</v>
      </c>
      <c r="BF469">
        <v>0.53900000000000003</v>
      </c>
      <c r="BG469">
        <v>0.2364</v>
      </c>
      <c r="BH469">
        <v>0.17330000000000001</v>
      </c>
      <c r="BI469">
        <v>3.8899999999999997E-2</v>
      </c>
      <c r="BJ469">
        <v>1.24E-2</v>
      </c>
    </row>
    <row r="470" spans="1:62" x14ac:dyDescent="0.25">
      <c r="A470" t="s">
        <v>472</v>
      </c>
      <c r="B470" t="s">
        <v>1225</v>
      </c>
      <c r="C470">
        <v>2</v>
      </c>
      <c r="D470">
        <v>182.12478250000001</v>
      </c>
      <c r="E470">
        <v>364.24956500000002</v>
      </c>
      <c r="F470">
        <v>5.5999999999999999E-3</v>
      </c>
      <c r="G470">
        <v>0</v>
      </c>
      <c r="H470">
        <v>1.6E-2</v>
      </c>
      <c r="I470">
        <v>0</v>
      </c>
      <c r="J470">
        <v>2.1999999999999999E-2</v>
      </c>
      <c r="K470">
        <v>0.92749999999999999</v>
      </c>
      <c r="L470">
        <v>2.8799999999999999E-2</v>
      </c>
      <c r="M470">
        <v>0.9909</v>
      </c>
      <c r="N470">
        <v>5.5999999999999999E-3</v>
      </c>
      <c r="O470">
        <v>0.22639999999999999</v>
      </c>
      <c r="P470" s="1">
        <v>61212.51</v>
      </c>
      <c r="Q470">
        <v>3.2300000000000002E-2</v>
      </c>
      <c r="R470">
        <v>6.4500000000000002E-2</v>
      </c>
      <c r="S470">
        <v>0.9032</v>
      </c>
      <c r="T470">
        <v>4.17</v>
      </c>
      <c r="U470" s="1">
        <v>87874.34</v>
      </c>
      <c r="V470">
        <v>87.35</v>
      </c>
      <c r="W470" s="1">
        <v>144979.35999999999</v>
      </c>
      <c r="X470">
        <v>0.6482</v>
      </c>
      <c r="Y470">
        <v>0.27829999999999999</v>
      </c>
      <c r="Z470">
        <v>7.3400000000000007E-2</v>
      </c>
      <c r="AA470">
        <v>0.3518</v>
      </c>
      <c r="AB470">
        <v>144.97999999999999</v>
      </c>
      <c r="AC470" s="1">
        <v>3853.8741974887462</v>
      </c>
      <c r="AD470">
        <v>397.67</v>
      </c>
      <c r="AE470" s="1">
        <v>98791.56</v>
      </c>
      <c r="AF470">
        <v>69</v>
      </c>
      <c r="AG470" s="1">
        <v>29296</v>
      </c>
      <c r="AH470" s="1">
        <v>39722</v>
      </c>
      <c r="AI470">
        <v>51.7</v>
      </c>
      <c r="AJ470">
        <v>20.41</v>
      </c>
      <c r="AK470">
        <v>34.33</v>
      </c>
      <c r="AL470">
        <v>3</v>
      </c>
      <c r="AM470">
        <v>1.63</v>
      </c>
      <c r="AN470">
        <v>2.4500000000000002</v>
      </c>
      <c r="AO470" s="1">
        <v>1847.62</v>
      </c>
      <c r="AP470">
        <v>1.129</v>
      </c>
      <c r="AQ470" s="1">
        <v>3779.07</v>
      </c>
      <c r="AR470" s="1">
        <v>6780.15</v>
      </c>
      <c r="AS470" s="1">
        <v>10664.21</v>
      </c>
      <c r="AT470">
        <v>919.19</v>
      </c>
      <c r="AU470">
        <v>645.44000000000005</v>
      </c>
      <c r="AV470" s="1">
        <v>22788.06</v>
      </c>
      <c r="AW470" s="1">
        <v>14781.74</v>
      </c>
      <c r="AX470">
        <v>0.56430000000000002</v>
      </c>
      <c r="AY470" s="1">
        <v>5685.57</v>
      </c>
      <c r="AZ470">
        <v>0.217</v>
      </c>
      <c r="BA470">
        <v>669.98</v>
      </c>
      <c r="BB470">
        <v>2.5600000000000001E-2</v>
      </c>
      <c r="BC470" s="1">
        <v>5058.43</v>
      </c>
      <c r="BD470">
        <v>0.19309999999999999</v>
      </c>
      <c r="BE470" s="1">
        <v>26195.72</v>
      </c>
      <c r="BF470">
        <v>0.47989999999999999</v>
      </c>
      <c r="BG470">
        <v>0.22409999999999999</v>
      </c>
      <c r="BH470">
        <v>0.22639999999999999</v>
      </c>
      <c r="BI470">
        <v>3.6400000000000002E-2</v>
      </c>
      <c r="BJ470">
        <v>3.32E-2</v>
      </c>
    </row>
    <row r="471" spans="1:62" x14ac:dyDescent="0.25">
      <c r="A471" t="s">
        <v>473</v>
      </c>
      <c r="B471" t="s">
        <v>1226</v>
      </c>
      <c r="C471">
        <v>156</v>
      </c>
      <c r="D471">
        <v>5.2894514294871788</v>
      </c>
      <c r="E471">
        <v>825.15442299999995</v>
      </c>
      <c r="F471">
        <v>0</v>
      </c>
      <c r="G471">
        <v>0</v>
      </c>
      <c r="H471">
        <v>0</v>
      </c>
      <c r="I471">
        <v>1.6000000000000001E-3</v>
      </c>
      <c r="J471">
        <v>2.4799999999999999E-2</v>
      </c>
      <c r="K471">
        <v>0.94789999999999996</v>
      </c>
      <c r="L471">
        <v>2.5700000000000001E-2</v>
      </c>
      <c r="M471">
        <v>0.2591</v>
      </c>
      <c r="N471">
        <v>0</v>
      </c>
      <c r="O471">
        <v>0.1477</v>
      </c>
      <c r="P471" s="1">
        <v>64577.14</v>
      </c>
      <c r="Q471">
        <v>0.1724</v>
      </c>
      <c r="R471">
        <v>0.1724</v>
      </c>
      <c r="S471">
        <v>0.6552</v>
      </c>
      <c r="T471">
        <v>5</v>
      </c>
      <c r="U471" s="1">
        <v>98947.4</v>
      </c>
      <c r="V471">
        <v>165.03</v>
      </c>
      <c r="W471" s="1">
        <v>181991.91</v>
      </c>
      <c r="X471">
        <v>0.83169999999999999</v>
      </c>
      <c r="Y471">
        <v>4.0599999999999997E-2</v>
      </c>
      <c r="Z471">
        <v>0.1278</v>
      </c>
      <c r="AA471">
        <v>0.16830000000000001</v>
      </c>
      <c r="AB471">
        <v>181.99</v>
      </c>
      <c r="AC471" s="1">
        <v>4617.3926889318755</v>
      </c>
      <c r="AD471">
        <v>604.79</v>
      </c>
      <c r="AE471" s="1">
        <v>194391.85</v>
      </c>
      <c r="AF471">
        <v>405</v>
      </c>
      <c r="AG471" s="1">
        <v>36434</v>
      </c>
      <c r="AH471" s="1">
        <v>54136</v>
      </c>
      <c r="AI471">
        <v>30.3</v>
      </c>
      <c r="AJ471">
        <v>24.85</v>
      </c>
      <c r="AK471">
        <v>20.52</v>
      </c>
      <c r="AL471">
        <v>0.5</v>
      </c>
      <c r="AM471">
        <v>0.33</v>
      </c>
      <c r="AN471">
        <v>0.41</v>
      </c>
      <c r="AO471" s="1">
        <v>1694.15</v>
      </c>
      <c r="AP471">
        <v>1.6208</v>
      </c>
      <c r="AQ471" s="1">
        <v>2870.33</v>
      </c>
      <c r="AR471" s="1">
        <v>2466.9</v>
      </c>
      <c r="AS471" s="1">
        <v>8050.48</v>
      </c>
      <c r="AT471">
        <v>310.02</v>
      </c>
      <c r="AU471">
        <v>230.65</v>
      </c>
      <c r="AV471" s="1">
        <v>13928.38</v>
      </c>
      <c r="AW471" s="1">
        <v>7087.22</v>
      </c>
      <c r="AX471">
        <v>0.43390000000000001</v>
      </c>
      <c r="AY471" s="1">
        <v>5889.27</v>
      </c>
      <c r="AZ471">
        <v>0.36059999999999998</v>
      </c>
      <c r="BA471" s="1">
        <v>1032.31</v>
      </c>
      <c r="BB471">
        <v>6.3200000000000006E-2</v>
      </c>
      <c r="BC471" s="1">
        <v>2325.2399999999998</v>
      </c>
      <c r="BD471">
        <v>0.1424</v>
      </c>
      <c r="BE471" s="1">
        <v>16334.04</v>
      </c>
      <c r="BF471">
        <v>0.56930000000000003</v>
      </c>
      <c r="BG471">
        <v>0.21110000000000001</v>
      </c>
      <c r="BH471">
        <v>0.15329999999999999</v>
      </c>
      <c r="BI471">
        <v>4.53E-2</v>
      </c>
      <c r="BJ471">
        <v>2.1000000000000001E-2</v>
      </c>
    </row>
    <row r="472" spans="1:62" x14ac:dyDescent="0.25">
      <c r="A472" t="s">
        <v>474</v>
      </c>
      <c r="B472" t="s">
        <v>1227</v>
      </c>
      <c r="C472">
        <v>22</v>
      </c>
      <c r="D472">
        <v>30.888810045454541</v>
      </c>
      <c r="E472">
        <v>679.55382099999997</v>
      </c>
      <c r="F472">
        <v>4.1999999999999997E-3</v>
      </c>
      <c r="G472">
        <v>0</v>
      </c>
      <c r="H472">
        <v>6.7999999999999996E-3</v>
      </c>
      <c r="I472">
        <v>1E-3</v>
      </c>
      <c r="J472">
        <v>3.1399999999999997E-2</v>
      </c>
      <c r="K472">
        <v>0.94179999999999997</v>
      </c>
      <c r="L472">
        <v>1.49E-2</v>
      </c>
      <c r="M472">
        <v>0.25469999999999998</v>
      </c>
      <c r="N472">
        <v>0</v>
      </c>
      <c r="O472">
        <v>0.16619999999999999</v>
      </c>
      <c r="P472" s="1">
        <v>52312.68</v>
      </c>
      <c r="Q472">
        <v>0.35289999999999999</v>
      </c>
      <c r="R472">
        <v>0.25490000000000002</v>
      </c>
      <c r="S472">
        <v>0.39219999999999999</v>
      </c>
      <c r="T472">
        <v>9.25</v>
      </c>
      <c r="U472" s="1">
        <v>85475.41</v>
      </c>
      <c r="V472">
        <v>73.47</v>
      </c>
      <c r="W472" s="1">
        <v>208813.82</v>
      </c>
      <c r="X472">
        <v>0.63329999999999997</v>
      </c>
      <c r="Y472">
        <v>0.17399999999999999</v>
      </c>
      <c r="Z472">
        <v>0.19270000000000001</v>
      </c>
      <c r="AA472">
        <v>0.36670000000000003</v>
      </c>
      <c r="AB472">
        <v>208.81</v>
      </c>
      <c r="AC472" s="1">
        <v>5113.4257399753478</v>
      </c>
      <c r="AD472">
        <v>433.73</v>
      </c>
      <c r="AE472" s="1">
        <v>155237.57999999999</v>
      </c>
      <c r="AF472">
        <v>249</v>
      </c>
      <c r="AG472" s="1">
        <v>36090</v>
      </c>
      <c r="AH472" s="1">
        <v>52284</v>
      </c>
      <c r="AI472">
        <v>32.450000000000003</v>
      </c>
      <c r="AJ472">
        <v>20</v>
      </c>
      <c r="AK472">
        <v>32</v>
      </c>
      <c r="AL472">
        <v>4.5</v>
      </c>
      <c r="AM472">
        <v>2.02</v>
      </c>
      <c r="AN472">
        <v>4.43</v>
      </c>
      <c r="AO472">
        <v>0</v>
      </c>
      <c r="AP472">
        <v>0.68679999999999997</v>
      </c>
      <c r="AQ472" s="1">
        <v>1880.28</v>
      </c>
      <c r="AR472" s="1">
        <v>2388.25</v>
      </c>
      <c r="AS472" s="1">
        <v>6682.5</v>
      </c>
      <c r="AT472">
        <v>410.44</v>
      </c>
      <c r="AU472">
        <v>171.53</v>
      </c>
      <c r="AV472" s="1">
        <v>11533.01</v>
      </c>
      <c r="AW472" s="1">
        <v>6199.98</v>
      </c>
      <c r="AX472">
        <v>0.4617</v>
      </c>
      <c r="AY472" s="1">
        <v>4332.8999999999996</v>
      </c>
      <c r="AZ472">
        <v>0.32269999999999999</v>
      </c>
      <c r="BA472" s="1">
        <v>1378.84</v>
      </c>
      <c r="BB472">
        <v>0.1027</v>
      </c>
      <c r="BC472" s="1">
        <v>1516.55</v>
      </c>
      <c r="BD472">
        <v>0.1129</v>
      </c>
      <c r="BE472" s="1">
        <v>13428.26</v>
      </c>
      <c r="BF472">
        <v>0.54910000000000003</v>
      </c>
      <c r="BG472">
        <v>0.23599999999999999</v>
      </c>
      <c r="BH472">
        <v>0.17580000000000001</v>
      </c>
      <c r="BI472">
        <v>2.3199999999999998E-2</v>
      </c>
      <c r="BJ472">
        <v>1.5800000000000002E-2</v>
      </c>
    </row>
    <row r="473" spans="1:62" x14ac:dyDescent="0.25">
      <c r="A473" t="s">
        <v>475</v>
      </c>
      <c r="B473" t="s">
        <v>1228</v>
      </c>
      <c r="C473">
        <v>7</v>
      </c>
      <c r="D473">
        <v>643.1981354285715</v>
      </c>
      <c r="E473">
        <v>4502.3869480000003</v>
      </c>
      <c r="F473">
        <v>3.0700000000000002E-2</v>
      </c>
      <c r="G473">
        <v>6.9999999999999999E-4</v>
      </c>
      <c r="H473">
        <v>0.45390000000000003</v>
      </c>
      <c r="I473">
        <v>1.5E-3</v>
      </c>
      <c r="J473">
        <v>3.4599999999999999E-2</v>
      </c>
      <c r="K473">
        <v>0.39140000000000003</v>
      </c>
      <c r="L473">
        <v>8.72E-2</v>
      </c>
      <c r="M473">
        <v>0.31580000000000003</v>
      </c>
      <c r="N473">
        <v>1.44E-2</v>
      </c>
      <c r="O473">
        <v>0.15040000000000001</v>
      </c>
      <c r="P473" s="1">
        <v>86142.720000000001</v>
      </c>
      <c r="Q473">
        <v>0.14249999999999999</v>
      </c>
      <c r="R473">
        <v>0.24929999999999999</v>
      </c>
      <c r="S473">
        <v>0.60819999999999996</v>
      </c>
      <c r="T473">
        <v>47</v>
      </c>
      <c r="U473" s="1">
        <v>97049.83</v>
      </c>
      <c r="V473">
        <v>95.8</v>
      </c>
      <c r="W473" s="1">
        <v>208241.57</v>
      </c>
      <c r="X473">
        <v>0.88290000000000002</v>
      </c>
      <c r="Y473">
        <v>9.4200000000000006E-2</v>
      </c>
      <c r="Z473">
        <v>2.3E-2</v>
      </c>
      <c r="AA473">
        <v>0.1171</v>
      </c>
      <c r="AB473">
        <v>208.24</v>
      </c>
      <c r="AC473" s="1">
        <v>17797.431434807011</v>
      </c>
      <c r="AD473" s="1">
        <v>1963.82</v>
      </c>
      <c r="AE473" s="1">
        <v>186677.37</v>
      </c>
      <c r="AF473">
        <v>379</v>
      </c>
      <c r="AG473" s="1">
        <v>47195</v>
      </c>
      <c r="AH473" s="1">
        <v>137243</v>
      </c>
      <c r="AI473">
        <v>183.43</v>
      </c>
      <c r="AJ473">
        <v>81.27</v>
      </c>
      <c r="AK473">
        <v>100.87</v>
      </c>
      <c r="AL473">
        <v>1.25</v>
      </c>
      <c r="AM473">
        <v>1.1000000000000001</v>
      </c>
      <c r="AN473">
        <v>1</v>
      </c>
      <c r="AO473">
        <v>0</v>
      </c>
      <c r="AP473">
        <v>1.1454</v>
      </c>
      <c r="AQ473" s="1">
        <v>3055.2</v>
      </c>
      <c r="AR473" s="1">
        <v>3960.5</v>
      </c>
      <c r="AS473" s="1">
        <v>12725.67</v>
      </c>
      <c r="AT473" s="1">
        <v>1683.44</v>
      </c>
      <c r="AU473">
        <v>962.57</v>
      </c>
      <c r="AV473" s="1">
        <v>22387.38</v>
      </c>
      <c r="AW473" s="1">
        <v>5758.36</v>
      </c>
      <c r="AX473">
        <v>0.2336</v>
      </c>
      <c r="AY473" s="1">
        <v>16098.27</v>
      </c>
      <c r="AZ473">
        <v>0.65290000000000004</v>
      </c>
      <c r="BA473">
        <v>762.29</v>
      </c>
      <c r="BB473">
        <v>3.09E-2</v>
      </c>
      <c r="BC473" s="1">
        <v>2036.79</v>
      </c>
      <c r="BD473">
        <v>8.2600000000000007E-2</v>
      </c>
      <c r="BE473" s="1">
        <v>24655.71</v>
      </c>
      <c r="BF473">
        <v>0.62809999999999999</v>
      </c>
      <c r="BG473">
        <v>0.21310000000000001</v>
      </c>
      <c r="BH473">
        <v>0.1101</v>
      </c>
      <c r="BI473">
        <v>3.1099999999999999E-2</v>
      </c>
      <c r="BJ473">
        <v>1.7600000000000001E-2</v>
      </c>
    </row>
    <row r="474" spans="1:62" x14ac:dyDescent="0.25">
      <c r="A474" t="s">
        <v>476</v>
      </c>
      <c r="B474" t="s">
        <v>1229</v>
      </c>
      <c r="C474">
        <v>42</v>
      </c>
      <c r="D474">
        <v>54.198242190476194</v>
      </c>
      <c r="E474">
        <v>2276.326172</v>
      </c>
      <c r="F474">
        <v>1.77E-2</v>
      </c>
      <c r="G474">
        <v>8.9999999999999998E-4</v>
      </c>
      <c r="H474">
        <v>4.53E-2</v>
      </c>
      <c r="I474">
        <v>1E-3</v>
      </c>
      <c r="J474">
        <v>3.6900000000000002E-2</v>
      </c>
      <c r="K474">
        <v>0.82769999999999999</v>
      </c>
      <c r="L474">
        <v>7.0499999999999993E-2</v>
      </c>
      <c r="M474">
        <v>0.1646</v>
      </c>
      <c r="N474">
        <v>3.8E-3</v>
      </c>
      <c r="O474">
        <v>0.1037</v>
      </c>
      <c r="P474" s="1">
        <v>68632.2</v>
      </c>
      <c r="Q474">
        <v>9.7000000000000003E-2</v>
      </c>
      <c r="R474">
        <v>0.18179999999999999</v>
      </c>
      <c r="S474">
        <v>0.72119999999999995</v>
      </c>
      <c r="T474">
        <v>16</v>
      </c>
      <c r="U474" s="1">
        <v>79180</v>
      </c>
      <c r="V474">
        <v>142.27000000000001</v>
      </c>
      <c r="W474" s="1">
        <v>235335.41</v>
      </c>
      <c r="X474">
        <v>0.75080000000000002</v>
      </c>
      <c r="Y474">
        <v>0.1384</v>
      </c>
      <c r="Z474">
        <v>0.1108</v>
      </c>
      <c r="AA474">
        <v>0.2492</v>
      </c>
      <c r="AB474">
        <v>235.34</v>
      </c>
      <c r="AC474" s="1">
        <v>8016.9934451731106</v>
      </c>
      <c r="AD474">
        <v>771.84</v>
      </c>
      <c r="AE474" s="1">
        <v>200749.13</v>
      </c>
      <c r="AF474">
        <v>425</v>
      </c>
      <c r="AG474" s="1">
        <v>42308</v>
      </c>
      <c r="AH474" s="1">
        <v>88405</v>
      </c>
      <c r="AI474">
        <v>36.4</v>
      </c>
      <c r="AJ474">
        <v>33.5</v>
      </c>
      <c r="AK474">
        <v>35.28</v>
      </c>
      <c r="AL474">
        <v>2.4500000000000002</v>
      </c>
      <c r="AM474">
        <v>1.98</v>
      </c>
      <c r="AN474">
        <v>2.36</v>
      </c>
      <c r="AO474">
        <v>0</v>
      </c>
      <c r="AP474">
        <v>0.73550000000000004</v>
      </c>
      <c r="AQ474" s="1">
        <v>1246.8499999999999</v>
      </c>
      <c r="AR474" s="1">
        <v>2455.9899999999998</v>
      </c>
      <c r="AS474" s="1">
        <v>6897.35</v>
      </c>
      <c r="AT474">
        <v>794.12</v>
      </c>
      <c r="AU474">
        <v>703.24</v>
      </c>
      <c r="AV474" s="1">
        <v>12097.55</v>
      </c>
      <c r="AW474" s="1">
        <v>3354.54</v>
      </c>
      <c r="AX474">
        <v>0.27229999999999999</v>
      </c>
      <c r="AY474" s="1">
        <v>6627.8</v>
      </c>
      <c r="AZ474">
        <v>0.53810000000000002</v>
      </c>
      <c r="BA474">
        <v>630.61</v>
      </c>
      <c r="BB474">
        <v>5.1200000000000002E-2</v>
      </c>
      <c r="BC474" s="1">
        <v>1705</v>
      </c>
      <c r="BD474">
        <v>0.1384</v>
      </c>
      <c r="BE474" s="1">
        <v>12317.94</v>
      </c>
      <c r="BF474">
        <v>0.61929999999999996</v>
      </c>
      <c r="BG474">
        <v>0.20100000000000001</v>
      </c>
      <c r="BH474">
        <v>0.13730000000000001</v>
      </c>
      <c r="BI474">
        <v>2.7799999999999998E-2</v>
      </c>
      <c r="BJ474">
        <v>1.4800000000000001E-2</v>
      </c>
    </row>
    <row r="475" spans="1:62" x14ac:dyDescent="0.25">
      <c r="A475" t="s">
        <v>477</v>
      </c>
      <c r="B475" t="s">
        <v>1230</v>
      </c>
      <c r="C475">
        <v>13</v>
      </c>
      <c r="D475">
        <v>114.5083284615385</v>
      </c>
      <c r="E475">
        <v>1488.6082699999999</v>
      </c>
      <c r="F475">
        <v>1.7899999999999999E-2</v>
      </c>
      <c r="G475">
        <v>0</v>
      </c>
      <c r="H475">
        <v>2.2700000000000001E-2</v>
      </c>
      <c r="I475">
        <v>2.5999999999999999E-3</v>
      </c>
      <c r="J475">
        <v>0.13170000000000001</v>
      </c>
      <c r="K475">
        <v>0.77539999999999998</v>
      </c>
      <c r="L475">
        <v>4.9700000000000001E-2</v>
      </c>
      <c r="M475">
        <v>0.36320000000000002</v>
      </c>
      <c r="N475">
        <v>1.46E-2</v>
      </c>
      <c r="O475">
        <v>0.156</v>
      </c>
      <c r="P475" s="1">
        <v>68139.820000000007</v>
      </c>
      <c r="Q475">
        <v>0.15179999999999999</v>
      </c>
      <c r="R475">
        <v>0.1875</v>
      </c>
      <c r="S475">
        <v>0.66069999999999995</v>
      </c>
      <c r="T475">
        <v>13</v>
      </c>
      <c r="U475" s="1">
        <v>102839.23</v>
      </c>
      <c r="V475">
        <v>114.51</v>
      </c>
      <c r="W475" s="1">
        <v>270987.58</v>
      </c>
      <c r="X475">
        <v>0.67520000000000002</v>
      </c>
      <c r="Y475">
        <v>0.29630000000000001</v>
      </c>
      <c r="Z475">
        <v>2.8500000000000001E-2</v>
      </c>
      <c r="AA475">
        <v>0.32479999999999998</v>
      </c>
      <c r="AB475">
        <v>270.99</v>
      </c>
      <c r="AC475" s="1">
        <v>10094.321187668802</v>
      </c>
      <c r="AD475">
        <v>973.37</v>
      </c>
      <c r="AE475" s="1">
        <v>230657.37</v>
      </c>
      <c r="AF475">
        <v>490</v>
      </c>
      <c r="AG475" s="1">
        <v>38003</v>
      </c>
      <c r="AH475" s="1">
        <v>62131</v>
      </c>
      <c r="AI475">
        <v>59.47</v>
      </c>
      <c r="AJ475">
        <v>36.369999999999997</v>
      </c>
      <c r="AK475">
        <v>37.119999999999997</v>
      </c>
      <c r="AL475">
        <v>1</v>
      </c>
      <c r="AM475">
        <v>1</v>
      </c>
      <c r="AN475">
        <v>1</v>
      </c>
      <c r="AO475">
        <v>0</v>
      </c>
      <c r="AP475">
        <v>1.0383</v>
      </c>
      <c r="AQ475" s="1">
        <v>2515.17</v>
      </c>
      <c r="AR475" s="1">
        <v>2817.87</v>
      </c>
      <c r="AS475" s="1">
        <v>8567.5400000000009</v>
      </c>
      <c r="AT475" s="1">
        <v>1024.71</v>
      </c>
      <c r="AU475">
        <v>465.36</v>
      </c>
      <c r="AV475" s="1">
        <v>15390.66</v>
      </c>
      <c r="AW475" s="1">
        <v>4312.4399999999996</v>
      </c>
      <c r="AX475">
        <v>0.26</v>
      </c>
      <c r="AY475" s="1">
        <v>9099.4699999999993</v>
      </c>
      <c r="AZ475">
        <v>0.54859999999999998</v>
      </c>
      <c r="BA475">
        <v>939.35</v>
      </c>
      <c r="BB475">
        <v>5.6599999999999998E-2</v>
      </c>
      <c r="BC475" s="1">
        <v>2236.2800000000002</v>
      </c>
      <c r="BD475">
        <v>0.1348</v>
      </c>
      <c r="BE475" s="1">
        <v>16587.54</v>
      </c>
      <c r="BF475">
        <v>0.58550000000000002</v>
      </c>
      <c r="BG475">
        <v>0.23200000000000001</v>
      </c>
      <c r="BH475">
        <v>0.1396</v>
      </c>
      <c r="BI475">
        <v>2.2599999999999999E-2</v>
      </c>
      <c r="BJ475">
        <v>2.0299999999999999E-2</v>
      </c>
    </row>
    <row r="476" spans="1:62" x14ac:dyDescent="0.25">
      <c r="A476" t="s">
        <v>478</v>
      </c>
      <c r="B476" t="s">
        <v>1231</v>
      </c>
      <c r="C476">
        <v>59</v>
      </c>
      <c r="D476">
        <v>29.965338525423729</v>
      </c>
      <c r="E476">
        <v>1767.9549730000001</v>
      </c>
      <c r="F476">
        <v>1E-3</v>
      </c>
      <c r="G476">
        <v>1E-3</v>
      </c>
      <c r="H476">
        <v>4.8999999999999998E-3</v>
      </c>
      <c r="I476">
        <v>2.0999999999999999E-3</v>
      </c>
      <c r="J476">
        <v>1.6E-2</v>
      </c>
      <c r="K476">
        <v>0.9536</v>
      </c>
      <c r="L476">
        <v>2.1299999999999999E-2</v>
      </c>
      <c r="M476">
        <v>0.28960000000000002</v>
      </c>
      <c r="N476">
        <v>5.0000000000000001E-4</v>
      </c>
      <c r="O476">
        <v>0.17549999999999999</v>
      </c>
      <c r="P476" s="1">
        <v>61505.43</v>
      </c>
      <c r="Q476">
        <v>0.1429</v>
      </c>
      <c r="R476">
        <v>0.17860000000000001</v>
      </c>
      <c r="S476">
        <v>0.67859999999999998</v>
      </c>
      <c r="T476">
        <v>14</v>
      </c>
      <c r="U476" s="1">
        <v>91466.86</v>
      </c>
      <c r="V476">
        <v>126.28</v>
      </c>
      <c r="W476" s="1">
        <v>191487.29</v>
      </c>
      <c r="X476">
        <v>0.55359999999999998</v>
      </c>
      <c r="Y476">
        <v>0.1051</v>
      </c>
      <c r="Z476">
        <v>0.34129999999999999</v>
      </c>
      <c r="AA476">
        <v>0.44640000000000002</v>
      </c>
      <c r="AB476">
        <v>191.49</v>
      </c>
      <c r="AC476" s="1">
        <v>6126.1056788237556</v>
      </c>
      <c r="AD476">
        <v>484.76</v>
      </c>
      <c r="AE476" s="1">
        <v>136317.31</v>
      </c>
      <c r="AF476">
        <v>163</v>
      </c>
      <c r="AG476" s="1">
        <v>33053</v>
      </c>
      <c r="AH476" s="1">
        <v>48919</v>
      </c>
      <c r="AI476">
        <v>46.4</v>
      </c>
      <c r="AJ476">
        <v>22.92</v>
      </c>
      <c r="AK476">
        <v>32.99</v>
      </c>
      <c r="AL476">
        <v>3</v>
      </c>
      <c r="AM476">
        <v>1.81</v>
      </c>
      <c r="AN476">
        <v>2.72</v>
      </c>
      <c r="AO476" s="1">
        <v>1740.03</v>
      </c>
      <c r="AP476">
        <v>1.3163</v>
      </c>
      <c r="AQ476" s="1">
        <v>1801.98</v>
      </c>
      <c r="AR476" s="1">
        <v>2280.4899999999998</v>
      </c>
      <c r="AS476" s="1">
        <v>7423</v>
      </c>
      <c r="AT476">
        <v>871.79</v>
      </c>
      <c r="AU476">
        <v>545.79</v>
      </c>
      <c r="AV476" s="1">
        <v>12923.05</v>
      </c>
      <c r="AW476" s="1">
        <v>6364.88</v>
      </c>
      <c r="AX476">
        <v>0.40970000000000001</v>
      </c>
      <c r="AY476" s="1">
        <v>5756.76</v>
      </c>
      <c r="AZ476">
        <v>0.37059999999999998</v>
      </c>
      <c r="BA476">
        <v>951.97</v>
      </c>
      <c r="BB476">
        <v>6.13E-2</v>
      </c>
      <c r="BC476" s="1">
        <v>2461.5</v>
      </c>
      <c r="BD476">
        <v>0.15840000000000001</v>
      </c>
      <c r="BE476" s="1">
        <v>15535.11</v>
      </c>
      <c r="BF476">
        <v>0.54669999999999996</v>
      </c>
      <c r="BG476">
        <v>0.31380000000000002</v>
      </c>
      <c r="BH476">
        <v>8.8599999999999998E-2</v>
      </c>
      <c r="BI476">
        <v>2.9700000000000001E-2</v>
      </c>
      <c r="BJ476">
        <v>2.12E-2</v>
      </c>
    </row>
    <row r="477" spans="1:62" x14ac:dyDescent="0.25">
      <c r="A477" t="s">
        <v>479</v>
      </c>
      <c r="B477" t="s">
        <v>1232</v>
      </c>
      <c r="C477">
        <v>65</v>
      </c>
      <c r="D477">
        <v>45.395624076923077</v>
      </c>
      <c r="E477">
        <v>2950.715565</v>
      </c>
      <c r="F477">
        <v>1.32E-2</v>
      </c>
      <c r="G477">
        <v>5.9999999999999995E-4</v>
      </c>
      <c r="H477">
        <v>0.04</v>
      </c>
      <c r="I477">
        <v>5.9999999999999995E-4</v>
      </c>
      <c r="J477">
        <v>3.7999999999999999E-2</v>
      </c>
      <c r="K477">
        <v>0.77769999999999995</v>
      </c>
      <c r="L477">
        <v>0.13</v>
      </c>
      <c r="M477">
        <v>0.56499999999999995</v>
      </c>
      <c r="N477">
        <v>2.0299999999999999E-2</v>
      </c>
      <c r="O477">
        <v>0.19839999999999999</v>
      </c>
      <c r="P477" s="1">
        <v>71574.53</v>
      </c>
      <c r="Q477">
        <v>0.1124</v>
      </c>
      <c r="R477">
        <v>0.23669999999999999</v>
      </c>
      <c r="S477">
        <v>0.65090000000000003</v>
      </c>
      <c r="T477">
        <v>21</v>
      </c>
      <c r="U477" s="1">
        <v>86252.39</v>
      </c>
      <c r="V477">
        <v>140.51</v>
      </c>
      <c r="W477" s="1">
        <v>181670.34</v>
      </c>
      <c r="X477">
        <v>0.72899999999999998</v>
      </c>
      <c r="Y477">
        <v>0.2321</v>
      </c>
      <c r="Z477">
        <v>3.8899999999999997E-2</v>
      </c>
      <c r="AA477">
        <v>0.27100000000000002</v>
      </c>
      <c r="AB477">
        <v>181.67</v>
      </c>
      <c r="AC477" s="1">
        <v>5574.0076051688166</v>
      </c>
      <c r="AD477">
        <v>625.57000000000005</v>
      </c>
      <c r="AE477" s="1">
        <v>130204.2</v>
      </c>
      <c r="AF477">
        <v>143</v>
      </c>
      <c r="AG477" s="1">
        <v>33974</v>
      </c>
      <c r="AH477" s="1">
        <v>52824</v>
      </c>
      <c r="AI477">
        <v>43.13</v>
      </c>
      <c r="AJ477">
        <v>29.24</v>
      </c>
      <c r="AK477">
        <v>33.130000000000003</v>
      </c>
      <c r="AL477">
        <v>0</v>
      </c>
      <c r="AM477">
        <v>0</v>
      </c>
      <c r="AN477">
        <v>0</v>
      </c>
      <c r="AO477">
        <v>103.42</v>
      </c>
      <c r="AP477">
        <v>0.96609999999999996</v>
      </c>
      <c r="AQ477" s="1">
        <v>1695.29</v>
      </c>
      <c r="AR477" s="1">
        <v>2369.41</v>
      </c>
      <c r="AS477" s="1">
        <v>6892.86</v>
      </c>
      <c r="AT477">
        <v>605.65</v>
      </c>
      <c r="AU477">
        <v>128.87</v>
      </c>
      <c r="AV477" s="1">
        <v>11692.07</v>
      </c>
      <c r="AW477" s="1">
        <v>5720.67</v>
      </c>
      <c r="AX477">
        <v>0.43969999999999998</v>
      </c>
      <c r="AY477" s="1">
        <v>4826.96</v>
      </c>
      <c r="AZ477">
        <v>0.371</v>
      </c>
      <c r="BA477">
        <v>281.83</v>
      </c>
      <c r="BB477">
        <v>2.1700000000000001E-2</v>
      </c>
      <c r="BC477" s="1">
        <v>2180.89</v>
      </c>
      <c r="BD477">
        <v>0.1676</v>
      </c>
      <c r="BE477" s="1">
        <v>13010.36</v>
      </c>
      <c r="BF477">
        <v>0.54320000000000002</v>
      </c>
      <c r="BG477">
        <v>0.21360000000000001</v>
      </c>
      <c r="BH477">
        <v>0.2079</v>
      </c>
      <c r="BI477">
        <v>2.01E-2</v>
      </c>
      <c r="BJ477">
        <v>1.5299999999999999E-2</v>
      </c>
    </row>
    <row r="478" spans="1:62" x14ac:dyDescent="0.25">
      <c r="A478" t="s">
        <v>480</v>
      </c>
      <c r="B478" t="s">
        <v>1233</v>
      </c>
      <c r="C478">
        <v>23</v>
      </c>
      <c r="D478">
        <v>190.3890142608696</v>
      </c>
      <c r="E478">
        <v>4378.9473280000002</v>
      </c>
      <c r="F478">
        <v>0.23100000000000001</v>
      </c>
      <c r="G478">
        <v>8.9999999999999998E-4</v>
      </c>
      <c r="H478">
        <v>0.15049999999999999</v>
      </c>
      <c r="I478">
        <v>4.0000000000000002E-4</v>
      </c>
      <c r="J478">
        <v>3.4200000000000001E-2</v>
      </c>
      <c r="K478">
        <v>0.52180000000000004</v>
      </c>
      <c r="L478">
        <v>6.1199999999999997E-2</v>
      </c>
      <c r="M478">
        <v>0.1047</v>
      </c>
      <c r="N478">
        <v>3.5099999999999999E-2</v>
      </c>
      <c r="O478">
        <v>0.1027</v>
      </c>
      <c r="P478" s="1">
        <v>88038.8</v>
      </c>
      <c r="Q478">
        <v>9.8400000000000001E-2</v>
      </c>
      <c r="R478">
        <v>0.21970000000000001</v>
      </c>
      <c r="S478">
        <v>0.68200000000000005</v>
      </c>
      <c r="T478">
        <v>17</v>
      </c>
      <c r="U478" s="1">
        <v>128315.59</v>
      </c>
      <c r="V478">
        <v>257.58999999999997</v>
      </c>
      <c r="W478" s="1">
        <v>321695.7</v>
      </c>
      <c r="X478">
        <v>0.68869999999999998</v>
      </c>
      <c r="Y478">
        <v>0.27860000000000001</v>
      </c>
      <c r="Z478">
        <v>3.2599999999999997E-2</v>
      </c>
      <c r="AA478">
        <v>0.31130000000000002</v>
      </c>
      <c r="AB478">
        <v>321.7</v>
      </c>
      <c r="AC478" s="1">
        <v>16744.33728196696</v>
      </c>
      <c r="AD478" s="1">
        <v>1183.46</v>
      </c>
      <c r="AE478" s="1">
        <v>300294.57</v>
      </c>
      <c r="AF478">
        <v>566</v>
      </c>
      <c r="AG478" s="1">
        <v>57840</v>
      </c>
      <c r="AH478" s="1">
        <v>131695</v>
      </c>
      <c r="AI478">
        <v>86</v>
      </c>
      <c r="AJ478">
        <v>46.81</v>
      </c>
      <c r="AK478">
        <v>61.03</v>
      </c>
      <c r="AL478">
        <v>2.8</v>
      </c>
      <c r="AM478">
        <v>1.22</v>
      </c>
      <c r="AN478">
        <v>1.72</v>
      </c>
      <c r="AO478">
        <v>0</v>
      </c>
      <c r="AP478">
        <v>0.84809999999999997</v>
      </c>
      <c r="AQ478" s="1">
        <v>2263.04</v>
      </c>
      <c r="AR478" s="1">
        <v>2997.79</v>
      </c>
      <c r="AS478" s="1">
        <v>10365.780000000001</v>
      </c>
      <c r="AT478" s="1">
        <v>1048.33</v>
      </c>
      <c r="AU478">
        <v>529.08000000000004</v>
      </c>
      <c r="AV478" s="1">
        <v>17204.02</v>
      </c>
      <c r="AW478" s="1">
        <v>2361.3000000000002</v>
      </c>
      <c r="AX478">
        <v>0.1241</v>
      </c>
      <c r="AY478" s="1">
        <v>15214.1</v>
      </c>
      <c r="AZ478">
        <v>0.79949999999999999</v>
      </c>
      <c r="BA478">
        <v>742.57</v>
      </c>
      <c r="BB478">
        <v>3.9E-2</v>
      </c>
      <c r="BC478">
        <v>712.46</v>
      </c>
      <c r="BD478">
        <v>3.7400000000000003E-2</v>
      </c>
      <c r="BE478" s="1">
        <v>19030.43</v>
      </c>
      <c r="BF478">
        <v>0.625</v>
      </c>
      <c r="BG478">
        <v>0.24229999999999999</v>
      </c>
      <c r="BH478">
        <v>9.1999999999999998E-2</v>
      </c>
      <c r="BI478">
        <v>2.7E-2</v>
      </c>
      <c r="BJ478">
        <v>1.37E-2</v>
      </c>
    </row>
    <row r="479" spans="1:62" x14ac:dyDescent="0.25">
      <c r="A479" t="s">
        <v>481</v>
      </c>
      <c r="B479" t="s">
        <v>1234</v>
      </c>
      <c r="C479">
        <v>86</v>
      </c>
      <c r="D479">
        <v>8.151030046511627</v>
      </c>
      <c r="E479">
        <v>700.98858399999995</v>
      </c>
      <c r="F479">
        <v>0</v>
      </c>
      <c r="G479">
        <v>0</v>
      </c>
      <c r="H479">
        <v>7.1000000000000004E-3</v>
      </c>
      <c r="I479">
        <v>0</v>
      </c>
      <c r="J479">
        <v>4.3200000000000002E-2</v>
      </c>
      <c r="K479">
        <v>0.93289999999999995</v>
      </c>
      <c r="L479">
        <v>1.6799999999999999E-2</v>
      </c>
      <c r="M479">
        <v>0.35349999999999998</v>
      </c>
      <c r="N479">
        <v>5.8999999999999999E-3</v>
      </c>
      <c r="O479">
        <v>0.15229999999999999</v>
      </c>
      <c r="P479" s="1">
        <v>59234.95</v>
      </c>
      <c r="Q479">
        <v>8.4699999999999998E-2</v>
      </c>
      <c r="R479">
        <v>0.2034</v>
      </c>
      <c r="S479">
        <v>0.71189999999999998</v>
      </c>
      <c r="T479">
        <v>10</v>
      </c>
      <c r="U479" s="1">
        <v>34221.699999999997</v>
      </c>
      <c r="V479">
        <v>70.099999999999994</v>
      </c>
      <c r="W479" s="1">
        <v>143493.04</v>
      </c>
      <c r="X479">
        <v>0.90629999999999999</v>
      </c>
      <c r="Y479">
        <v>5.0799999999999998E-2</v>
      </c>
      <c r="Z479">
        <v>4.2900000000000001E-2</v>
      </c>
      <c r="AA479">
        <v>9.3700000000000006E-2</v>
      </c>
      <c r="AB479">
        <v>143.49</v>
      </c>
      <c r="AC479" s="1">
        <v>3013.7266828870356</v>
      </c>
      <c r="AD479">
        <v>374.84</v>
      </c>
      <c r="AE479" s="1">
        <v>136341.38</v>
      </c>
      <c r="AF479">
        <v>165</v>
      </c>
      <c r="AG479" s="1">
        <v>33727</v>
      </c>
      <c r="AH479" s="1">
        <v>48943</v>
      </c>
      <c r="AI479">
        <v>34.5</v>
      </c>
      <c r="AJ479">
        <v>20.32</v>
      </c>
      <c r="AK479">
        <v>21.84</v>
      </c>
      <c r="AL479">
        <v>1</v>
      </c>
      <c r="AM479">
        <v>0.98</v>
      </c>
      <c r="AN479">
        <v>0.98</v>
      </c>
      <c r="AO479" s="1">
        <v>1902.1</v>
      </c>
      <c r="AP479">
        <v>1.6959</v>
      </c>
      <c r="AQ479" s="1">
        <v>1627.93</v>
      </c>
      <c r="AR479" s="1">
        <v>2373.27</v>
      </c>
      <c r="AS479" s="1">
        <v>8474.4500000000007</v>
      </c>
      <c r="AT479">
        <v>659.3</v>
      </c>
      <c r="AU479">
        <v>362.05</v>
      </c>
      <c r="AV479" s="1">
        <v>13497</v>
      </c>
      <c r="AW479" s="1">
        <v>9149.7099999999991</v>
      </c>
      <c r="AX479">
        <v>0.5514</v>
      </c>
      <c r="AY479" s="1">
        <v>4333.17</v>
      </c>
      <c r="AZ479">
        <v>0.26119999999999999</v>
      </c>
      <c r="BA479" s="1">
        <v>1077.29</v>
      </c>
      <c r="BB479">
        <v>6.4899999999999999E-2</v>
      </c>
      <c r="BC479" s="1">
        <v>2032.05</v>
      </c>
      <c r="BD479">
        <v>0.1225</v>
      </c>
      <c r="BE479" s="1">
        <v>16592.22</v>
      </c>
      <c r="BF479">
        <v>0.58860000000000001</v>
      </c>
      <c r="BG479">
        <v>0.24690000000000001</v>
      </c>
      <c r="BH479">
        <v>0.12039999999999999</v>
      </c>
      <c r="BI479">
        <v>3.3599999999999998E-2</v>
      </c>
      <c r="BJ479">
        <v>1.0500000000000001E-2</v>
      </c>
    </row>
    <row r="480" spans="1:62" x14ac:dyDescent="0.25">
      <c r="A480" t="s">
        <v>482</v>
      </c>
      <c r="B480" t="s">
        <v>1235</v>
      </c>
      <c r="C480">
        <v>9</v>
      </c>
      <c r="D480">
        <v>350.1367721111111</v>
      </c>
      <c r="E480">
        <v>3151.2309489999998</v>
      </c>
      <c r="F480">
        <v>1.7899999999999999E-2</v>
      </c>
      <c r="G480">
        <v>1.1999999999999999E-3</v>
      </c>
      <c r="H480">
        <v>0.73480000000000001</v>
      </c>
      <c r="I480">
        <v>8.9999999999999998E-4</v>
      </c>
      <c r="J480">
        <v>3.78E-2</v>
      </c>
      <c r="K480">
        <v>0.1305</v>
      </c>
      <c r="L480">
        <v>7.6899999999999996E-2</v>
      </c>
      <c r="M480">
        <v>0.54</v>
      </c>
      <c r="N480">
        <v>1.6400000000000001E-2</v>
      </c>
      <c r="O480">
        <v>0.186</v>
      </c>
      <c r="P480" s="1">
        <v>78345.89</v>
      </c>
      <c r="Q480">
        <v>0.18820000000000001</v>
      </c>
      <c r="R480">
        <v>0.12920000000000001</v>
      </c>
      <c r="S480">
        <v>0.68269999999999997</v>
      </c>
      <c r="T480">
        <v>54.33</v>
      </c>
      <c r="U480" s="1">
        <v>86601.91</v>
      </c>
      <c r="V480">
        <v>58</v>
      </c>
      <c r="W480" s="1">
        <v>291939.26</v>
      </c>
      <c r="X480">
        <v>0.80079999999999996</v>
      </c>
      <c r="Y480">
        <v>0.17499999999999999</v>
      </c>
      <c r="Z480">
        <v>2.4199999999999999E-2</v>
      </c>
      <c r="AA480">
        <v>0.19919999999999999</v>
      </c>
      <c r="AB480">
        <v>291.94</v>
      </c>
      <c r="AC480" s="1">
        <v>17547.147414741896</v>
      </c>
      <c r="AD480" s="1">
        <v>1926.68</v>
      </c>
      <c r="AE480" s="1">
        <v>223249.48</v>
      </c>
      <c r="AF480">
        <v>478</v>
      </c>
      <c r="AG480" s="1">
        <v>39665</v>
      </c>
      <c r="AH480" s="1">
        <v>64537</v>
      </c>
      <c r="AI480">
        <v>109.69</v>
      </c>
      <c r="AJ480">
        <v>56.22</v>
      </c>
      <c r="AK480">
        <v>71.010000000000005</v>
      </c>
      <c r="AL480">
        <v>3.6</v>
      </c>
      <c r="AM480">
        <v>2.88</v>
      </c>
      <c r="AN480">
        <v>3.6</v>
      </c>
      <c r="AO480">
        <v>0</v>
      </c>
      <c r="AP480">
        <v>1.4592000000000001</v>
      </c>
      <c r="AQ480" s="1">
        <v>3354.34</v>
      </c>
      <c r="AR480" s="1">
        <v>4866.6400000000003</v>
      </c>
      <c r="AS480" s="1">
        <v>10459.91</v>
      </c>
      <c r="AT480" s="1">
        <v>1559.27</v>
      </c>
      <c r="AU480">
        <v>433.44</v>
      </c>
      <c r="AV480" s="1">
        <v>20673.599999999999</v>
      </c>
      <c r="AW480" s="1">
        <v>4486.2</v>
      </c>
      <c r="AX480">
        <v>0.20749999999999999</v>
      </c>
      <c r="AY480" s="1">
        <v>15803.35</v>
      </c>
      <c r="AZ480">
        <v>0.73109999999999997</v>
      </c>
      <c r="BA480">
        <v>701.94</v>
      </c>
      <c r="BB480">
        <v>3.2500000000000001E-2</v>
      </c>
      <c r="BC480">
        <v>625.82000000000005</v>
      </c>
      <c r="BD480">
        <v>2.9000000000000001E-2</v>
      </c>
      <c r="BE480" s="1">
        <v>21617.31</v>
      </c>
      <c r="BF480">
        <v>0.58919999999999995</v>
      </c>
      <c r="BG480">
        <v>0.23680000000000001</v>
      </c>
      <c r="BH480">
        <v>0.1173</v>
      </c>
      <c r="BI480">
        <v>3.39E-2</v>
      </c>
      <c r="BJ480">
        <v>2.2800000000000001E-2</v>
      </c>
    </row>
    <row r="481" spans="1:62" x14ac:dyDescent="0.25">
      <c r="A481" t="s">
        <v>483</v>
      </c>
      <c r="B481" t="s">
        <v>1236</v>
      </c>
      <c r="C481">
        <v>28</v>
      </c>
      <c r="D481">
        <v>47.677791321428572</v>
      </c>
      <c r="E481">
        <v>1334.978157</v>
      </c>
      <c r="F481">
        <v>2.0999999999999999E-3</v>
      </c>
      <c r="G481">
        <v>2.2000000000000001E-3</v>
      </c>
      <c r="H481">
        <v>5.2999999999999999E-2</v>
      </c>
      <c r="I481">
        <v>0</v>
      </c>
      <c r="J481">
        <v>1.95E-2</v>
      </c>
      <c r="K481">
        <v>0.83860000000000001</v>
      </c>
      <c r="L481">
        <v>8.4500000000000006E-2</v>
      </c>
      <c r="M481">
        <v>0.96530000000000005</v>
      </c>
      <c r="N481">
        <v>1.8E-3</v>
      </c>
      <c r="O481">
        <v>0.1381</v>
      </c>
      <c r="P481" s="1">
        <v>61909.57</v>
      </c>
      <c r="Q481">
        <v>9.9000000000000005E-2</v>
      </c>
      <c r="R481">
        <v>0.26729999999999998</v>
      </c>
      <c r="S481">
        <v>0.63370000000000004</v>
      </c>
      <c r="T481">
        <v>11.01</v>
      </c>
      <c r="U481" s="1">
        <v>75504.070000000007</v>
      </c>
      <c r="V481">
        <v>121.25</v>
      </c>
      <c r="W481" s="1">
        <v>198595.83</v>
      </c>
      <c r="X481">
        <v>0.61319999999999997</v>
      </c>
      <c r="Y481">
        <v>0.23180000000000001</v>
      </c>
      <c r="Z481">
        <v>0.155</v>
      </c>
      <c r="AA481">
        <v>0.38679999999999998</v>
      </c>
      <c r="AB481">
        <v>198.6</v>
      </c>
      <c r="AC481" s="1">
        <v>4026.2419065183253</v>
      </c>
      <c r="AD481">
        <v>476.68</v>
      </c>
      <c r="AE481" s="1">
        <v>129744.75</v>
      </c>
      <c r="AF481">
        <v>142</v>
      </c>
      <c r="AG481" s="1">
        <v>31575</v>
      </c>
      <c r="AH481" s="1">
        <v>47193</v>
      </c>
      <c r="AI481">
        <v>20.399999999999999</v>
      </c>
      <c r="AJ481">
        <v>20.190000000000001</v>
      </c>
      <c r="AK481">
        <v>20.399999999999999</v>
      </c>
      <c r="AL481">
        <v>0.5</v>
      </c>
      <c r="AM481">
        <v>0.33</v>
      </c>
      <c r="AN481">
        <v>0.34</v>
      </c>
      <c r="AO481">
        <v>0</v>
      </c>
      <c r="AP481">
        <v>0.75570000000000004</v>
      </c>
      <c r="AQ481" s="1">
        <v>1740.02</v>
      </c>
      <c r="AR481" s="1">
        <v>3022.84</v>
      </c>
      <c r="AS481" s="1">
        <v>8774.52</v>
      </c>
      <c r="AT481" s="1">
        <v>1160.94</v>
      </c>
      <c r="AU481">
        <v>356.32</v>
      </c>
      <c r="AV481" s="1">
        <v>15054.63</v>
      </c>
      <c r="AW481" s="1">
        <v>9375.33</v>
      </c>
      <c r="AX481">
        <v>0.6593</v>
      </c>
      <c r="AY481" s="1">
        <v>3637.94</v>
      </c>
      <c r="AZ481">
        <v>0.25580000000000003</v>
      </c>
      <c r="BA481">
        <v>295.72000000000003</v>
      </c>
      <c r="BB481">
        <v>2.0799999999999999E-2</v>
      </c>
      <c r="BC481">
        <v>911.6</v>
      </c>
      <c r="BD481">
        <v>6.4100000000000004E-2</v>
      </c>
      <c r="BE481" s="1">
        <v>14220.59</v>
      </c>
      <c r="BF481">
        <v>0.59060000000000001</v>
      </c>
      <c r="BG481">
        <v>0.21049999999999999</v>
      </c>
      <c r="BH481">
        <v>0.13189999999999999</v>
      </c>
      <c r="BI481">
        <v>3.73E-2</v>
      </c>
      <c r="BJ481">
        <v>2.98E-2</v>
      </c>
    </row>
    <row r="482" spans="1:62" x14ac:dyDescent="0.25">
      <c r="A482" t="s">
        <v>484</v>
      </c>
      <c r="B482" t="s">
        <v>1237</v>
      </c>
      <c r="C482">
        <v>53</v>
      </c>
      <c r="D482">
        <v>22.72110386792453</v>
      </c>
      <c r="E482">
        <v>1204.2185050000001</v>
      </c>
      <c r="F482">
        <v>3.3E-3</v>
      </c>
      <c r="G482">
        <v>0</v>
      </c>
      <c r="H482">
        <v>2.7000000000000001E-3</v>
      </c>
      <c r="I482">
        <v>0</v>
      </c>
      <c r="J482">
        <v>1.9400000000000001E-2</v>
      </c>
      <c r="K482">
        <v>0.96599999999999997</v>
      </c>
      <c r="L482">
        <v>8.6E-3</v>
      </c>
      <c r="M482">
        <v>0.21160000000000001</v>
      </c>
      <c r="N482">
        <v>2.5000000000000001E-3</v>
      </c>
      <c r="O482">
        <v>0.1129</v>
      </c>
      <c r="P482" s="1">
        <v>66933.240000000005</v>
      </c>
      <c r="Q482">
        <v>7.7899999999999997E-2</v>
      </c>
      <c r="R482">
        <v>0.1169</v>
      </c>
      <c r="S482">
        <v>0.80520000000000003</v>
      </c>
      <c r="T482">
        <v>5.2</v>
      </c>
      <c r="U482" s="1">
        <v>90811.54</v>
      </c>
      <c r="V482">
        <v>231.58</v>
      </c>
      <c r="W482" s="1">
        <v>196834.4</v>
      </c>
      <c r="X482">
        <v>0.8014</v>
      </c>
      <c r="Y482">
        <v>0.14119999999999999</v>
      </c>
      <c r="Z482">
        <v>5.74E-2</v>
      </c>
      <c r="AA482">
        <v>0.1986</v>
      </c>
      <c r="AB482">
        <v>196.83</v>
      </c>
      <c r="AC482" s="1">
        <v>5665.5125059716629</v>
      </c>
      <c r="AD482">
        <v>745.05</v>
      </c>
      <c r="AE482" s="1">
        <v>167848.4</v>
      </c>
      <c r="AF482">
        <v>307</v>
      </c>
      <c r="AG482" s="1">
        <v>37849</v>
      </c>
      <c r="AH482" s="1">
        <v>78267</v>
      </c>
      <c r="AI482">
        <v>46.5</v>
      </c>
      <c r="AJ482">
        <v>27.7</v>
      </c>
      <c r="AK482">
        <v>27.73</v>
      </c>
      <c r="AL482">
        <v>0.5</v>
      </c>
      <c r="AM482">
        <v>0.4</v>
      </c>
      <c r="AN482">
        <v>0.48</v>
      </c>
      <c r="AO482">
        <v>0</v>
      </c>
      <c r="AP482">
        <v>0.88219999999999998</v>
      </c>
      <c r="AQ482" s="1">
        <v>1607.83</v>
      </c>
      <c r="AR482" s="1">
        <v>2416.04</v>
      </c>
      <c r="AS482" s="1">
        <v>7022.79</v>
      </c>
      <c r="AT482">
        <v>520.29</v>
      </c>
      <c r="AU482">
        <v>495.76</v>
      </c>
      <c r="AV482" s="1">
        <v>12062.7</v>
      </c>
      <c r="AW482" s="1">
        <v>5941.03</v>
      </c>
      <c r="AX482">
        <v>0.4521</v>
      </c>
      <c r="AY482" s="1">
        <v>5178.87</v>
      </c>
      <c r="AZ482">
        <v>0.39410000000000001</v>
      </c>
      <c r="BA482">
        <v>683.44</v>
      </c>
      <c r="BB482">
        <v>5.1999999999999998E-2</v>
      </c>
      <c r="BC482" s="1">
        <v>1339.06</v>
      </c>
      <c r="BD482">
        <v>0.1019</v>
      </c>
      <c r="BE482" s="1">
        <v>13142.4</v>
      </c>
      <c r="BF482">
        <v>0.59550000000000003</v>
      </c>
      <c r="BG482">
        <v>0.27029999999999998</v>
      </c>
      <c r="BH482">
        <v>9.6500000000000002E-2</v>
      </c>
      <c r="BI482">
        <v>2.5899999999999999E-2</v>
      </c>
      <c r="BJ482">
        <v>1.1900000000000001E-2</v>
      </c>
    </row>
    <row r="483" spans="1:62" x14ac:dyDescent="0.25">
      <c r="A483" t="s">
        <v>485</v>
      </c>
      <c r="B483" t="s">
        <v>1238</v>
      </c>
      <c r="C483">
        <v>119</v>
      </c>
      <c r="D483">
        <v>175.48397873109241</v>
      </c>
      <c r="E483">
        <v>20882.593468999999</v>
      </c>
      <c r="F483">
        <v>2.8500000000000001E-2</v>
      </c>
      <c r="G483">
        <v>4.0000000000000002E-4</v>
      </c>
      <c r="H483">
        <v>0.1681</v>
      </c>
      <c r="I483">
        <v>1.2999999999999999E-3</v>
      </c>
      <c r="J483">
        <v>0.19170000000000001</v>
      </c>
      <c r="K483">
        <v>0.54079999999999995</v>
      </c>
      <c r="L483">
        <v>6.9199999999999998E-2</v>
      </c>
      <c r="M483">
        <v>0.47589999999999999</v>
      </c>
      <c r="N483">
        <v>0.15010000000000001</v>
      </c>
      <c r="O483">
        <v>0.1832</v>
      </c>
      <c r="P483" s="1">
        <v>75193.72</v>
      </c>
      <c r="Q483">
        <v>0.2356</v>
      </c>
      <c r="R483">
        <v>0.21529999999999999</v>
      </c>
      <c r="S483">
        <v>0.54910000000000003</v>
      </c>
      <c r="T483">
        <v>114</v>
      </c>
      <c r="U483" s="1">
        <v>108305.39</v>
      </c>
      <c r="V483">
        <v>183.18</v>
      </c>
      <c r="W483" s="1">
        <v>162136.26</v>
      </c>
      <c r="X483">
        <v>0.66210000000000002</v>
      </c>
      <c r="Y483">
        <v>0.28129999999999999</v>
      </c>
      <c r="Z483">
        <v>5.6599999999999998E-2</v>
      </c>
      <c r="AA483">
        <v>0.33789999999999998</v>
      </c>
      <c r="AB483">
        <v>162.13999999999999</v>
      </c>
      <c r="AC483" s="1">
        <v>5743.8558662773157</v>
      </c>
      <c r="AD483">
        <v>571.24</v>
      </c>
      <c r="AE483" s="1">
        <v>119131.57</v>
      </c>
      <c r="AF483">
        <v>117</v>
      </c>
      <c r="AG483" s="1">
        <v>36910</v>
      </c>
      <c r="AH483" s="1">
        <v>55160</v>
      </c>
      <c r="AI483">
        <v>65.05</v>
      </c>
      <c r="AJ483">
        <v>29.5</v>
      </c>
      <c r="AK483">
        <v>43.43</v>
      </c>
      <c r="AL483">
        <v>2</v>
      </c>
      <c r="AM483">
        <v>1.47</v>
      </c>
      <c r="AN483">
        <v>1.64</v>
      </c>
      <c r="AO483">
        <v>0</v>
      </c>
      <c r="AP483">
        <v>0.75039999999999996</v>
      </c>
      <c r="AQ483" s="1">
        <v>1442.53</v>
      </c>
      <c r="AR483" s="1">
        <v>2278.04</v>
      </c>
      <c r="AS483" s="1">
        <v>8401.49</v>
      </c>
      <c r="AT483">
        <v>825.46</v>
      </c>
      <c r="AU483">
        <v>561.59</v>
      </c>
      <c r="AV483" s="1">
        <v>13509.11</v>
      </c>
      <c r="AW483" s="1">
        <v>7063.71</v>
      </c>
      <c r="AX483">
        <v>0.4546</v>
      </c>
      <c r="AY483" s="1">
        <v>5191.1099999999997</v>
      </c>
      <c r="AZ483">
        <v>0.33410000000000001</v>
      </c>
      <c r="BA483">
        <v>768.84</v>
      </c>
      <c r="BB483">
        <v>4.9500000000000002E-2</v>
      </c>
      <c r="BC483" s="1">
        <v>2515.3000000000002</v>
      </c>
      <c r="BD483">
        <v>0.16189999999999999</v>
      </c>
      <c r="BE483" s="1">
        <v>15538.96</v>
      </c>
      <c r="BF483">
        <v>0.61990000000000001</v>
      </c>
      <c r="BG483">
        <v>0.22500000000000001</v>
      </c>
      <c r="BH483">
        <v>0.1232</v>
      </c>
      <c r="BI483">
        <v>2.3599999999999999E-2</v>
      </c>
      <c r="BJ483">
        <v>8.2000000000000007E-3</v>
      </c>
    </row>
    <row r="484" spans="1:62" x14ac:dyDescent="0.25">
      <c r="A484" t="s">
        <v>486</v>
      </c>
      <c r="B484" t="s">
        <v>1239</v>
      </c>
      <c r="C484">
        <v>99</v>
      </c>
      <c r="D484">
        <v>13.872579141414141</v>
      </c>
      <c r="E484">
        <v>1373.3853349999999</v>
      </c>
      <c r="F484">
        <v>2.5999999999999999E-3</v>
      </c>
      <c r="G484">
        <v>0</v>
      </c>
      <c r="H484">
        <v>9.4999999999999998E-3</v>
      </c>
      <c r="I484">
        <v>3.7000000000000002E-3</v>
      </c>
      <c r="J484">
        <v>2.1600000000000001E-2</v>
      </c>
      <c r="K484">
        <v>0.94830000000000003</v>
      </c>
      <c r="L484">
        <v>1.4200000000000001E-2</v>
      </c>
      <c r="M484">
        <v>0.32750000000000001</v>
      </c>
      <c r="N484">
        <v>6.9999999999999999E-4</v>
      </c>
      <c r="O484">
        <v>0.10730000000000001</v>
      </c>
      <c r="P484" s="1">
        <v>56009.52</v>
      </c>
      <c r="Q484">
        <v>0.17799999999999999</v>
      </c>
      <c r="R484">
        <v>0.2034</v>
      </c>
      <c r="S484">
        <v>0.61860000000000004</v>
      </c>
      <c r="T484">
        <v>13</v>
      </c>
      <c r="U484" s="1">
        <v>71032.92</v>
      </c>
      <c r="V484">
        <v>105.65</v>
      </c>
      <c r="W484" s="1">
        <v>207903.57</v>
      </c>
      <c r="X484">
        <v>0.89680000000000004</v>
      </c>
      <c r="Y484">
        <v>5.0599999999999999E-2</v>
      </c>
      <c r="Z484">
        <v>5.2600000000000001E-2</v>
      </c>
      <c r="AA484">
        <v>0.1032</v>
      </c>
      <c r="AB484">
        <v>207.9</v>
      </c>
      <c r="AC484" s="1">
        <v>5585.6836420930622</v>
      </c>
      <c r="AD484">
        <v>727.21</v>
      </c>
      <c r="AE484" s="1">
        <v>157529.88</v>
      </c>
      <c r="AF484">
        <v>259</v>
      </c>
      <c r="AG484" s="1">
        <v>36161</v>
      </c>
      <c r="AH484" s="1">
        <v>55196</v>
      </c>
      <c r="AI484">
        <v>34.729999999999997</v>
      </c>
      <c r="AJ484">
        <v>26.43</v>
      </c>
      <c r="AK484">
        <v>26.43</v>
      </c>
      <c r="AL484">
        <v>0.5</v>
      </c>
      <c r="AM484">
        <v>0.33</v>
      </c>
      <c r="AN484">
        <v>0.41</v>
      </c>
      <c r="AO484">
        <v>0</v>
      </c>
      <c r="AP484">
        <v>1.0919000000000001</v>
      </c>
      <c r="AQ484" s="1">
        <v>1583.5</v>
      </c>
      <c r="AR484" s="1">
        <v>2805.49</v>
      </c>
      <c r="AS484" s="1">
        <v>8649.86</v>
      </c>
      <c r="AT484">
        <v>947.54</v>
      </c>
      <c r="AU484">
        <v>561.66</v>
      </c>
      <c r="AV484" s="1">
        <v>14548.05</v>
      </c>
      <c r="AW484" s="1">
        <v>8339.83</v>
      </c>
      <c r="AX484">
        <v>0.51600000000000001</v>
      </c>
      <c r="AY484" s="1">
        <v>4987.96</v>
      </c>
      <c r="AZ484">
        <v>0.30859999999999999</v>
      </c>
      <c r="BA484">
        <v>528.92999999999995</v>
      </c>
      <c r="BB484">
        <v>3.27E-2</v>
      </c>
      <c r="BC484" s="1">
        <v>2306.2399999999998</v>
      </c>
      <c r="BD484">
        <v>0.14269999999999999</v>
      </c>
      <c r="BE484" s="1">
        <v>16162.96</v>
      </c>
      <c r="BF484">
        <v>0.53910000000000002</v>
      </c>
      <c r="BG484">
        <v>0.24740000000000001</v>
      </c>
      <c r="BH484">
        <v>0.16889999999999999</v>
      </c>
      <c r="BI484">
        <v>3.1899999999999998E-2</v>
      </c>
      <c r="BJ484">
        <v>1.2699999999999999E-2</v>
      </c>
    </row>
    <row r="485" spans="1:62" x14ac:dyDescent="0.25">
      <c r="A485" t="s">
        <v>487</v>
      </c>
      <c r="B485" t="s">
        <v>1240</v>
      </c>
      <c r="C485">
        <v>118</v>
      </c>
      <c r="D485">
        <v>10.12963155084746</v>
      </c>
      <c r="E485">
        <v>1195.296523</v>
      </c>
      <c r="F485">
        <v>0</v>
      </c>
      <c r="G485">
        <v>0</v>
      </c>
      <c r="H485">
        <v>5.1999999999999998E-3</v>
      </c>
      <c r="I485">
        <v>8.0000000000000004E-4</v>
      </c>
      <c r="J485">
        <v>2.92E-2</v>
      </c>
      <c r="K485">
        <v>0.94640000000000002</v>
      </c>
      <c r="L485">
        <v>1.84E-2</v>
      </c>
      <c r="M485">
        <v>0.2092</v>
      </c>
      <c r="N485">
        <v>6.25E-2</v>
      </c>
      <c r="O485">
        <v>0.1525</v>
      </c>
      <c r="P485" s="1">
        <v>61244.14</v>
      </c>
      <c r="Q485">
        <v>0.19819999999999999</v>
      </c>
      <c r="R485">
        <v>0.16220000000000001</v>
      </c>
      <c r="S485">
        <v>0.63959999999999995</v>
      </c>
      <c r="T485">
        <v>9.5</v>
      </c>
      <c r="U485" s="1">
        <v>71297.37</v>
      </c>
      <c r="V485">
        <v>125.82</v>
      </c>
      <c r="W485" s="1">
        <v>461911.95</v>
      </c>
      <c r="X485">
        <v>0.62129999999999996</v>
      </c>
      <c r="Y485">
        <v>0.1037</v>
      </c>
      <c r="Z485">
        <v>0.27500000000000002</v>
      </c>
      <c r="AA485">
        <v>0.37869999999999998</v>
      </c>
      <c r="AB485">
        <v>461.91</v>
      </c>
      <c r="AC485" s="1">
        <v>14212.772038658395</v>
      </c>
      <c r="AD485">
        <v>960.3</v>
      </c>
      <c r="AE485" s="1">
        <v>338908.12</v>
      </c>
      <c r="AF485">
        <v>580</v>
      </c>
      <c r="AG485" s="1">
        <v>30802</v>
      </c>
      <c r="AH485" s="1">
        <v>64819</v>
      </c>
      <c r="AI485">
        <v>44.03</v>
      </c>
      <c r="AJ485">
        <v>25.43</v>
      </c>
      <c r="AK485">
        <v>27.16</v>
      </c>
      <c r="AL485">
        <v>1.9</v>
      </c>
      <c r="AM485">
        <v>0.84</v>
      </c>
      <c r="AN485">
        <v>1.33</v>
      </c>
      <c r="AO485">
        <v>0</v>
      </c>
      <c r="AP485">
        <v>1.1113</v>
      </c>
      <c r="AQ485" s="1">
        <v>1884.45</v>
      </c>
      <c r="AR485" s="1">
        <v>3376.04</v>
      </c>
      <c r="AS485" s="1">
        <v>9833.32</v>
      </c>
      <c r="AT485">
        <v>942.47</v>
      </c>
      <c r="AU485">
        <v>264.54000000000002</v>
      </c>
      <c r="AV485" s="1">
        <v>16300.82</v>
      </c>
      <c r="AW485" s="1">
        <v>5970.51</v>
      </c>
      <c r="AX485">
        <v>0.30180000000000001</v>
      </c>
      <c r="AY485" s="1">
        <v>10184.44</v>
      </c>
      <c r="AZ485">
        <v>0.51480000000000004</v>
      </c>
      <c r="BA485">
        <v>510.05</v>
      </c>
      <c r="BB485">
        <v>2.58E-2</v>
      </c>
      <c r="BC485" s="1">
        <v>3119.7</v>
      </c>
      <c r="BD485">
        <v>0.15770000000000001</v>
      </c>
      <c r="BE485" s="1">
        <v>19784.7</v>
      </c>
      <c r="BF485">
        <v>0.53990000000000005</v>
      </c>
      <c r="BG485">
        <v>0.27700000000000002</v>
      </c>
      <c r="BH485">
        <v>0.12130000000000001</v>
      </c>
      <c r="BI485">
        <v>4.0300000000000002E-2</v>
      </c>
      <c r="BJ485">
        <v>2.1399999999999999E-2</v>
      </c>
    </row>
    <row r="486" spans="1:62" x14ac:dyDescent="0.25">
      <c r="A486" t="s">
        <v>488</v>
      </c>
      <c r="B486" t="s">
        <v>1241</v>
      </c>
      <c r="C486">
        <v>79</v>
      </c>
      <c r="D486">
        <v>8.4190793164556954</v>
      </c>
      <c r="E486">
        <v>665.10726599999998</v>
      </c>
      <c r="F486">
        <v>4.4000000000000003E-3</v>
      </c>
      <c r="G486">
        <v>0</v>
      </c>
      <c r="H486">
        <v>3.7000000000000002E-3</v>
      </c>
      <c r="I486">
        <v>0</v>
      </c>
      <c r="J486">
        <v>7.3000000000000001E-3</v>
      </c>
      <c r="K486">
        <v>0.95089999999999997</v>
      </c>
      <c r="L486">
        <v>3.3599999999999998E-2</v>
      </c>
      <c r="M486">
        <v>0.3165</v>
      </c>
      <c r="N486">
        <v>0</v>
      </c>
      <c r="O486">
        <v>0.19589999999999999</v>
      </c>
      <c r="P486" s="1">
        <v>61047.06</v>
      </c>
      <c r="Q486">
        <v>0.24640000000000001</v>
      </c>
      <c r="R486">
        <v>0.18840000000000001</v>
      </c>
      <c r="S486">
        <v>0.56520000000000004</v>
      </c>
      <c r="T486">
        <v>4.6500000000000004</v>
      </c>
      <c r="U486" s="1">
        <v>90210.06</v>
      </c>
      <c r="V486">
        <v>143.03</v>
      </c>
      <c r="W486" s="1">
        <v>201933.49</v>
      </c>
      <c r="X486">
        <v>0.81020000000000003</v>
      </c>
      <c r="Y486">
        <v>9.5100000000000004E-2</v>
      </c>
      <c r="Z486">
        <v>9.4700000000000006E-2</v>
      </c>
      <c r="AA486">
        <v>0.1898</v>
      </c>
      <c r="AB486">
        <v>201.93</v>
      </c>
      <c r="AC486" s="1">
        <v>5203.9019522604349</v>
      </c>
      <c r="AD486">
        <v>578.6</v>
      </c>
      <c r="AE486" s="1">
        <v>198772.41</v>
      </c>
      <c r="AF486">
        <v>419</v>
      </c>
      <c r="AG486" s="1">
        <v>38884</v>
      </c>
      <c r="AH486" s="1">
        <v>61370</v>
      </c>
      <c r="AI486">
        <v>37.479999999999997</v>
      </c>
      <c r="AJ486">
        <v>24.51</v>
      </c>
      <c r="AK486">
        <v>24.87</v>
      </c>
      <c r="AL486">
        <v>3</v>
      </c>
      <c r="AM486">
        <v>1.82</v>
      </c>
      <c r="AN486">
        <v>2.35</v>
      </c>
      <c r="AO486" s="1">
        <v>2014.56</v>
      </c>
      <c r="AP486">
        <v>1.5011000000000001</v>
      </c>
      <c r="AQ486" s="1">
        <v>2045.25</v>
      </c>
      <c r="AR486" s="1">
        <v>2187.71</v>
      </c>
      <c r="AS486" s="1">
        <v>9873.74</v>
      </c>
      <c r="AT486">
        <v>979.61</v>
      </c>
      <c r="AU486">
        <v>291.92</v>
      </c>
      <c r="AV486" s="1">
        <v>15378.23</v>
      </c>
      <c r="AW486" s="1">
        <v>7190.07</v>
      </c>
      <c r="AX486">
        <v>0.44090000000000001</v>
      </c>
      <c r="AY486" s="1">
        <v>6508.52</v>
      </c>
      <c r="AZ486">
        <v>0.39910000000000001</v>
      </c>
      <c r="BA486">
        <v>628.47</v>
      </c>
      <c r="BB486">
        <v>3.85E-2</v>
      </c>
      <c r="BC486" s="1">
        <v>1979.32</v>
      </c>
      <c r="BD486">
        <v>0.12139999999999999</v>
      </c>
      <c r="BE486" s="1">
        <v>16306.38</v>
      </c>
      <c r="BF486">
        <v>0.56689999999999996</v>
      </c>
      <c r="BG486">
        <v>0.21310000000000001</v>
      </c>
      <c r="BH486">
        <v>0.17710000000000001</v>
      </c>
      <c r="BI486">
        <v>2.5700000000000001E-2</v>
      </c>
      <c r="BJ486">
        <v>1.7299999999999999E-2</v>
      </c>
    </row>
    <row r="487" spans="1:62" x14ac:dyDescent="0.25">
      <c r="A487" t="s">
        <v>489</v>
      </c>
      <c r="B487" t="s">
        <v>1242</v>
      </c>
      <c r="C487">
        <v>136</v>
      </c>
      <c r="D487">
        <v>6.8090161397058822</v>
      </c>
      <c r="E487">
        <v>926.02619500000003</v>
      </c>
      <c r="F487">
        <v>1.1000000000000001E-3</v>
      </c>
      <c r="G487">
        <v>0</v>
      </c>
      <c r="H487">
        <v>2.7000000000000001E-3</v>
      </c>
      <c r="I487">
        <v>0</v>
      </c>
      <c r="J487">
        <v>6.8999999999999999E-3</v>
      </c>
      <c r="K487">
        <v>0.95150000000000001</v>
      </c>
      <c r="L487">
        <v>3.7699999999999997E-2</v>
      </c>
      <c r="M487">
        <v>0.51290000000000002</v>
      </c>
      <c r="N487">
        <v>0</v>
      </c>
      <c r="O487">
        <v>0.16139999999999999</v>
      </c>
      <c r="P487" s="1">
        <v>58935.73</v>
      </c>
      <c r="Q487">
        <v>0.19700000000000001</v>
      </c>
      <c r="R487">
        <v>0.18179999999999999</v>
      </c>
      <c r="S487">
        <v>0.62119999999999997</v>
      </c>
      <c r="T487">
        <v>8</v>
      </c>
      <c r="U487" s="1">
        <v>75459.38</v>
      </c>
      <c r="V487">
        <v>115.75</v>
      </c>
      <c r="W487" s="1">
        <v>123441.61</v>
      </c>
      <c r="X487">
        <v>0.83020000000000005</v>
      </c>
      <c r="Y487">
        <v>5.6599999999999998E-2</v>
      </c>
      <c r="Z487">
        <v>0.1132</v>
      </c>
      <c r="AA487">
        <v>0.16980000000000001</v>
      </c>
      <c r="AB487">
        <v>123.44</v>
      </c>
      <c r="AC487" s="1">
        <v>2622.9182426097568</v>
      </c>
      <c r="AD487">
        <v>351.11</v>
      </c>
      <c r="AE487" s="1">
        <v>106815.55</v>
      </c>
      <c r="AF487">
        <v>86</v>
      </c>
      <c r="AG487" s="1">
        <v>35587</v>
      </c>
      <c r="AH487" s="1">
        <v>50510</v>
      </c>
      <c r="AI487">
        <v>28.3</v>
      </c>
      <c r="AJ487">
        <v>20.079999999999998</v>
      </c>
      <c r="AK487">
        <v>24.3</v>
      </c>
      <c r="AL487">
        <v>0.5</v>
      </c>
      <c r="AM487">
        <v>0.28000000000000003</v>
      </c>
      <c r="AN487">
        <v>0.5</v>
      </c>
      <c r="AO487">
        <v>2.2799999999999998</v>
      </c>
      <c r="AP487">
        <v>0.69550000000000001</v>
      </c>
      <c r="AQ487" s="1">
        <v>2087.58</v>
      </c>
      <c r="AR487" s="1">
        <v>3151.25</v>
      </c>
      <c r="AS487" s="1">
        <v>9322.02</v>
      </c>
      <c r="AT487">
        <v>571.33000000000004</v>
      </c>
      <c r="AU487">
        <v>90.83</v>
      </c>
      <c r="AV487" s="1">
        <v>15223.02</v>
      </c>
      <c r="AW487" s="1">
        <v>11180.18</v>
      </c>
      <c r="AX487">
        <v>0.66090000000000004</v>
      </c>
      <c r="AY487" s="1">
        <v>2408.75</v>
      </c>
      <c r="AZ487">
        <v>0.1424</v>
      </c>
      <c r="BA487" s="1">
        <v>1674.95</v>
      </c>
      <c r="BB487">
        <v>9.9000000000000005E-2</v>
      </c>
      <c r="BC487" s="1">
        <v>1651.9</v>
      </c>
      <c r="BD487">
        <v>9.7699999999999995E-2</v>
      </c>
      <c r="BE487" s="1">
        <v>16915.79</v>
      </c>
      <c r="BF487">
        <v>0.53259999999999996</v>
      </c>
      <c r="BG487">
        <v>0.2535</v>
      </c>
      <c r="BH487">
        <v>0.16489999999999999</v>
      </c>
      <c r="BI487">
        <v>4.0099999999999997E-2</v>
      </c>
      <c r="BJ487">
        <v>8.9999999999999993E-3</v>
      </c>
    </row>
    <row r="488" spans="1:62" x14ac:dyDescent="0.25">
      <c r="A488" t="s">
        <v>490</v>
      </c>
      <c r="B488" t="s">
        <v>1243</v>
      </c>
      <c r="C488">
        <v>100</v>
      </c>
      <c r="D488">
        <v>7.85520452</v>
      </c>
      <c r="E488">
        <v>785.52045199999998</v>
      </c>
      <c r="F488">
        <v>1.1999999999999999E-3</v>
      </c>
      <c r="G488">
        <v>1.1999999999999999E-3</v>
      </c>
      <c r="H488">
        <v>1.7899999999999999E-2</v>
      </c>
      <c r="I488">
        <v>1.1000000000000001E-3</v>
      </c>
      <c r="J488">
        <v>1.6799999999999999E-2</v>
      </c>
      <c r="K488">
        <v>0.92369999999999997</v>
      </c>
      <c r="L488">
        <v>3.8100000000000002E-2</v>
      </c>
      <c r="M488">
        <v>0.99350000000000005</v>
      </c>
      <c r="N488">
        <v>0</v>
      </c>
      <c r="O488">
        <v>0.15989999999999999</v>
      </c>
      <c r="P488" s="1">
        <v>51582.35</v>
      </c>
      <c r="Q488">
        <v>5.0799999999999998E-2</v>
      </c>
      <c r="R488">
        <v>0.25419999999999998</v>
      </c>
      <c r="S488">
        <v>0.69489999999999996</v>
      </c>
      <c r="T488">
        <v>10</v>
      </c>
      <c r="U488" s="1">
        <v>68068.7</v>
      </c>
      <c r="V488">
        <v>78.55</v>
      </c>
      <c r="W488" s="1">
        <v>192942.89</v>
      </c>
      <c r="X488">
        <v>0.60029999999999994</v>
      </c>
      <c r="Y488">
        <v>7.17E-2</v>
      </c>
      <c r="Z488">
        <v>0.32800000000000001</v>
      </c>
      <c r="AA488">
        <v>0.3997</v>
      </c>
      <c r="AB488">
        <v>192.94</v>
      </c>
      <c r="AC488" s="1">
        <v>4867.7268558247542</v>
      </c>
      <c r="AD488">
        <v>413.56</v>
      </c>
      <c r="AE488" s="1">
        <v>174699.82</v>
      </c>
      <c r="AF488">
        <v>333</v>
      </c>
      <c r="AG488" s="1">
        <v>32517</v>
      </c>
      <c r="AH488" s="1">
        <v>48749</v>
      </c>
      <c r="AI488">
        <v>33.71</v>
      </c>
      <c r="AJ488">
        <v>19.87</v>
      </c>
      <c r="AK488">
        <v>29.49</v>
      </c>
      <c r="AL488">
        <v>4.75</v>
      </c>
      <c r="AM488">
        <v>4.5599999999999996</v>
      </c>
      <c r="AN488">
        <v>4.7</v>
      </c>
      <c r="AO488">
        <v>0</v>
      </c>
      <c r="AP488">
        <v>0.86870000000000003</v>
      </c>
      <c r="AQ488" s="1">
        <v>3637.48</v>
      </c>
      <c r="AR488" s="1">
        <v>3940.95</v>
      </c>
      <c r="AS488" s="1">
        <v>8846.5400000000009</v>
      </c>
      <c r="AT488">
        <v>645.20000000000005</v>
      </c>
      <c r="AU488">
        <v>108.41</v>
      </c>
      <c r="AV488" s="1">
        <v>17178.580000000002</v>
      </c>
      <c r="AW488" s="1">
        <v>10383.950000000001</v>
      </c>
      <c r="AX488">
        <v>0.51570000000000005</v>
      </c>
      <c r="AY488" s="1">
        <v>4487.37</v>
      </c>
      <c r="AZ488">
        <v>0.2228</v>
      </c>
      <c r="BA488" s="1">
        <v>1844.48</v>
      </c>
      <c r="BB488">
        <v>9.1600000000000001E-2</v>
      </c>
      <c r="BC488" s="1">
        <v>3421.35</v>
      </c>
      <c r="BD488">
        <v>0.1699</v>
      </c>
      <c r="BE488" s="1">
        <v>20137.14</v>
      </c>
      <c r="BF488">
        <v>0.4672</v>
      </c>
      <c r="BG488">
        <v>0.27860000000000001</v>
      </c>
      <c r="BH488">
        <v>0.1711</v>
      </c>
      <c r="BI488">
        <v>5.57E-2</v>
      </c>
      <c r="BJ488">
        <v>2.75E-2</v>
      </c>
    </row>
    <row r="489" spans="1:62" x14ac:dyDescent="0.25">
      <c r="A489" t="s">
        <v>491</v>
      </c>
      <c r="B489" t="s">
        <v>1244</v>
      </c>
      <c r="C489">
        <v>80</v>
      </c>
      <c r="D489">
        <v>8.2736117624999999</v>
      </c>
      <c r="E489">
        <v>661.88894100000005</v>
      </c>
      <c r="F489">
        <v>0</v>
      </c>
      <c r="G489">
        <v>0</v>
      </c>
      <c r="H489">
        <v>0</v>
      </c>
      <c r="I489">
        <v>0</v>
      </c>
      <c r="J489">
        <v>1.72E-2</v>
      </c>
      <c r="K489">
        <v>0.96209999999999996</v>
      </c>
      <c r="L489">
        <v>2.06E-2</v>
      </c>
      <c r="M489">
        <v>0.99690000000000001</v>
      </c>
      <c r="N489">
        <v>0</v>
      </c>
      <c r="O489">
        <v>0.1739</v>
      </c>
      <c r="P489" s="1">
        <v>48111.199999999997</v>
      </c>
      <c r="Q489">
        <v>0.14549999999999999</v>
      </c>
      <c r="R489">
        <v>0.2545</v>
      </c>
      <c r="S489">
        <v>0.6</v>
      </c>
      <c r="T489">
        <v>8.85</v>
      </c>
      <c r="U489" s="1">
        <v>71156.61</v>
      </c>
      <c r="V489">
        <v>74.790000000000006</v>
      </c>
      <c r="W489" s="1">
        <v>153300.87</v>
      </c>
      <c r="X489">
        <v>0.63839999999999997</v>
      </c>
      <c r="Y489">
        <v>0.17469999999999999</v>
      </c>
      <c r="Z489">
        <v>0.18690000000000001</v>
      </c>
      <c r="AA489">
        <v>0.36159999999999998</v>
      </c>
      <c r="AB489">
        <v>153.30000000000001</v>
      </c>
      <c r="AC489" s="1">
        <v>3361.7754613609713</v>
      </c>
      <c r="AD489">
        <v>402.08</v>
      </c>
      <c r="AE489" s="1">
        <v>139363.82999999999</v>
      </c>
      <c r="AF489">
        <v>186</v>
      </c>
      <c r="AG489" s="1">
        <v>32860</v>
      </c>
      <c r="AH489" s="1">
        <v>48822</v>
      </c>
      <c r="AI489">
        <v>27</v>
      </c>
      <c r="AJ489">
        <v>20.02</v>
      </c>
      <c r="AK489">
        <v>23.5</v>
      </c>
      <c r="AL489">
        <v>0.5</v>
      </c>
      <c r="AM489">
        <v>0.42</v>
      </c>
      <c r="AN489">
        <v>0.5</v>
      </c>
      <c r="AO489">
        <v>0</v>
      </c>
      <c r="AP489">
        <v>0.61319999999999997</v>
      </c>
      <c r="AQ489" s="1">
        <v>1927</v>
      </c>
      <c r="AR489" s="1">
        <v>3015.64</v>
      </c>
      <c r="AS489" s="1">
        <v>6786.43</v>
      </c>
      <c r="AT489">
        <v>713.06</v>
      </c>
      <c r="AU489">
        <v>261.77999999999997</v>
      </c>
      <c r="AV489" s="1">
        <v>12703.9</v>
      </c>
      <c r="AW489" s="1">
        <v>8863.8700000000008</v>
      </c>
      <c r="AX489">
        <v>0.60980000000000001</v>
      </c>
      <c r="AY489" s="1">
        <v>2901.64</v>
      </c>
      <c r="AZ489">
        <v>0.1996</v>
      </c>
      <c r="BA489">
        <v>206.84</v>
      </c>
      <c r="BB489">
        <v>1.4200000000000001E-2</v>
      </c>
      <c r="BC489" s="1">
        <v>2562.5300000000002</v>
      </c>
      <c r="BD489">
        <v>0.17630000000000001</v>
      </c>
      <c r="BE489" s="1">
        <v>14534.87</v>
      </c>
      <c r="BF489">
        <v>0.47270000000000001</v>
      </c>
      <c r="BG489">
        <v>0.27700000000000002</v>
      </c>
      <c r="BH489">
        <v>0.2145</v>
      </c>
      <c r="BI489">
        <v>2.1600000000000001E-2</v>
      </c>
      <c r="BJ489">
        <v>1.43E-2</v>
      </c>
    </row>
    <row r="490" spans="1:62" x14ac:dyDescent="0.25">
      <c r="A490" t="s">
        <v>492</v>
      </c>
      <c r="B490" t="s">
        <v>1245</v>
      </c>
      <c r="C490">
        <v>87</v>
      </c>
      <c r="D490">
        <v>6.7109627586206893</v>
      </c>
      <c r="E490">
        <v>583.85375999999997</v>
      </c>
      <c r="F490">
        <v>1.6999999999999999E-3</v>
      </c>
      <c r="G490">
        <v>0</v>
      </c>
      <c r="H490">
        <v>3.8999999999999998E-3</v>
      </c>
      <c r="I490">
        <v>0</v>
      </c>
      <c r="J490">
        <v>1.01E-2</v>
      </c>
      <c r="K490">
        <v>0.97009999999999996</v>
      </c>
      <c r="L490">
        <v>1.4200000000000001E-2</v>
      </c>
      <c r="M490">
        <v>1</v>
      </c>
      <c r="N490">
        <v>0</v>
      </c>
      <c r="O490">
        <v>0.2288</v>
      </c>
      <c r="P490" s="1">
        <v>57357.24</v>
      </c>
      <c r="Q490">
        <v>0.2414</v>
      </c>
      <c r="R490">
        <v>0.13789999999999999</v>
      </c>
      <c r="S490">
        <v>0.62070000000000003</v>
      </c>
      <c r="T490">
        <v>9.5</v>
      </c>
      <c r="U490" s="1">
        <v>66153.37</v>
      </c>
      <c r="V490">
        <v>61.46</v>
      </c>
      <c r="W490" s="1">
        <v>118197.27</v>
      </c>
      <c r="X490">
        <v>0.76759999999999995</v>
      </c>
      <c r="Y490">
        <v>8.2799999999999999E-2</v>
      </c>
      <c r="Z490">
        <v>0.14960000000000001</v>
      </c>
      <c r="AA490">
        <v>0.2324</v>
      </c>
      <c r="AB490">
        <v>118.2</v>
      </c>
      <c r="AC490" s="1">
        <v>2469.8890352269036</v>
      </c>
      <c r="AD490">
        <v>320.27999999999997</v>
      </c>
      <c r="AE490" s="1">
        <v>87489.49</v>
      </c>
      <c r="AF490">
        <v>50</v>
      </c>
      <c r="AG490" s="1">
        <v>32483</v>
      </c>
      <c r="AH490" s="1">
        <v>44301</v>
      </c>
      <c r="AI490">
        <v>25.6</v>
      </c>
      <c r="AJ490">
        <v>20.010000000000002</v>
      </c>
      <c r="AK490">
        <v>20.58</v>
      </c>
      <c r="AL490">
        <v>0.5</v>
      </c>
      <c r="AM490">
        <v>0.5</v>
      </c>
      <c r="AN490">
        <v>0.5</v>
      </c>
      <c r="AO490">
        <v>0</v>
      </c>
      <c r="AP490">
        <v>0.72940000000000005</v>
      </c>
      <c r="AQ490" s="1">
        <v>2608.7399999999998</v>
      </c>
      <c r="AR490" s="1">
        <v>3962.28</v>
      </c>
      <c r="AS490" s="1">
        <v>10708.53</v>
      </c>
      <c r="AT490">
        <v>602.54</v>
      </c>
      <c r="AU490">
        <v>293.95999999999998</v>
      </c>
      <c r="AV490" s="1">
        <v>18176.05</v>
      </c>
      <c r="AW490" s="1">
        <v>14786.62</v>
      </c>
      <c r="AX490">
        <v>0.71199999999999997</v>
      </c>
      <c r="AY490" s="1">
        <v>2136.0100000000002</v>
      </c>
      <c r="AZ490">
        <v>0.10290000000000001</v>
      </c>
      <c r="BA490">
        <v>735.54</v>
      </c>
      <c r="BB490">
        <v>3.5400000000000001E-2</v>
      </c>
      <c r="BC490" s="1">
        <v>3109.34</v>
      </c>
      <c r="BD490">
        <v>0.1497</v>
      </c>
      <c r="BE490" s="1">
        <v>20767.5</v>
      </c>
      <c r="BF490">
        <v>0.53639999999999999</v>
      </c>
      <c r="BG490">
        <v>0.25790000000000002</v>
      </c>
      <c r="BH490">
        <v>9.8699999999999996E-2</v>
      </c>
      <c r="BI490">
        <v>1.9900000000000001E-2</v>
      </c>
      <c r="BJ490">
        <v>8.72E-2</v>
      </c>
    </row>
    <row r="491" spans="1:62" x14ac:dyDescent="0.25">
      <c r="A491" t="s">
        <v>493</v>
      </c>
      <c r="B491" t="s">
        <v>1246</v>
      </c>
      <c r="C491">
        <v>26</v>
      </c>
      <c r="D491">
        <v>16.023346</v>
      </c>
      <c r="E491">
        <v>416.60699599999998</v>
      </c>
      <c r="F491">
        <v>2.3999999999999998E-3</v>
      </c>
      <c r="G491">
        <v>0</v>
      </c>
      <c r="H491">
        <v>4.8999999999999998E-3</v>
      </c>
      <c r="I491">
        <v>0</v>
      </c>
      <c r="J491">
        <v>3.2899999999999999E-2</v>
      </c>
      <c r="K491">
        <v>0.8992</v>
      </c>
      <c r="L491">
        <v>6.0600000000000001E-2</v>
      </c>
      <c r="M491">
        <v>0.50860000000000005</v>
      </c>
      <c r="N491">
        <v>1.7000000000000001E-2</v>
      </c>
      <c r="O491">
        <v>0.1421</v>
      </c>
      <c r="P491" s="1">
        <v>51844.1</v>
      </c>
      <c r="Q491">
        <v>0.26319999999999999</v>
      </c>
      <c r="R491">
        <v>0.28070000000000001</v>
      </c>
      <c r="S491">
        <v>0.45610000000000001</v>
      </c>
      <c r="T491">
        <v>4</v>
      </c>
      <c r="U491" s="1">
        <v>48223</v>
      </c>
      <c r="V491">
        <v>104.15</v>
      </c>
      <c r="W491" s="1">
        <v>181718.1</v>
      </c>
      <c r="X491">
        <v>0.93420000000000003</v>
      </c>
      <c r="Y491">
        <v>2.5700000000000001E-2</v>
      </c>
      <c r="Z491">
        <v>4.0099999999999997E-2</v>
      </c>
      <c r="AA491">
        <v>6.5799999999999997E-2</v>
      </c>
      <c r="AB491">
        <v>181.72</v>
      </c>
      <c r="AC491" s="1">
        <v>4387.3075045528039</v>
      </c>
      <c r="AD491">
        <v>805.42</v>
      </c>
      <c r="AE491" s="1">
        <v>151409.19</v>
      </c>
      <c r="AF491">
        <v>238</v>
      </c>
      <c r="AG491" s="1">
        <v>32837</v>
      </c>
      <c r="AH491" s="1">
        <v>51615</v>
      </c>
      <c r="AI491">
        <v>40.75</v>
      </c>
      <c r="AJ491">
        <v>23.45</v>
      </c>
      <c r="AK491">
        <v>23.45</v>
      </c>
      <c r="AL491">
        <v>1.5</v>
      </c>
      <c r="AM491">
        <v>1.32</v>
      </c>
      <c r="AN491">
        <v>1.35</v>
      </c>
      <c r="AO491">
        <v>0</v>
      </c>
      <c r="AP491">
        <v>0.93300000000000005</v>
      </c>
      <c r="AQ491" s="1">
        <v>2005.5</v>
      </c>
      <c r="AR491" s="1">
        <v>2481.5100000000002</v>
      </c>
      <c r="AS491" s="1">
        <v>7963.08</v>
      </c>
      <c r="AT491">
        <v>484.59</v>
      </c>
      <c r="AU491">
        <v>145.87</v>
      </c>
      <c r="AV491" s="1">
        <v>13080.56</v>
      </c>
      <c r="AW491" s="1">
        <v>9874.58</v>
      </c>
      <c r="AX491">
        <v>0.56779999999999997</v>
      </c>
      <c r="AY491" s="1">
        <v>4128.62</v>
      </c>
      <c r="AZ491">
        <v>0.2374</v>
      </c>
      <c r="BA491">
        <v>496.76</v>
      </c>
      <c r="BB491">
        <v>2.86E-2</v>
      </c>
      <c r="BC491" s="1">
        <v>2892.07</v>
      </c>
      <c r="BD491">
        <v>0.1663</v>
      </c>
      <c r="BE491" s="1">
        <v>17392.03</v>
      </c>
      <c r="BF491">
        <v>0.44850000000000001</v>
      </c>
      <c r="BG491">
        <v>0.18529999999999999</v>
      </c>
      <c r="BH491">
        <v>0.32529999999999998</v>
      </c>
      <c r="BI491">
        <v>2.8199999999999999E-2</v>
      </c>
      <c r="BJ491">
        <v>1.2699999999999999E-2</v>
      </c>
    </row>
    <row r="492" spans="1:62" x14ac:dyDescent="0.25">
      <c r="A492" t="s">
        <v>494</v>
      </c>
      <c r="B492" t="s">
        <v>1247</v>
      </c>
      <c r="C492">
        <v>65</v>
      </c>
      <c r="D492">
        <v>68.895669507692304</v>
      </c>
      <c r="E492">
        <v>4478.2185179999997</v>
      </c>
      <c r="F492">
        <v>8.8700000000000001E-2</v>
      </c>
      <c r="G492">
        <v>8.9999999999999998E-4</v>
      </c>
      <c r="H492">
        <v>4.1399999999999999E-2</v>
      </c>
      <c r="I492">
        <v>1.9E-3</v>
      </c>
      <c r="J492">
        <v>3.6999999999999998E-2</v>
      </c>
      <c r="K492">
        <v>0.77549999999999997</v>
      </c>
      <c r="L492">
        <v>5.4699999999999999E-2</v>
      </c>
      <c r="M492">
        <v>0.317</v>
      </c>
      <c r="N492">
        <v>4.24E-2</v>
      </c>
      <c r="O492">
        <v>0.15429999999999999</v>
      </c>
      <c r="P492" s="1">
        <v>67940.69</v>
      </c>
      <c r="Q492">
        <v>0.20219999999999999</v>
      </c>
      <c r="R492">
        <v>0.20219999999999999</v>
      </c>
      <c r="S492">
        <v>0.59570000000000001</v>
      </c>
      <c r="T492">
        <v>25.4</v>
      </c>
      <c r="U492" s="1">
        <v>96814.65</v>
      </c>
      <c r="V492">
        <v>176.31</v>
      </c>
      <c r="W492" s="1">
        <v>209371.76</v>
      </c>
      <c r="X492">
        <v>0.81540000000000001</v>
      </c>
      <c r="Y492">
        <v>0.11650000000000001</v>
      </c>
      <c r="Z492">
        <v>6.8099999999999994E-2</v>
      </c>
      <c r="AA492">
        <v>0.18459999999999999</v>
      </c>
      <c r="AB492">
        <v>209.37</v>
      </c>
      <c r="AC492" s="1">
        <v>5282.4269081368666</v>
      </c>
      <c r="AD492">
        <v>675.83</v>
      </c>
      <c r="AE492" s="1">
        <v>168235.35</v>
      </c>
      <c r="AF492">
        <v>308</v>
      </c>
      <c r="AG492" s="1">
        <v>47763</v>
      </c>
      <c r="AH492" s="1">
        <v>73208</v>
      </c>
      <c r="AI492">
        <v>29.61</v>
      </c>
      <c r="AJ492">
        <v>24.91</v>
      </c>
      <c r="AK492">
        <v>24.91</v>
      </c>
      <c r="AL492">
        <v>2.8</v>
      </c>
      <c r="AM492">
        <v>2</v>
      </c>
      <c r="AN492">
        <v>2.14</v>
      </c>
      <c r="AO492" s="1">
        <v>1705.76</v>
      </c>
      <c r="AP492">
        <v>1.0203</v>
      </c>
      <c r="AQ492" s="1">
        <v>1266.92</v>
      </c>
      <c r="AR492" s="1">
        <v>2109.7600000000002</v>
      </c>
      <c r="AS492" s="1">
        <v>6012.87</v>
      </c>
      <c r="AT492">
        <v>693.37</v>
      </c>
      <c r="AU492">
        <v>431.66</v>
      </c>
      <c r="AV492" s="1">
        <v>10514.58</v>
      </c>
      <c r="AW492" s="1">
        <v>4214.8999999999996</v>
      </c>
      <c r="AX492">
        <v>0.34499999999999997</v>
      </c>
      <c r="AY492" s="1">
        <v>6257.86</v>
      </c>
      <c r="AZ492">
        <v>0.51219999999999999</v>
      </c>
      <c r="BA492">
        <v>423.57</v>
      </c>
      <c r="BB492">
        <v>3.4700000000000002E-2</v>
      </c>
      <c r="BC492" s="1">
        <v>1320.61</v>
      </c>
      <c r="BD492">
        <v>0.1081</v>
      </c>
      <c r="BE492" s="1">
        <v>12216.94</v>
      </c>
      <c r="BF492">
        <v>0.62239999999999995</v>
      </c>
      <c r="BG492">
        <v>0.24399999999999999</v>
      </c>
      <c r="BH492">
        <v>8.8999999999999996E-2</v>
      </c>
      <c r="BI492">
        <v>3.0800000000000001E-2</v>
      </c>
      <c r="BJ492">
        <v>1.37E-2</v>
      </c>
    </row>
    <row r="493" spans="1:62" x14ac:dyDescent="0.25">
      <c r="A493" t="s">
        <v>495</v>
      </c>
      <c r="B493" t="s">
        <v>1248</v>
      </c>
      <c r="C493">
        <v>68</v>
      </c>
      <c r="D493">
        <v>59.738667808823529</v>
      </c>
      <c r="E493">
        <v>4062.2294109999998</v>
      </c>
      <c r="F493">
        <v>6.4999999999999997E-3</v>
      </c>
      <c r="G493">
        <v>1.4E-3</v>
      </c>
      <c r="H493">
        <v>0.01</v>
      </c>
      <c r="I493">
        <v>1E-3</v>
      </c>
      <c r="J493">
        <v>3.2300000000000002E-2</v>
      </c>
      <c r="K493">
        <v>0.91579999999999995</v>
      </c>
      <c r="L493">
        <v>3.3000000000000002E-2</v>
      </c>
      <c r="M493">
        <v>0.37369999999999998</v>
      </c>
      <c r="N493">
        <v>5.5999999999999999E-3</v>
      </c>
      <c r="O493">
        <v>0.13539999999999999</v>
      </c>
      <c r="P493" s="1">
        <v>76142.009999999995</v>
      </c>
      <c r="Q493">
        <v>0.2455</v>
      </c>
      <c r="R493">
        <v>0.21820000000000001</v>
      </c>
      <c r="S493">
        <v>0.53639999999999999</v>
      </c>
      <c r="T493">
        <v>15</v>
      </c>
      <c r="U493" s="1">
        <v>123815.67</v>
      </c>
      <c r="V493">
        <v>270.82</v>
      </c>
      <c r="W493" s="1">
        <v>198794.07</v>
      </c>
      <c r="X493">
        <v>0.68959999999999999</v>
      </c>
      <c r="Y493">
        <v>0.21049999999999999</v>
      </c>
      <c r="Z493">
        <v>9.9900000000000003E-2</v>
      </c>
      <c r="AA493">
        <v>0.31040000000000001</v>
      </c>
      <c r="AB493">
        <v>198.79</v>
      </c>
      <c r="AC493" s="1">
        <v>4479.3846331590157</v>
      </c>
      <c r="AD493">
        <v>410.95</v>
      </c>
      <c r="AE493" s="1">
        <v>164291.41</v>
      </c>
      <c r="AF493">
        <v>289</v>
      </c>
      <c r="AG493" s="1">
        <v>41637</v>
      </c>
      <c r="AH493" s="1">
        <v>68961</v>
      </c>
      <c r="AI493">
        <v>41.68</v>
      </c>
      <c r="AJ493">
        <v>20</v>
      </c>
      <c r="AK493">
        <v>21.75</v>
      </c>
      <c r="AL493">
        <v>0.5</v>
      </c>
      <c r="AM493">
        <v>0.43</v>
      </c>
      <c r="AN493">
        <v>0.44</v>
      </c>
      <c r="AO493" s="1">
        <v>1431.42</v>
      </c>
      <c r="AP493">
        <v>0.82350000000000001</v>
      </c>
      <c r="AQ493" s="1">
        <v>1330.22</v>
      </c>
      <c r="AR493" s="1">
        <v>1817.04</v>
      </c>
      <c r="AS493" s="1">
        <v>8289.1</v>
      </c>
      <c r="AT493">
        <v>517.07000000000005</v>
      </c>
      <c r="AU493">
        <v>102.39</v>
      </c>
      <c r="AV493" s="1">
        <v>12055.82</v>
      </c>
      <c r="AW493" s="1">
        <v>4248.26</v>
      </c>
      <c r="AX493">
        <v>0.32700000000000001</v>
      </c>
      <c r="AY493" s="1">
        <v>5665.89</v>
      </c>
      <c r="AZ493">
        <v>0.43609999999999999</v>
      </c>
      <c r="BA493">
        <v>728.81</v>
      </c>
      <c r="BB493">
        <v>5.6099999999999997E-2</v>
      </c>
      <c r="BC493" s="1">
        <v>2349.59</v>
      </c>
      <c r="BD493">
        <v>0.18079999999999999</v>
      </c>
      <c r="BE493" s="1">
        <v>12992.54</v>
      </c>
      <c r="BF493">
        <v>0.49309999999999998</v>
      </c>
      <c r="BG493">
        <v>0.1913</v>
      </c>
      <c r="BH493">
        <v>0.26040000000000002</v>
      </c>
      <c r="BI493">
        <v>3.5400000000000001E-2</v>
      </c>
      <c r="BJ493">
        <v>1.9800000000000002E-2</v>
      </c>
    </row>
    <row r="494" spans="1:62" x14ac:dyDescent="0.25">
      <c r="A494" t="s">
        <v>496</v>
      </c>
      <c r="B494" t="s">
        <v>1249</v>
      </c>
      <c r="C494">
        <v>89</v>
      </c>
      <c r="D494">
        <v>10.26948696629213</v>
      </c>
      <c r="E494">
        <v>913.98433999999997</v>
      </c>
      <c r="F494">
        <v>1.1000000000000001E-3</v>
      </c>
      <c r="G494">
        <v>8.6999999999999994E-3</v>
      </c>
      <c r="H494">
        <v>7.7000000000000002E-3</v>
      </c>
      <c r="I494">
        <v>1.1000000000000001E-3</v>
      </c>
      <c r="J494">
        <v>2.06E-2</v>
      </c>
      <c r="K494">
        <v>0.94020000000000004</v>
      </c>
      <c r="L494">
        <v>2.0500000000000001E-2</v>
      </c>
      <c r="M494">
        <v>0.2545</v>
      </c>
      <c r="N494">
        <v>9.9000000000000008E-3</v>
      </c>
      <c r="O494">
        <v>0.15</v>
      </c>
      <c r="P494" s="1">
        <v>63855.16</v>
      </c>
      <c r="Q494">
        <v>0.34379999999999999</v>
      </c>
      <c r="R494">
        <v>0.2344</v>
      </c>
      <c r="S494">
        <v>0.4219</v>
      </c>
      <c r="T494">
        <v>14.5</v>
      </c>
      <c r="U494" s="1">
        <v>47869.03</v>
      </c>
      <c r="V494">
        <v>63.03</v>
      </c>
      <c r="W494" s="1">
        <v>158407.97</v>
      </c>
      <c r="X494">
        <v>0.81679999999999997</v>
      </c>
      <c r="Y494">
        <v>6.5299999999999997E-2</v>
      </c>
      <c r="Z494">
        <v>0.1178</v>
      </c>
      <c r="AA494">
        <v>0.1832</v>
      </c>
      <c r="AB494">
        <v>158.41</v>
      </c>
      <c r="AC494" s="1">
        <v>3474.2881918523899</v>
      </c>
      <c r="AD494">
        <v>435.22</v>
      </c>
      <c r="AE494" s="1">
        <v>144423.20000000001</v>
      </c>
      <c r="AF494">
        <v>213</v>
      </c>
      <c r="AG494" s="1">
        <v>37957</v>
      </c>
      <c r="AH494" s="1">
        <v>53517</v>
      </c>
      <c r="AI494">
        <v>27.17</v>
      </c>
      <c r="AJ494">
        <v>21.2</v>
      </c>
      <c r="AK494">
        <v>21.84</v>
      </c>
      <c r="AL494">
        <v>1.9</v>
      </c>
      <c r="AM494">
        <v>1.19</v>
      </c>
      <c r="AN494">
        <v>1.79</v>
      </c>
      <c r="AO494" s="1">
        <v>1421.7</v>
      </c>
      <c r="AP494">
        <v>1.3944000000000001</v>
      </c>
      <c r="AQ494" s="1">
        <v>1662.76</v>
      </c>
      <c r="AR494" s="1">
        <v>2182.1</v>
      </c>
      <c r="AS494" s="1">
        <v>7703.36</v>
      </c>
      <c r="AT494" s="1">
        <v>1045.18</v>
      </c>
      <c r="AU494">
        <v>280</v>
      </c>
      <c r="AV494" s="1">
        <v>12873.41</v>
      </c>
      <c r="AW494" s="1">
        <v>7982.95</v>
      </c>
      <c r="AX494">
        <v>0.52459999999999996</v>
      </c>
      <c r="AY494" s="1">
        <v>4536.18</v>
      </c>
      <c r="AZ494">
        <v>0.29809999999999998</v>
      </c>
      <c r="BA494">
        <v>507.2</v>
      </c>
      <c r="BB494">
        <v>3.3300000000000003E-2</v>
      </c>
      <c r="BC494" s="1">
        <v>2190.88</v>
      </c>
      <c r="BD494">
        <v>0.14399999999999999</v>
      </c>
      <c r="BE494" s="1">
        <v>15217.21</v>
      </c>
      <c r="BF494">
        <v>0.55289999999999995</v>
      </c>
      <c r="BG494">
        <v>0.19980000000000001</v>
      </c>
      <c r="BH494">
        <v>0.18720000000000001</v>
      </c>
      <c r="BI494">
        <v>4.9599999999999998E-2</v>
      </c>
      <c r="BJ494">
        <v>1.0500000000000001E-2</v>
      </c>
    </row>
    <row r="495" spans="1:62" x14ac:dyDescent="0.25">
      <c r="A495" t="s">
        <v>497</v>
      </c>
      <c r="B495" t="s">
        <v>1250</v>
      </c>
      <c r="C495">
        <v>38</v>
      </c>
      <c r="D495">
        <v>149.03424326315789</v>
      </c>
      <c r="E495">
        <v>5663.3012440000002</v>
      </c>
      <c r="F495">
        <v>3.0700000000000002E-2</v>
      </c>
      <c r="G495">
        <v>4.0000000000000002E-4</v>
      </c>
      <c r="H495">
        <v>2.06E-2</v>
      </c>
      <c r="I495">
        <v>2.0000000000000001E-4</v>
      </c>
      <c r="J495">
        <v>2.47E-2</v>
      </c>
      <c r="K495">
        <v>0.89149999999999996</v>
      </c>
      <c r="L495">
        <v>3.1899999999999998E-2</v>
      </c>
      <c r="M495">
        <v>8.1299999999999997E-2</v>
      </c>
      <c r="N495">
        <v>3.5000000000000001E-3</v>
      </c>
      <c r="O495">
        <v>0.11409999999999999</v>
      </c>
      <c r="P495" s="1">
        <v>68674.080000000002</v>
      </c>
      <c r="Q495">
        <v>0.16470000000000001</v>
      </c>
      <c r="R495">
        <v>0.16170000000000001</v>
      </c>
      <c r="S495">
        <v>0.67369999999999997</v>
      </c>
      <c r="T495">
        <v>35.51</v>
      </c>
      <c r="U495" s="1">
        <v>90959.28</v>
      </c>
      <c r="V495">
        <v>159.47999999999999</v>
      </c>
      <c r="W495" s="1">
        <v>281170.36</v>
      </c>
      <c r="X495">
        <v>0.86309999999999998</v>
      </c>
      <c r="Y495">
        <v>5.3800000000000001E-2</v>
      </c>
      <c r="Z495">
        <v>8.3099999999999993E-2</v>
      </c>
      <c r="AA495">
        <v>0.13689999999999999</v>
      </c>
      <c r="AB495">
        <v>281.17</v>
      </c>
      <c r="AC495" s="1">
        <v>7702.8851407502489</v>
      </c>
      <c r="AD495">
        <v>877.64</v>
      </c>
      <c r="AE495" s="1">
        <v>235477.31</v>
      </c>
      <c r="AF495">
        <v>496</v>
      </c>
      <c r="AG495" s="1">
        <v>65239</v>
      </c>
      <c r="AH495" s="1">
        <v>121057</v>
      </c>
      <c r="AI495">
        <v>48.64</v>
      </c>
      <c r="AJ495">
        <v>25.43</v>
      </c>
      <c r="AK495">
        <v>26.12</v>
      </c>
      <c r="AL495">
        <v>2</v>
      </c>
      <c r="AM495">
        <v>1.68</v>
      </c>
      <c r="AN495">
        <v>1.99</v>
      </c>
      <c r="AO495">
        <v>0</v>
      </c>
      <c r="AP495">
        <v>0.47270000000000001</v>
      </c>
      <c r="AQ495" s="1">
        <v>1094.0999999999999</v>
      </c>
      <c r="AR495" s="1">
        <v>1788.77</v>
      </c>
      <c r="AS495" s="1">
        <v>6302.71</v>
      </c>
      <c r="AT495">
        <v>666.06</v>
      </c>
      <c r="AU495">
        <v>410.85</v>
      </c>
      <c r="AV495" s="1">
        <v>10262.49</v>
      </c>
      <c r="AW495" s="1">
        <v>3536.19</v>
      </c>
      <c r="AX495">
        <v>0.31590000000000001</v>
      </c>
      <c r="AY495" s="1">
        <v>6233.64</v>
      </c>
      <c r="AZ495">
        <v>0.55689999999999995</v>
      </c>
      <c r="BA495">
        <v>529.71</v>
      </c>
      <c r="BB495">
        <v>4.7300000000000002E-2</v>
      </c>
      <c r="BC495">
        <v>894.64</v>
      </c>
      <c r="BD495">
        <v>7.9899999999999999E-2</v>
      </c>
      <c r="BE495" s="1">
        <v>11194.18</v>
      </c>
      <c r="BF495">
        <v>0.59970000000000001</v>
      </c>
      <c r="BG495">
        <v>0.2298</v>
      </c>
      <c r="BH495">
        <v>0.1216</v>
      </c>
      <c r="BI495">
        <v>3.5299999999999998E-2</v>
      </c>
      <c r="BJ495">
        <v>1.3599999999999999E-2</v>
      </c>
    </row>
    <row r="496" spans="1:62" x14ac:dyDescent="0.25">
      <c r="A496" t="s">
        <v>498</v>
      </c>
      <c r="B496" t="s">
        <v>1251</v>
      </c>
      <c r="C496">
        <v>17</v>
      </c>
      <c r="D496">
        <v>407.71346058823531</v>
      </c>
      <c r="E496">
        <v>6931.1288299999997</v>
      </c>
      <c r="F496">
        <v>3.3999999999999998E-3</v>
      </c>
      <c r="G496">
        <v>1.8E-3</v>
      </c>
      <c r="H496">
        <v>0.24610000000000001</v>
      </c>
      <c r="I496">
        <v>1.1000000000000001E-3</v>
      </c>
      <c r="J496">
        <v>0.1003</v>
      </c>
      <c r="K496">
        <v>0.48749999999999999</v>
      </c>
      <c r="L496">
        <v>0.1598</v>
      </c>
      <c r="M496">
        <v>1</v>
      </c>
      <c r="N496">
        <v>5.6399999999999999E-2</v>
      </c>
      <c r="O496">
        <v>0.1898</v>
      </c>
      <c r="P496" s="1">
        <v>62154.2</v>
      </c>
      <c r="Q496">
        <v>0.47649999999999998</v>
      </c>
      <c r="R496">
        <v>0.1245</v>
      </c>
      <c r="S496">
        <v>0.39889999999999998</v>
      </c>
      <c r="T496">
        <v>64.3</v>
      </c>
      <c r="U496" s="1">
        <v>85241.73</v>
      </c>
      <c r="V496">
        <v>107.79</v>
      </c>
      <c r="W496" s="1">
        <v>98343.22</v>
      </c>
      <c r="X496">
        <v>0.63400000000000001</v>
      </c>
      <c r="Y496">
        <v>0.25829999999999997</v>
      </c>
      <c r="Z496">
        <v>0.1077</v>
      </c>
      <c r="AA496">
        <v>0.36599999999999999</v>
      </c>
      <c r="AB496">
        <v>98.34</v>
      </c>
      <c r="AC496" s="1">
        <v>3701.9775031363833</v>
      </c>
      <c r="AD496">
        <v>431.61</v>
      </c>
      <c r="AE496" s="1">
        <v>65932.02</v>
      </c>
      <c r="AF496">
        <v>19</v>
      </c>
      <c r="AG496" s="1">
        <v>27408</v>
      </c>
      <c r="AH496" s="1">
        <v>38904</v>
      </c>
      <c r="AI496">
        <v>56.72</v>
      </c>
      <c r="AJ496">
        <v>32.590000000000003</v>
      </c>
      <c r="AK496">
        <v>42.08</v>
      </c>
      <c r="AL496">
        <v>2.0499999999999998</v>
      </c>
      <c r="AM496">
        <v>1.56</v>
      </c>
      <c r="AN496">
        <v>1.88</v>
      </c>
      <c r="AO496">
        <v>0</v>
      </c>
      <c r="AP496">
        <v>0.94369999999999998</v>
      </c>
      <c r="AQ496" s="1">
        <v>2259.33</v>
      </c>
      <c r="AR496" s="1">
        <v>2243.1799999999998</v>
      </c>
      <c r="AS496" s="1">
        <v>8555.67</v>
      </c>
      <c r="AT496" s="1">
        <v>1438.07</v>
      </c>
      <c r="AU496">
        <v>804.41</v>
      </c>
      <c r="AV496" s="1">
        <v>15300.66</v>
      </c>
      <c r="AW496" s="1">
        <v>10146.93</v>
      </c>
      <c r="AX496">
        <v>0.58579999999999999</v>
      </c>
      <c r="AY496" s="1">
        <v>3341.3</v>
      </c>
      <c r="AZ496">
        <v>0.19289999999999999</v>
      </c>
      <c r="BA496">
        <v>450.39</v>
      </c>
      <c r="BB496">
        <v>2.5999999999999999E-2</v>
      </c>
      <c r="BC496" s="1">
        <v>3383.35</v>
      </c>
      <c r="BD496">
        <v>0.1953</v>
      </c>
      <c r="BE496" s="1">
        <v>17321.97</v>
      </c>
      <c r="BF496">
        <v>0.61939999999999995</v>
      </c>
      <c r="BG496">
        <v>0.23599999999999999</v>
      </c>
      <c r="BH496">
        <v>0.10680000000000001</v>
      </c>
      <c r="BI496">
        <v>2.8899999999999999E-2</v>
      </c>
      <c r="BJ496">
        <v>8.8999999999999999E-3</v>
      </c>
    </row>
    <row r="497" spans="1:62" x14ac:dyDescent="0.25">
      <c r="A497" t="s">
        <v>499</v>
      </c>
      <c r="B497" t="s">
        <v>1252</v>
      </c>
      <c r="C497">
        <v>22</v>
      </c>
      <c r="D497">
        <v>152.13224645454551</v>
      </c>
      <c r="E497">
        <v>3346.9094220000002</v>
      </c>
      <c r="F497">
        <v>1.54E-2</v>
      </c>
      <c r="G497">
        <v>4.0000000000000002E-4</v>
      </c>
      <c r="H497">
        <v>0.18240000000000001</v>
      </c>
      <c r="I497">
        <v>8.9999999999999998E-4</v>
      </c>
      <c r="J497">
        <v>0.1153</v>
      </c>
      <c r="K497">
        <v>0.58020000000000005</v>
      </c>
      <c r="L497">
        <v>0.1053</v>
      </c>
      <c r="M497">
        <v>0.3448</v>
      </c>
      <c r="N497">
        <v>8.0999999999999996E-3</v>
      </c>
      <c r="O497">
        <v>0.1477</v>
      </c>
      <c r="P497" s="1">
        <v>68699.199999999997</v>
      </c>
      <c r="Q497">
        <v>0.2009</v>
      </c>
      <c r="R497">
        <v>0.20960000000000001</v>
      </c>
      <c r="S497">
        <v>0.58950000000000002</v>
      </c>
      <c r="T497">
        <v>30.6</v>
      </c>
      <c r="U497" s="1">
        <v>98476.01</v>
      </c>
      <c r="V497">
        <v>109.38</v>
      </c>
      <c r="W497" s="1">
        <v>252228.13</v>
      </c>
      <c r="X497">
        <v>0.72330000000000005</v>
      </c>
      <c r="Y497">
        <v>0.2555</v>
      </c>
      <c r="Z497">
        <v>2.12E-2</v>
      </c>
      <c r="AA497">
        <v>0.2767</v>
      </c>
      <c r="AB497">
        <v>252.23</v>
      </c>
      <c r="AC497" s="1">
        <v>9640.9863344069909</v>
      </c>
      <c r="AD497">
        <v>873.4</v>
      </c>
      <c r="AE497" s="1">
        <v>192516.61</v>
      </c>
      <c r="AF497">
        <v>398</v>
      </c>
      <c r="AG497" s="1">
        <v>38583</v>
      </c>
      <c r="AH497" s="1">
        <v>75107</v>
      </c>
      <c r="AI497">
        <v>75.13</v>
      </c>
      <c r="AJ497">
        <v>35.71</v>
      </c>
      <c r="AK497">
        <v>42.27</v>
      </c>
      <c r="AL497">
        <v>2.25</v>
      </c>
      <c r="AM497">
        <v>1.83</v>
      </c>
      <c r="AN497">
        <v>2.12</v>
      </c>
      <c r="AO497">
        <v>0</v>
      </c>
      <c r="AP497">
        <v>0.86819999999999997</v>
      </c>
      <c r="AQ497" s="1">
        <v>1502.29</v>
      </c>
      <c r="AR497" s="1">
        <v>2174.94</v>
      </c>
      <c r="AS497" s="1">
        <v>8009.35</v>
      </c>
      <c r="AT497">
        <v>876.78</v>
      </c>
      <c r="AU497">
        <v>457.23</v>
      </c>
      <c r="AV497" s="1">
        <v>13020.59</v>
      </c>
      <c r="AW497" s="1">
        <v>2838.22</v>
      </c>
      <c r="AX497">
        <v>0.2026</v>
      </c>
      <c r="AY497" s="1">
        <v>8560.6299999999992</v>
      </c>
      <c r="AZ497">
        <v>0.6109</v>
      </c>
      <c r="BA497">
        <v>514.35</v>
      </c>
      <c r="BB497">
        <v>3.6700000000000003E-2</v>
      </c>
      <c r="BC497" s="1">
        <v>2098.9699999999998</v>
      </c>
      <c r="BD497">
        <v>0.14979999999999999</v>
      </c>
      <c r="BE497" s="1">
        <v>14012.16</v>
      </c>
      <c r="BF497">
        <v>0.62150000000000005</v>
      </c>
      <c r="BG497">
        <v>0.2258</v>
      </c>
      <c r="BH497">
        <v>0.1129</v>
      </c>
      <c r="BI497">
        <v>2.5999999999999999E-2</v>
      </c>
      <c r="BJ497">
        <v>1.38E-2</v>
      </c>
    </row>
    <row r="498" spans="1:62" x14ac:dyDescent="0.25">
      <c r="A498" t="s">
        <v>500</v>
      </c>
      <c r="B498" t="s">
        <v>1253</v>
      </c>
      <c r="C498">
        <v>35</v>
      </c>
      <c r="D498">
        <v>25.73485177142857</v>
      </c>
      <c r="E498">
        <v>900.71981200000005</v>
      </c>
      <c r="F498">
        <v>5.5999999999999999E-3</v>
      </c>
      <c r="G498">
        <v>0</v>
      </c>
      <c r="H498">
        <v>6.7000000000000002E-3</v>
      </c>
      <c r="I498">
        <v>1.6000000000000001E-3</v>
      </c>
      <c r="J498">
        <v>3.5900000000000001E-2</v>
      </c>
      <c r="K498">
        <v>0.9234</v>
      </c>
      <c r="L498">
        <v>2.6800000000000001E-2</v>
      </c>
      <c r="M498">
        <v>0.25609999999999999</v>
      </c>
      <c r="N498">
        <v>1.4E-3</v>
      </c>
      <c r="O498">
        <v>0.14860000000000001</v>
      </c>
      <c r="P498" s="1">
        <v>66844.84</v>
      </c>
      <c r="Q498">
        <v>6.0600000000000001E-2</v>
      </c>
      <c r="R498">
        <v>0.21210000000000001</v>
      </c>
      <c r="S498">
        <v>0.72729999999999995</v>
      </c>
      <c r="T498">
        <v>10.199999999999999</v>
      </c>
      <c r="U498" s="1">
        <v>68562.45</v>
      </c>
      <c r="V498">
        <v>88.31</v>
      </c>
      <c r="W498" s="1">
        <v>247969.72</v>
      </c>
      <c r="X498">
        <v>0.76190000000000002</v>
      </c>
      <c r="Y498">
        <v>0.1226</v>
      </c>
      <c r="Z498">
        <v>0.11550000000000001</v>
      </c>
      <c r="AA498">
        <v>0.23810000000000001</v>
      </c>
      <c r="AB498">
        <v>247.97</v>
      </c>
      <c r="AC498" s="1">
        <v>5262.0847647126029</v>
      </c>
      <c r="AD498">
        <v>718.94</v>
      </c>
      <c r="AE498" s="1">
        <v>203301.51</v>
      </c>
      <c r="AF498">
        <v>432</v>
      </c>
      <c r="AG498" s="1">
        <v>34144</v>
      </c>
      <c r="AH498" s="1">
        <v>59970</v>
      </c>
      <c r="AI498">
        <v>30.5</v>
      </c>
      <c r="AJ498">
        <v>20</v>
      </c>
      <c r="AK498">
        <v>20.059999999999999</v>
      </c>
      <c r="AL498">
        <v>3.5</v>
      </c>
      <c r="AM498">
        <v>3.42</v>
      </c>
      <c r="AN498">
        <v>3.48</v>
      </c>
      <c r="AO498" s="1">
        <v>2705.67</v>
      </c>
      <c r="AP498">
        <v>1.2544999999999999</v>
      </c>
      <c r="AQ498" s="1">
        <v>2108.6</v>
      </c>
      <c r="AR498" s="1">
        <v>2635.21</v>
      </c>
      <c r="AS498" s="1">
        <v>7549.59</v>
      </c>
      <c r="AT498">
        <v>375.95</v>
      </c>
      <c r="AU498">
        <v>459.59</v>
      </c>
      <c r="AV498" s="1">
        <v>13128.94</v>
      </c>
      <c r="AW498" s="1">
        <v>5267.36</v>
      </c>
      <c r="AX498">
        <v>0.34960000000000002</v>
      </c>
      <c r="AY498" s="1">
        <v>7405.86</v>
      </c>
      <c r="AZ498">
        <v>0.49159999999999998</v>
      </c>
      <c r="BA498">
        <v>387.52</v>
      </c>
      <c r="BB498">
        <v>2.5700000000000001E-2</v>
      </c>
      <c r="BC498" s="1">
        <v>2003.98</v>
      </c>
      <c r="BD498">
        <v>0.13300000000000001</v>
      </c>
      <c r="BE498" s="1">
        <v>15064.73</v>
      </c>
      <c r="BF498">
        <v>0.57140000000000002</v>
      </c>
      <c r="BG498">
        <v>0.2303</v>
      </c>
      <c r="BH498">
        <v>0.14349999999999999</v>
      </c>
      <c r="BI498">
        <v>3.6200000000000003E-2</v>
      </c>
      <c r="BJ498">
        <v>1.8599999999999998E-2</v>
      </c>
    </row>
    <row r="499" spans="1:62" x14ac:dyDescent="0.25">
      <c r="A499" t="s">
        <v>501</v>
      </c>
      <c r="B499" t="s">
        <v>1254</v>
      </c>
      <c r="C499">
        <v>20</v>
      </c>
      <c r="D499">
        <v>88.678888099999995</v>
      </c>
      <c r="E499">
        <v>1773.5777619999999</v>
      </c>
      <c r="F499">
        <v>3.4500000000000003E-2</v>
      </c>
      <c r="G499">
        <v>8.9999999999999998E-4</v>
      </c>
      <c r="H499">
        <v>3.5299999999999998E-2</v>
      </c>
      <c r="I499">
        <v>1.6999999999999999E-3</v>
      </c>
      <c r="J499">
        <v>3.0200000000000001E-2</v>
      </c>
      <c r="K499">
        <v>0.85060000000000002</v>
      </c>
      <c r="L499">
        <v>4.6800000000000001E-2</v>
      </c>
      <c r="M499">
        <v>0.42609999999999998</v>
      </c>
      <c r="N499">
        <v>9.9000000000000008E-3</v>
      </c>
      <c r="O499">
        <v>0.19980000000000001</v>
      </c>
      <c r="P499" s="1">
        <v>77606.05</v>
      </c>
      <c r="Q499">
        <v>1.67E-2</v>
      </c>
      <c r="R499">
        <v>9.1700000000000004E-2</v>
      </c>
      <c r="S499">
        <v>0.89170000000000005</v>
      </c>
      <c r="T499">
        <v>12</v>
      </c>
      <c r="U499" s="1">
        <v>94097.83</v>
      </c>
      <c r="V499">
        <v>147.80000000000001</v>
      </c>
      <c r="W499" s="1">
        <v>252378.81</v>
      </c>
      <c r="X499">
        <v>0.72430000000000005</v>
      </c>
      <c r="Y499">
        <v>0.24660000000000001</v>
      </c>
      <c r="Z499">
        <v>2.9100000000000001E-2</v>
      </c>
      <c r="AA499">
        <v>0.2757</v>
      </c>
      <c r="AB499">
        <v>252.38</v>
      </c>
      <c r="AC499" s="1">
        <v>7648.6812648703026</v>
      </c>
      <c r="AD499" s="1">
        <v>1060.48</v>
      </c>
      <c r="AE499" s="1">
        <v>183086.73</v>
      </c>
      <c r="AF499">
        <v>365</v>
      </c>
      <c r="AG499" s="1">
        <v>33873</v>
      </c>
      <c r="AH499" s="1">
        <v>50764</v>
      </c>
      <c r="AI499">
        <v>45.81</v>
      </c>
      <c r="AJ499">
        <v>29.31</v>
      </c>
      <c r="AK499">
        <v>31.4</v>
      </c>
      <c r="AL499">
        <v>2.2999999999999998</v>
      </c>
      <c r="AM499">
        <v>0.94</v>
      </c>
      <c r="AN499">
        <v>1.26</v>
      </c>
      <c r="AO499">
        <v>0</v>
      </c>
      <c r="AP499">
        <v>1.0021</v>
      </c>
      <c r="AQ499" s="1">
        <v>1488.28</v>
      </c>
      <c r="AR499" s="1">
        <v>2459.4699999999998</v>
      </c>
      <c r="AS499" s="1">
        <v>8184.53</v>
      </c>
      <c r="AT499">
        <v>956.3</v>
      </c>
      <c r="AU499">
        <v>730.13</v>
      </c>
      <c r="AV499" s="1">
        <v>13818.7</v>
      </c>
      <c r="AW499" s="1">
        <v>5760.92</v>
      </c>
      <c r="AX499">
        <v>0.33800000000000002</v>
      </c>
      <c r="AY499" s="1">
        <v>6927.44</v>
      </c>
      <c r="AZ499">
        <v>0.40639999999999998</v>
      </c>
      <c r="BA499" s="1">
        <v>1302.5</v>
      </c>
      <c r="BB499">
        <v>7.6399999999999996E-2</v>
      </c>
      <c r="BC499" s="1">
        <v>3053.67</v>
      </c>
      <c r="BD499">
        <v>0.1792</v>
      </c>
      <c r="BE499" s="1">
        <v>17044.52</v>
      </c>
      <c r="BF499">
        <v>0.56969999999999998</v>
      </c>
      <c r="BG499">
        <v>0.2271</v>
      </c>
      <c r="BH499">
        <v>0.14729999999999999</v>
      </c>
      <c r="BI499">
        <v>1.7399999999999999E-2</v>
      </c>
      <c r="BJ499">
        <v>3.85E-2</v>
      </c>
    </row>
    <row r="500" spans="1:62" x14ac:dyDescent="0.25">
      <c r="A500" t="s">
        <v>502</v>
      </c>
      <c r="B500" t="s">
        <v>1255</v>
      </c>
      <c r="C500">
        <v>2</v>
      </c>
      <c r="D500">
        <v>374.18662749999999</v>
      </c>
      <c r="E500">
        <v>748.37325499999997</v>
      </c>
      <c r="F500">
        <v>6.9999999999999999E-4</v>
      </c>
      <c r="G500">
        <v>6.8999999999999999E-3</v>
      </c>
      <c r="H500">
        <v>0.37440000000000001</v>
      </c>
      <c r="I500">
        <v>4.7000000000000002E-3</v>
      </c>
      <c r="J500">
        <v>8.0100000000000005E-2</v>
      </c>
      <c r="K500">
        <v>0.41149999999999998</v>
      </c>
      <c r="L500">
        <v>0.1217</v>
      </c>
      <c r="M500">
        <v>0.80400000000000005</v>
      </c>
      <c r="N500">
        <v>3.6299999999999999E-2</v>
      </c>
      <c r="O500">
        <v>0.1993</v>
      </c>
      <c r="P500" s="1">
        <v>62884.54</v>
      </c>
      <c r="Q500">
        <v>0.23680000000000001</v>
      </c>
      <c r="R500">
        <v>0.21049999999999999</v>
      </c>
      <c r="S500">
        <v>0.55259999999999998</v>
      </c>
      <c r="T500">
        <v>7</v>
      </c>
      <c r="U500" s="1">
        <v>108979</v>
      </c>
      <c r="V500">
        <v>106.91</v>
      </c>
      <c r="W500" s="1">
        <v>153600.1</v>
      </c>
      <c r="X500">
        <v>0.49769999999999998</v>
      </c>
      <c r="Y500">
        <v>0.38250000000000001</v>
      </c>
      <c r="Z500">
        <v>0.1198</v>
      </c>
      <c r="AA500">
        <v>0.50229999999999997</v>
      </c>
      <c r="AB500">
        <v>153.6</v>
      </c>
      <c r="AC500" s="1">
        <v>8926.1180238195448</v>
      </c>
      <c r="AD500">
        <v>639.4</v>
      </c>
      <c r="AE500" s="1">
        <v>101859.65</v>
      </c>
      <c r="AF500">
        <v>73</v>
      </c>
      <c r="AG500" s="1">
        <v>31490</v>
      </c>
      <c r="AH500" s="1">
        <v>44390</v>
      </c>
      <c r="AI500">
        <v>62.57</v>
      </c>
      <c r="AJ500">
        <v>56</v>
      </c>
      <c r="AK500">
        <v>59.47</v>
      </c>
      <c r="AL500">
        <v>0.5</v>
      </c>
      <c r="AM500">
        <v>0.4</v>
      </c>
      <c r="AN500">
        <v>0.45</v>
      </c>
      <c r="AO500">
        <v>0</v>
      </c>
      <c r="AP500">
        <v>1.3072999999999999</v>
      </c>
      <c r="AQ500" s="1">
        <v>2747.39</v>
      </c>
      <c r="AR500" s="1">
        <v>3039.28</v>
      </c>
      <c r="AS500" s="1">
        <v>9231.19</v>
      </c>
      <c r="AT500" s="1">
        <v>1115.58</v>
      </c>
      <c r="AU500">
        <v>916.38</v>
      </c>
      <c r="AV500" s="1">
        <v>17049.810000000001</v>
      </c>
      <c r="AW500" s="1">
        <v>9750.84</v>
      </c>
      <c r="AX500">
        <v>0.43409999999999999</v>
      </c>
      <c r="AY500" s="1">
        <v>8170.9</v>
      </c>
      <c r="AZ500">
        <v>0.36370000000000002</v>
      </c>
      <c r="BA500">
        <v>789.43</v>
      </c>
      <c r="BB500">
        <v>3.5099999999999999E-2</v>
      </c>
      <c r="BC500" s="1">
        <v>3753.1</v>
      </c>
      <c r="BD500">
        <v>0.1671</v>
      </c>
      <c r="BE500" s="1">
        <v>22464.27</v>
      </c>
      <c r="BF500">
        <v>0.60489999999999999</v>
      </c>
      <c r="BG500">
        <v>0.2109</v>
      </c>
      <c r="BH500">
        <v>0.1487</v>
      </c>
      <c r="BI500">
        <v>1.9900000000000001E-2</v>
      </c>
      <c r="BJ500">
        <v>1.55E-2</v>
      </c>
    </row>
    <row r="501" spans="1:62" x14ac:dyDescent="0.25">
      <c r="A501" t="s">
        <v>503</v>
      </c>
      <c r="B501" t="s">
        <v>1256</v>
      </c>
      <c r="C501">
        <v>78</v>
      </c>
      <c r="D501">
        <v>19.792918846153849</v>
      </c>
      <c r="E501">
        <v>1543.8476700000001</v>
      </c>
      <c r="F501">
        <v>5.7999999999999996E-3</v>
      </c>
      <c r="G501">
        <v>0</v>
      </c>
      <c r="H501">
        <v>1.7399999999999999E-2</v>
      </c>
      <c r="I501">
        <v>5.9999999999999995E-4</v>
      </c>
      <c r="J501">
        <v>2.2700000000000001E-2</v>
      </c>
      <c r="K501">
        <v>0.90720000000000001</v>
      </c>
      <c r="L501">
        <v>4.6199999999999998E-2</v>
      </c>
      <c r="M501">
        <v>0.25890000000000002</v>
      </c>
      <c r="N501">
        <v>6.1000000000000004E-3</v>
      </c>
      <c r="O501">
        <v>0.13170000000000001</v>
      </c>
      <c r="P501" s="1">
        <v>66344.479999999996</v>
      </c>
      <c r="Q501">
        <v>0.11210000000000001</v>
      </c>
      <c r="R501">
        <v>0.1293</v>
      </c>
      <c r="S501">
        <v>0.75860000000000005</v>
      </c>
      <c r="T501">
        <v>12.5</v>
      </c>
      <c r="U501" s="1">
        <v>85687.4</v>
      </c>
      <c r="V501">
        <v>123.51</v>
      </c>
      <c r="W501" s="1">
        <v>409998.22</v>
      </c>
      <c r="X501">
        <v>0.5484</v>
      </c>
      <c r="Y501">
        <v>0.33229999999999998</v>
      </c>
      <c r="Z501">
        <v>0.1193</v>
      </c>
      <c r="AA501">
        <v>0.4516</v>
      </c>
      <c r="AB501">
        <v>410</v>
      </c>
      <c r="AC501" s="1">
        <v>9154.3798488875527</v>
      </c>
      <c r="AD501">
        <v>618.28</v>
      </c>
      <c r="AE501" s="1">
        <v>345466.62</v>
      </c>
      <c r="AF501">
        <v>584</v>
      </c>
      <c r="AG501" s="1">
        <v>38896</v>
      </c>
      <c r="AH501" s="1">
        <v>72364</v>
      </c>
      <c r="AI501">
        <v>34.799999999999997</v>
      </c>
      <c r="AJ501">
        <v>20</v>
      </c>
      <c r="AK501">
        <v>21.69</v>
      </c>
      <c r="AL501">
        <v>0.2</v>
      </c>
      <c r="AM501">
        <v>0.2</v>
      </c>
      <c r="AN501">
        <v>0.2</v>
      </c>
      <c r="AO501">
        <v>0</v>
      </c>
      <c r="AP501">
        <v>0.67110000000000003</v>
      </c>
      <c r="AQ501" s="1">
        <v>1648.26</v>
      </c>
      <c r="AR501" s="1">
        <v>1774.57</v>
      </c>
      <c r="AS501" s="1">
        <v>8130</v>
      </c>
      <c r="AT501">
        <v>759.21</v>
      </c>
      <c r="AU501">
        <v>172.85</v>
      </c>
      <c r="AV501" s="1">
        <v>12484.89</v>
      </c>
      <c r="AW501" s="1">
        <v>3138.59</v>
      </c>
      <c r="AX501">
        <v>0.21690000000000001</v>
      </c>
      <c r="AY501" s="1">
        <v>7712.07</v>
      </c>
      <c r="AZ501">
        <v>0.53290000000000004</v>
      </c>
      <c r="BA501" s="1">
        <v>1627.8</v>
      </c>
      <c r="BB501">
        <v>0.1125</v>
      </c>
      <c r="BC501" s="1">
        <v>1994.68</v>
      </c>
      <c r="BD501">
        <v>0.13780000000000001</v>
      </c>
      <c r="BE501" s="1">
        <v>14473.14</v>
      </c>
      <c r="BF501">
        <v>0.51129999999999998</v>
      </c>
      <c r="BG501">
        <v>0.22</v>
      </c>
      <c r="BH501">
        <v>0.1996</v>
      </c>
      <c r="BI501">
        <v>4.6399999999999997E-2</v>
      </c>
      <c r="BJ501">
        <v>2.2800000000000001E-2</v>
      </c>
    </row>
    <row r="502" spans="1:62" x14ac:dyDescent="0.25">
      <c r="A502" t="s">
        <v>504</v>
      </c>
      <c r="B502" t="s">
        <v>1257</v>
      </c>
      <c r="C502">
        <v>50</v>
      </c>
      <c r="D502">
        <v>18.627453160000002</v>
      </c>
      <c r="E502">
        <v>931.372658</v>
      </c>
      <c r="F502">
        <v>6.1999999999999998E-3</v>
      </c>
      <c r="G502">
        <v>4.0000000000000001E-3</v>
      </c>
      <c r="H502">
        <v>1E-3</v>
      </c>
      <c r="I502">
        <v>0</v>
      </c>
      <c r="J502">
        <v>2.2100000000000002E-2</v>
      </c>
      <c r="K502">
        <v>0.9667</v>
      </c>
      <c r="L502">
        <v>0</v>
      </c>
      <c r="M502">
        <v>5.3699999999999998E-2</v>
      </c>
      <c r="N502">
        <v>5.4000000000000003E-3</v>
      </c>
      <c r="O502">
        <v>8.2100000000000006E-2</v>
      </c>
      <c r="P502" s="1">
        <v>66484.42</v>
      </c>
      <c r="Q502">
        <v>0.1096</v>
      </c>
      <c r="R502">
        <v>0.1096</v>
      </c>
      <c r="S502">
        <v>0.78080000000000005</v>
      </c>
      <c r="T502">
        <v>7</v>
      </c>
      <c r="U502" s="1">
        <v>85535.14</v>
      </c>
      <c r="V502">
        <v>133.05000000000001</v>
      </c>
      <c r="W502" s="1">
        <v>170238.64</v>
      </c>
      <c r="X502">
        <v>0.8921</v>
      </c>
      <c r="Y502">
        <v>8.4900000000000003E-2</v>
      </c>
      <c r="Z502">
        <v>2.3E-2</v>
      </c>
      <c r="AA502">
        <v>0.1079</v>
      </c>
      <c r="AB502">
        <v>170.24</v>
      </c>
      <c r="AC502" s="1">
        <v>4527.4627333970975</v>
      </c>
      <c r="AD502">
        <v>509.74</v>
      </c>
      <c r="AE502" s="1">
        <v>164169.63</v>
      </c>
      <c r="AF502">
        <v>287</v>
      </c>
      <c r="AG502" s="1">
        <v>44634</v>
      </c>
      <c r="AH502" s="1">
        <v>83361</v>
      </c>
      <c r="AI502">
        <v>30.3</v>
      </c>
      <c r="AJ502">
        <v>26.3</v>
      </c>
      <c r="AK502">
        <v>27.6</v>
      </c>
      <c r="AL502">
        <v>1.71</v>
      </c>
      <c r="AM502">
        <v>1.1200000000000001</v>
      </c>
      <c r="AN502">
        <v>1.67</v>
      </c>
      <c r="AO502">
        <v>0</v>
      </c>
      <c r="AP502">
        <v>0.71760000000000002</v>
      </c>
      <c r="AQ502" s="1">
        <v>1156.18</v>
      </c>
      <c r="AR502" s="1">
        <v>1486.61</v>
      </c>
      <c r="AS502" s="1">
        <v>7238.66</v>
      </c>
      <c r="AT502">
        <v>323.14999999999998</v>
      </c>
      <c r="AU502">
        <v>172.8</v>
      </c>
      <c r="AV502" s="1">
        <v>10377.4</v>
      </c>
      <c r="AW502" s="1">
        <v>6224.56</v>
      </c>
      <c r="AX502">
        <v>0.52769999999999995</v>
      </c>
      <c r="AY502" s="1">
        <v>3921.36</v>
      </c>
      <c r="AZ502">
        <v>0.33239999999999997</v>
      </c>
      <c r="BA502">
        <v>719.47</v>
      </c>
      <c r="BB502">
        <v>6.0999999999999999E-2</v>
      </c>
      <c r="BC502">
        <v>931.27</v>
      </c>
      <c r="BD502">
        <v>7.8899999999999998E-2</v>
      </c>
      <c r="BE502" s="1">
        <v>11796.65</v>
      </c>
      <c r="BF502">
        <v>0.61990000000000001</v>
      </c>
      <c r="BG502">
        <v>0.24740000000000001</v>
      </c>
      <c r="BH502">
        <v>6.4299999999999996E-2</v>
      </c>
      <c r="BI502">
        <v>2.7900000000000001E-2</v>
      </c>
      <c r="BJ502">
        <v>4.0500000000000001E-2</v>
      </c>
    </row>
    <row r="503" spans="1:62" x14ac:dyDescent="0.25">
      <c r="A503" t="s">
        <v>505</v>
      </c>
      <c r="B503" t="s">
        <v>1258</v>
      </c>
      <c r="C503">
        <v>81</v>
      </c>
      <c r="D503">
        <v>24.061789814814819</v>
      </c>
      <c r="E503">
        <v>1949.0049750000001</v>
      </c>
      <c r="F503">
        <v>4.5999999999999999E-3</v>
      </c>
      <c r="G503">
        <v>4.4999999999999997E-3</v>
      </c>
      <c r="H503">
        <v>1.2200000000000001E-2</v>
      </c>
      <c r="I503">
        <v>5.9999999999999995E-4</v>
      </c>
      <c r="J503">
        <v>2.4799999999999999E-2</v>
      </c>
      <c r="K503">
        <v>0.9143</v>
      </c>
      <c r="L503">
        <v>3.9E-2</v>
      </c>
      <c r="M503">
        <v>0.30499999999999999</v>
      </c>
      <c r="N503">
        <v>8.0000000000000002E-3</v>
      </c>
      <c r="O503">
        <v>0.13639999999999999</v>
      </c>
      <c r="P503" s="1">
        <v>62366.23</v>
      </c>
      <c r="Q503">
        <v>9.4899999999999998E-2</v>
      </c>
      <c r="R503">
        <v>0.2263</v>
      </c>
      <c r="S503">
        <v>0.67879999999999996</v>
      </c>
      <c r="T503">
        <v>19</v>
      </c>
      <c r="U503" s="1">
        <v>66362.37</v>
      </c>
      <c r="V503">
        <v>102.58</v>
      </c>
      <c r="W503" s="1">
        <v>160193.20000000001</v>
      </c>
      <c r="X503">
        <v>0.82540000000000002</v>
      </c>
      <c r="Y503">
        <v>0.13950000000000001</v>
      </c>
      <c r="Z503">
        <v>3.5200000000000002E-2</v>
      </c>
      <c r="AA503">
        <v>0.17460000000000001</v>
      </c>
      <c r="AB503">
        <v>160.19</v>
      </c>
      <c r="AC503" s="1">
        <v>4476.4231553590571</v>
      </c>
      <c r="AD503">
        <v>611.36</v>
      </c>
      <c r="AE503" s="1">
        <v>141762.72</v>
      </c>
      <c r="AF503">
        <v>198</v>
      </c>
      <c r="AG503" s="1">
        <v>38357</v>
      </c>
      <c r="AH503" s="1">
        <v>55657</v>
      </c>
      <c r="AI503">
        <v>47.77</v>
      </c>
      <c r="AJ503">
        <v>25.92</v>
      </c>
      <c r="AK503">
        <v>34.92</v>
      </c>
      <c r="AL503">
        <v>2.5</v>
      </c>
      <c r="AM503">
        <v>1.21</v>
      </c>
      <c r="AN503">
        <v>2.2400000000000002</v>
      </c>
      <c r="AO503" s="1">
        <v>1523.82</v>
      </c>
      <c r="AP503">
        <v>1.1089</v>
      </c>
      <c r="AQ503" s="1">
        <v>1153.56</v>
      </c>
      <c r="AR503" s="1">
        <v>2257.56</v>
      </c>
      <c r="AS503" s="1">
        <v>7813.05</v>
      </c>
      <c r="AT503">
        <v>916.09</v>
      </c>
      <c r="AU503">
        <v>286.95</v>
      </c>
      <c r="AV503" s="1">
        <v>12427.2</v>
      </c>
      <c r="AW503" s="1">
        <v>6460.08</v>
      </c>
      <c r="AX503">
        <v>0.433</v>
      </c>
      <c r="AY503" s="1">
        <v>5737.68</v>
      </c>
      <c r="AZ503">
        <v>0.3846</v>
      </c>
      <c r="BA503">
        <v>331.5</v>
      </c>
      <c r="BB503">
        <v>2.2200000000000001E-2</v>
      </c>
      <c r="BC503" s="1">
        <v>2389.7199999999998</v>
      </c>
      <c r="BD503">
        <v>0.16020000000000001</v>
      </c>
      <c r="BE503" s="1">
        <v>14918.98</v>
      </c>
      <c r="BF503">
        <v>0.53969999999999996</v>
      </c>
      <c r="BG503">
        <v>0.2354</v>
      </c>
      <c r="BH503">
        <v>0.1535</v>
      </c>
      <c r="BI503">
        <v>4.0500000000000001E-2</v>
      </c>
      <c r="BJ503">
        <v>3.09E-2</v>
      </c>
    </row>
    <row r="504" spans="1:62" x14ac:dyDescent="0.25">
      <c r="A504" t="s">
        <v>506</v>
      </c>
      <c r="B504" t="s">
        <v>1259</v>
      </c>
      <c r="C504">
        <v>7</v>
      </c>
      <c r="D504">
        <v>345.45147914285718</v>
      </c>
      <c r="E504">
        <v>2418.1603540000001</v>
      </c>
      <c r="F504">
        <v>8.0000000000000002E-3</v>
      </c>
      <c r="G504">
        <v>1.5E-3</v>
      </c>
      <c r="H504">
        <v>0.23230000000000001</v>
      </c>
      <c r="I504">
        <v>2E-3</v>
      </c>
      <c r="J504">
        <v>3.5499999999999997E-2</v>
      </c>
      <c r="K504">
        <v>0.60229999999999995</v>
      </c>
      <c r="L504">
        <v>0.1186</v>
      </c>
      <c r="M504">
        <v>0.99890000000000001</v>
      </c>
      <c r="N504">
        <v>4.0000000000000002E-4</v>
      </c>
      <c r="O504">
        <v>0.15590000000000001</v>
      </c>
      <c r="P504" s="1">
        <v>56259.97</v>
      </c>
      <c r="Q504">
        <v>0.16769999999999999</v>
      </c>
      <c r="R504">
        <v>0.2298</v>
      </c>
      <c r="S504">
        <v>0.60250000000000004</v>
      </c>
      <c r="T504">
        <v>19.5</v>
      </c>
      <c r="U504" s="1">
        <v>72310.460000000006</v>
      </c>
      <c r="V504">
        <v>124.01</v>
      </c>
      <c r="W504" s="1">
        <v>80174.45</v>
      </c>
      <c r="X504">
        <v>0.61539999999999995</v>
      </c>
      <c r="Y504">
        <v>0.24929999999999999</v>
      </c>
      <c r="Z504">
        <v>0.1353</v>
      </c>
      <c r="AA504">
        <v>0.3846</v>
      </c>
      <c r="AB504">
        <v>80.17</v>
      </c>
      <c r="AC504" s="1">
        <v>1722.1835570628166</v>
      </c>
      <c r="AD504">
        <v>183.53</v>
      </c>
      <c r="AE504" s="1">
        <v>62031.6</v>
      </c>
      <c r="AF504">
        <v>16</v>
      </c>
      <c r="AG504" s="1">
        <v>26006</v>
      </c>
      <c r="AH504" s="1">
        <v>43489</v>
      </c>
      <c r="AI504">
        <v>28.75</v>
      </c>
      <c r="AJ504">
        <v>20</v>
      </c>
      <c r="AK504">
        <v>21.19</v>
      </c>
      <c r="AL504">
        <v>5.2</v>
      </c>
      <c r="AM504">
        <v>4.43</v>
      </c>
      <c r="AN504">
        <v>4.8499999999999996</v>
      </c>
      <c r="AO504">
        <v>0</v>
      </c>
      <c r="AP504">
        <v>0.62350000000000005</v>
      </c>
      <c r="AQ504" s="1">
        <v>1427.39</v>
      </c>
      <c r="AR504" s="1">
        <v>3175.21</v>
      </c>
      <c r="AS504" s="1">
        <v>6415.51</v>
      </c>
      <c r="AT504">
        <v>384.36</v>
      </c>
      <c r="AU504">
        <v>208.77</v>
      </c>
      <c r="AV504" s="1">
        <v>11611.24</v>
      </c>
      <c r="AW504" s="1">
        <v>7623.1</v>
      </c>
      <c r="AX504">
        <v>0.61870000000000003</v>
      </c>
      <c r="AY504" s="1">
        <v>1386.2</v>
      </c>
      <c r="AZ504">
        <v>0.1125</v>
      </c>
      <c r="BA504">
        <v>460.92</v>
      </c>
      <c r="BB504">
        <v>3.7400000000000003E-2</v>
      </c>
      <c r="BC504" s="1">
        <v>2850.97</v>
      </c>
      <c r="BD504">
        <v>0.23139999999999999</v>
      </c>
      <c r="BE504" s="1">
        <v>12321.19</v>
      </c>
      <c r="BF504">
        <v>0.47410000000000002</v>
      </c>
      <c r="BG504">
        <v>0.2417</v>
      </c>
      <c r="BH504">
        <v>0.20830000000000001</v>
      </c>
      <c r="BI504">
        <v>6.1600000000000002E-2</v>
      </c>
      <c r="BJ504">
        <v>1.4200000000000001E-2</v>
      </c>
    </row>
    <row r="505" spans="1:62" x14ac:dyDescent="0.25">
      <c r="A505" t="s">
        <v>507</v>
      </c>
      <c r="B505" t="s">
        <v>1260</v>
      </c>
      <c r="C505">
        <v>21</v>
      </c>
      <c r="D505">
        <v>239.08028338095241</v>
      </c>
      <c r="E505">
        <v>5020.6859510000004</v>
      </c>
      <c r="F505">
        <v>3.9E-2</v>
      </c>
      <c r="G505">
        <v>2.0000000000000001E-4</v>
      </c>
      <c r="H505">
        <v>5.3400000000000003E-2</v>
      </c>
      <c r="I505">
        <v>8.0000000000000004E-4</v>
      </c>
      <c r="J505">
        <v>2.7799999999999998E-2</v>
      </c>
      <c r="K505">
        <v>0.83020000000000005</v>
      </c>
      <c r="L505">
        <v>4.8599999999999997E-2</v>
      </c>
      <c r="M505">
        <v>0.26719999999999999</v>
      </c>
      <c r="N505">
        <v>1.67E-2</v>
      </c>
      <c r="O505">
        <v>0.1421</v>
      </c>
      <c r="P505" s="1">
        <v>74167.37</v>
      </c>
      <c r="Q505">
        <v>9.4500000000000001E-2</v>
      </c>
      <c r="R505">
        <v>0.22259999999999999</v>
      </c>
      <c r="S505">
        <v>0.68289999999999995</v>
      </c>
      <c r="T505">
        <v>29</v>
      </c>
      <c r="U505" s="1">
        <v>94228.59</v>
      </c>
      <c r="V505">
        <v>173.13</v>
      </c>
      <c r="W505" s="1">
        <v>228397.27</v>
      </c>
      <c r="X505">
        <v>0.77880000000000005</v>
      </c>
      <c r="Y505">
        <v>0.2059</v>
      </c>
      <c r="Z505">
        <v>1.5299999999999999E-2</v>
      </c>
      <c r="AA505">
        <v>0.22120000000000001</v>
      </c>
      <c r="AB505">
        <v>228.4</v>
      </c>
      <c r="AC505" s="1">
        <v>8486.337408041556</v>
      </c>
      <c r="AD505">
        <v>953.32</v>
      </c>
      <c r="AE505" s="1">
        <v>210965.47</v>
      </c>
      <c r="AF505">
        <v>450</v>
      </c>
      <c r="AG505" s="1">
        <v>44324</v>
      </c>
      <c r="AH505" s="1">
        <v>72282</v>
      </c>
      <c r="AI505">
        <v>48.84</v>
      </c>
      <c r="AJ505">
        <v>36.57</v>
      </c>
      <c r="AK505">
        <v>38.51</v>
      </c>
      <c r="AL505">
        <v>2.65</v>
      </c>
      <c r="AM505">
        <v>2.2599999999999998</v>
      </c>
      <c r="AN505">
        <v>2.5</v>
      </c>
      <c r="AO505">
        <v>0</v>
      </c>
      <c r="AP505">
        <v>0.79690000000000005</v>
      </c>
      <c r="AQ505" s="1">
        <v>1576.3</v>
      </c>
      <c r="AR505" s="1">
        <v>2104.21</v>
      </c>
      <c r="AS505" s="1">
        <v>7797.02</v>
      </c>
      <c r="AT505">
        <v>852.41</v>
      </c>
      <c r="AU505">
        <v>201.96</v>
      </c>
      <c r="AV505" s="1">
        <v>12531.9</v>
      </c>
      <c r="AW505" s="1">
        <v>3898.38</v>
      </c>
      <c r="AX505">
        <v>0.29110000000000003</v>
      </c>
      <c r="AY505" s="1">
        <v>7528.64</v>
      </c>
      <c r="AZ505">
        <v>0.56210000000000004</v>
      </c>
      <c r="BA505">
        <v>608.53</v>
      </c>
      <c r="BB505">
        <v>4.5400000000000003E-2</v>
      </c>
      <c r="BC505" s="1">
        <v>1358.5</v>
      </c>
      <c r="BD505">
        <v>0.1014</v>
      </c>
      <c r="BE505" s="1">
        <v>13394.04</v>
      </c>
      <c r="BF505">
        <v>0.59319999999999995</v>
      </c>
      <c r="BG505">
        <v>0.2301</v>
      </c>
      <c r="BH505">
        <v>0.12720000000000001</v>
      </c>
      <c r="BI505">
        <v>3.85E-2</v>
      </c>
      <c r="BJ505">
        <v>1.09E-2</v>
      </c>
    </row>
    <row r="506" spans="1:62" x14ac:dyDescent="0.25">
      <c r="A506" t="s">
        <v>508</v>
      </c>
      <c r="B506" t="s">
        <v>1261</v>
      </c>
      <c r="C506">
        <v>22</v>
      </c>
      <c r="D506">
        <v>24.766036045454541</v>
      </c>
      <c r="E506">
        <v>544.85279300000002</v>
      </c>
      <c r="F506">
        <v>1.9E-3</v>
      </c>
      <c r="G506">
        <v>0</v>
      </c>
      <c r="H506">
        <v>0</v>
      </c>
      <c r="I506">
        <v>0</v>
      </c>
      <c r="J506">
        <v>5.5E-2</v>
      </c>
      <c r="K506">
        <v>0.92810000000000004</v>
      </c>
      <c r="L506">
        <v>1.5100000000000001E-2</v>
      </c>
      <c r="M506">
        <v>0.19750000000000001</v>
      </c>
      <c r="N506">
        <v>2.2700000000000001E-2</v>
      </c>
      <c r="O506">
        <v>0.16830000000000001</v>
      </c>
      <c r="P506" s="1">
        <v>55529.19</v>
      </c>
      <c r="Q506">
        <v>0.14630000000000001</v>
      </c>
      <c r="R506">
        <v>0.26829999999999998</v>
      </c>
      <c r="S506">
        <v>0.58540000000000003</v>
      </c>
      <c r="T506">
        <v>5.03</v>
      </c>
      <c r="U506" s="1">
        <v>86014.55</v>
      </c>
      <c r="V506">
        <v>108.32</v>
      </c>
      <c r="W506" s="1">
        <v>236663.36</v>
      </c>
      <c r="X506">
        <v>0.79179999999999995</v>
      </c>
      <c r="Y506">
        <v>0.15440000000000001</v>
      </c>
      <c r="Z506">
        <v>5.3900000000000003E-2</v>
      </c>
      <c r="AA506">
        <v>0.2082</v>
      </c>
      <c r="AB506">
        <v>236.66</v>
      </c>
      <c r="AC506" s="1">
        <v>6328.177159587397</v>
      </c>
      <c r="AD506">
        <v>766.6</v>
      </c>
      <c r="AE506" s="1">
        <v>205337.33</v>
      </c>
      <c r="AF506">
        <v>435</v>
      </c>
      <c r="AG506" s="1">
        <v>36273</v>
      </c>
      <c r="AH506" s="1">
        <v>64637</v>
      </c>
      <c r="AI506">
        <v>54</v>
      </c>
      <c r="AJ506">
        <v>24.8</v>
      </c>
      <c r="AK506">
        <v>27.17</v>
      </c>
      <c r="AL506">
        <v>2.1</v>
      </c>
      <c r="AM506">
        <v>1.01</v>
      </c>
      <c r="AN506">
        <v>1.32</v>
      </c>
      <c r="AO506">
        <v>0</v>
      </c>
      <c r="AP506">
        <v>0.83089999999999997</v>
      </c>
      <c r="AQ506" s="1">
        <v>2201.89</v>
      </c>
      <c r="AR506" s="1">
        <v>2291.35</v>
      </c>
      <c r="AS506" s="1">
        <v>7535.2</v>
      </c>
      <c r="AT506">
        <v>532.05999999999995</v>
      </c>
      <c r="AU506">
        <v>381.83</v>
      </c>
      <c r="AV506" s="1">
        <v>12942.33</v>
      </c>
      <c r="AW506" s="1">
        <v>5804.99</v>
      </c>
      <c r="AX506">
        <v>0.41760000000000003</v>
      </c>
      <c r="AY506" s="1">
        <v>5833.68</v>
      </c>
      <c r="AZ506">
        <v>0.41970000000000002</v>
      </c>
      <c r="BA506" s="1">
        <v>1544.87</v>
      </c>
      <c r="BB506">
        <v>0.1111</v>
      </c>
      <c r="BC506">
        <v>717.41</v>
      </c>
      <c r="BD506">
        <v>5.16E-2</v>
      </c>
      <c r="BE506" s="1">
        <v>13900.95</v>
      </c>
      <c r="BF506">
        <v>0.49669999999999997</v>
      </c>
      <c r="BG506">
        <v>0.25600000000000001</v>
      </c>
      <c r="BH506">
        <v>0.2099</v>
      </c>
      <c r="BI506">
        <v>2.7199999999999998E-2</v>
      </c>
      <c r="BJ506">
        <v>1.0200000000000001E-2</v>
      </c>
    </row>
    <row r="507" spans="1:62" x14ac:dyDescent="0.25">
      <c r="A507" t="s">
        <v>509</v>
      </c>
      <c r="B507" t="s">
        <v>1262</v>
      </c>
      <c r="C507">
        <v>24</v>
      </c>
      <c r="D507">
        <v>82.207418500000003</v>
      </c>
      <c r="E507">
        <v>1972.978044</v>
      </c>
      <c r="F507">
        <v>2.52E-2</v>
      </c>
      <c r="G507">
        <v>3.5999999999999999E-3</v>
      </c>
      <c r="H507">
        <v>0.19089999999999999</v>
      </c>
      <c r="I507">
        <v>2.8999999999999998E-3</v>
      </c>
      <c r="J507">
        <v>2.76E-2</v>
      </c>
      <c r="K507">
        <v>0.70150000000000001</v>
      </c>
      <c r="L507">
        <v>4.8300000000000003E-2</v>
      </c>
      <c r="M507">
        <v>0.24329999999999999</v>
      </c>
      <c r="N507">
        <v>1.6500000000000001E-2</v>
      </c>
      <c r="O507">
        <v>0.14069999999999999</v>
      </c>
      <c r="P507" s="1">
        <v>67374.17</v>
      </c>
      <c r="Q507">
        <v>0.35859999999999997</v>
      </c>
      <c r="R507">
        <v>0.1241</v>
      </c>
      <c r="S507">
        <v>0.51719999999999999</v>
      </c>
      <c r="T507">
        <v>13.9</v>
      </c>
      <c r="U507" s="1">
        <v>95974.03</v>
      </c>
      <c r="V507">
        <v>141.94</v>
      </c>
      <c r="W507" s="1">
        <v>285008.2</v>
      </c>
      <c r="X507">
        <v>0.63800000000000001</v>
      </c>
      <c r="Y507">
        <v>0.3402</v>
      </c>
      <c r="Z507">
        <v>2.18E-2</v>
      </c>
      <c r="AA507">
        <v>0.36199999999999999</v>
      </c>
      <c r="AB507">
        <v>285.01</v>
      </c>
      <c r="AC507" s="1">
        <v>10681.06969770212</v>
      </c>
      <c r="AD507">
        <v>772.5</v>
      </c>
      <c r="AE507" s="1">
        <v>230166.27</v>
      </c>
      <c r="AF507">
        <v>487</v>
      </c>
      <c r="AG507" s="1">
        <v>41080</v>
      </c>
      <c r="AH507" s="1">
        <v>57611</v>
      </c>
      <c r="AI507">
        <v>68.150000000000006</v>
      </c>
      <c r="AJ507">
        <v>33.74</v>
      </c>
      <c r="AK507">
        <v>42.52</v>
      </c>
      <c r="AL507">
        <v>2</v>
      </c>
      <c r="AM507">
        <v>1.54</v>
      </c>
      <c r="AN507">
        <v>1.9</v>
      </c>
      <c r="AO507">
        <v>0</v>
      </c>
      <c r="AP507">
        <v>0.99670000000000003</v>
      </c>
      <c r="AQ507" s="1">
        <v>2009.66</v>
      </c>
      <c r="AR507" s="1">
        <v>2273.25</v>
      </c>
      <c r="AS507" s="1">
        <v>8090.79</v>
      </c>
      <c r="AT507">
        <v>980.34</v>
      </c>
      <c r="AU507">
        <v>354.24</v>
      </c>
      <c r="AV507" s="1">
        <v>13708.28</v>
      </c>
      <c r="AW507" s="1">
        <v>3453.43</v>
      </c>
      <c r="AX507">
        <v>0.2243</v>
      </c>
      <c r="AY507" s="1">
        <v>9880.48</v>
      </c>
      <c r="AZ507">
        <v>0.64180000000000004</v>
      </c>
      <c r="BA507">
        <v>580.26</v>
      </c>
      <c r="BB507">
        <v>3.7699999999999997E-2</v>
      </c>
      <c r="BC507" s="1">
        <v>1481.34</v>
      </c>
      <c r="BD507">
        <v>9.6199999999999994E-2</v>
      </c>
      <c r="BE507" s="1">
        <v>15395.51</v>
      </c>
      <c r="BF507">
        <v>0.59319999999999995</v>
      </c>
      <c r="BG507">
        <v>0.27010000000000001</v>
      </c>
      <c r="BH507">
        <v>9.4200000000000006E-2</v>
      </c>
      <c r="BI507">
        <v>1.9699999999999999E-2</v>
      </c>
      <c r="BJ507">
        <v>2.29E-2</v>
      </c>
    </row>
    <row r="508" spans="1:62" x14ac:dyDescent="0.25">
      <c r="A508" t="s">
        <v>510</v>
      </c>
      <c r="B508" t="s">
        <v>1263</v>
      </c>
      <c r="C508">
        <v>25</v>
      </c>
      <c r="D508">
        <v>209.31999592</v>
      </c>
      <c r="E508">
        <v>5232.999898</v>
      </c>
      <c r="F508">
        <v>7.8899999999999998E-2</v>
      </c>
      <c r="G508">
        <v>1.6000000000000001E-3</v>
      </c>
      <c r="H508">
        <v>3.7999999999999999E-2</v>
      </c>
      <c r="I508">
        <v>2.7000000000000001E-3</v>
      </c>
      <c r="J508">
        <v>6.4699999999999994E-2</v>
      </c>
      <c r="K508">
        <v>0.77780000000000005</v>
      </c>
      <c r="L508">
        <v>3.6200000000000003E-2</v>
      </c>
      <c r="M508">
        <v>0.12479999999999999</v>
      </c>
      <c r="N508">
        <v>3.9699999999999999E-2</v>
      </c>
      <c r="O508">
        <v>0.111</v>
      </c>
      <c r="P508" s="1">
        <v>77936.28</v>
      </c>
      <c r="Q508">
        <v>0.20749999999999999</v>
      </c>
      <c r="R508">
        <v>0.14560000000000001</v>
      </c>
      <c r="S508">
        <v>0.64690000000000003</v>
      </c>
      <c r="T508">
        <v>27.83</v>
      </c>
      <c r="U508" s="1">
        <v>104880.25</v>
      </c>
      <c r="V508">
        <v>188.03</v>
      </c>
      <c r="W508" s="1">
        <v>355249.43</v>
      </c>
      <c r="X508">
        <v>0.77869999999999995</v>
      </c>
      <c r="Y508">
        <v>0.1943</v>
      </c>
      <c r="Z508">
        <v>2.69E-2</v>
      </c>
      <c r="AA508">
        <v>0.2213</v>
      </c>
      <c r="AB508">
        <v>355.25</v>
      </c>
      <c r="AC508" s="1">
        <v>13769.97447057852</v>
      </c>
      <c r="AD508" s="1">
        <v>1334.22</v>
      </c>
      <c r="AE508" s="1">
        <v>302434.44</v>
      </c>
      <c r="AF508">
        <v>568</v>
      </c>
      <c r="AG508" s="1">
        <v>48923</v>
      </c>
      <c r="AH508" s="1">
        <v>95329</v>
      </c>
      <c r="AI508">
        <v>83.68</v>
      </c>
      <c r="AJ508">
        <v>35.630000000000003</v>
      </c>
      <c r="AK508">
        <v>45.09</v>
      </c>
      <c r="AL508">
        <v>1</v>
      </c>
      <c r="AM508">
        <v>0.66</v>
      </c>
      <c r="AN508">
        <v>0.72</v>
      </c>
      <c r="AO508">
        <v>0</v>
      </c>
      <c r="AP508">
        <v>0.79149999999999998</v>
      </c>
      <c r="AQ508" s="1">
        <v>1898.54</v>
      </c>
      <c r="AR508" s="1">
        <v>2841.16</v>
      </c>
      <c r="AS508" s="1">
        <v>8192.58</v>
      </c>
      <c r="AT508" s="1">
        <v>1036.29</v>
      </c>
      <c r="AU508">
        <v>472.42</v>
      </c>
      <c r="AV508" s="1">
        <v>14440.99</v>
      </c>
      <c r="AW508" s="1">
        <v>2811.06</v>
      </c>
      <c r="AX508">
        <v>0.16789999999999999</v>
      </c>
      <c r="AY508" s="1">
        <v>11274.18</v>
      </c>
      <c r="AZ508">
        <v>0.67359999999999998</v>
      </c>
      <c r="BA508" s="1">
        <v>1243</v>
      </c>
      <c r="BB508">
        <v>7.4300000000000005E-2</v>
      </c>
      <c r="BC508" s="1">
        <v>1409.35</v>
      </c>
      <c r="BD508">
        <v>8.4199999999999997E-2</v>
      </c>
      <c r="BE508" s="1">
        <v>16737.59</v>
      </c>
      <c r="BF508">
        <v>0.62429999999999997</v>
      </c>
      <c r="BG508">
        <v>0.24709999999999999</v>
      </c>
      <c r="BH508">
        <v>8.5300000000000001E-2</v>
      </c>
      <c r="BI508">
        <v>2.63E-2</v>
      </c>
      <c r="BJ508">
        <v>1.6899999999999998E-2</v>
      </c>
    </row>
    <row r="509" spans="1:62" x14ac:dyDescent="0.25">
      <c r="A509" t="s">
        <v>511</v>
      </c>
      <c r="B509" t="s">
        <v>1264</v>
      </c>
      <c r="C509">
        <v>6</v>
      </c>
      <c r="D509">
        <v>279.01959099999999</v>
      </c>
      <c r="E509">
        <v>1674.1175459999999</v>
      </c>
      <c r="F509">
        <v>1.8E-3</v>
      </c>
      <c r="G509">
        <v>0</v>
      </c>
      <c r="H509">
        <v>7.1900000000000006E-2</v>
      </c>
      <c r="I509">
        <v>3.0000000000000001E-3</v>
      </c>
      <c r="J509">
        <v>9.5699999999999993E-2</v>
      </c>
      <c r="K509">
        <v>0.73770000000000002</v>
      </c>
      <c r="L509">
        <v>0.09</v>
      </c>
      <c r="M509">
        <v>0.75239999999999996</v>
      </c>
      <c r="N509">
        <v>1.04E-2</v>
      </c>
      <c r="O509">
        <v>0.14149999999999999</v>
      </c>
      <c r="P509" s="1">
        <v>67202.28</v>
      </c>
      <c r="Q509">
        <v>0.1074</v>
      </c>
      <c r="R509">
        <v>0.25619999999999998</v>
      </c>
      <c r="S509">
        <v>0.63639999999999997</v>
      </c>
      <c r="T509">
        <v>13.2</v>
      </c>
      <c r="U509" s="1">
        <v>77247.95</v>
      </c>
      <c r="V509">
        <v>126.83</v>
      </c>
      <c r="W509" s="1">
        <v>89480.51</v>
      </c>
      <c r="X509">
        <v>0.83020000000000005</v>
      </c>
      <c r="Y509">
        <v>9.4899999999999998E-2</v>
      </c>
      <c r="Z509">
        <v>7.4899999999999994E-2</v>
      </c>
      <c r="AA509">
        <v>0.16980000000000001</v>
      </c>
      <c r="AB509">
        <v>89.48</v>
      </c>
      <c r="AC509" s="1">
        <v>3274.7103171451977</v>
      </c>
      <c r="AD509">
        <v>508.26</v>
      </c>
      <c r="AE509" s="1">
        <v>70016.56</v>
      </c>
      <c r="AF509">
        <v>25</v>
      </c>
      <c r="AG509" s="1">
        <v>28768</v>
      </c>
      <c r="AH509" s="1">
        <v>41628</v>
      </c>
      <c r="AI509">
        <v>60.6</v>
      </c>
      <c r="AJ509">
        <v>33.14</v>
      </c>
      <c r="AK509">
        <v>47.91</v>
      </c>
      <c r="AL509">
        <v>0.5</v>
      </c>
      <c r="AM509">
        <v>0.43</v>
      </c>
      <c r="AN509">
        <v>0.5</v>
      </c>
      <c r="AO509">
        <v>0</v>
      </c>
      <c r="AP509">
        <v>0.99050000000000005</v>
      </c>
      <c r="AQ509" s="1">
        <v>1516.63</v>
      </c>
      <c r="AR509" s="1">
        <v>2330.59</v>
      </c>
      <c r="AS509" s="1">
        <v>7895.19</v>
      </c>
      <c r="AT509">
        <v>690.03</v>
      </c>
      <c r="AU509">
        <v>331.9</v>
      </c>
      <c r="AV509" s="1">
        <v>12764.34</v>
      </c>
      <c r="AW509" s="1">
        <v>9031.5300000000007</v>
      </c>
      <c r="AX509">
        <v>0.61419999999999997</v>
      </c>
      <c r="AY509" s="1">
        <v>2856.78</v>
      </c>
      <c r="AZ509">
        <v>0.1943</v>
      </c>
      <c r="BA509">
        <v>449.66</v>
      </c>
      <c r="BB509">
        <v>3.0599999999999999E-2</v>
      </c>
      <c r="BC509" s="1">
        <v>2366.27</v>
      </c>
      <c r="BD509">
        <v>0.16089999999999999</v>
      </c>
      <c r="BE509" s="1">
        <v>14704.25</v>
      </c>
      <c r="BF509">
        <v>0.60740000000000005</v>
      </c>
      <c r="BG509">
        <v>0.22209999999999999</v>
      </c>
      <c r="BH509">
        <v>0.1358</v>
      </c>
      <c r="BI509">
        <v>2.2800000000000001E-2</v>
      </c>
      <c r="BJ509">
        <v>1.18E-2</v>
      </c>
    </row>
    <row r="510" spans="1:62" x14ac:dyDescent="0.25">
      <c r="A510" t="s">
        <v>512</v>
      </c>
      <c r="B510" t="s">
        <v>1265</v>
      </c>
      <c r="C510">
        <v>51</v>
      </c>
      <c r="D510">
        <v>6.7807087647058824</v>
      </c>
      <c r="E510">
        <v>345.816147</v>
      </c>
      <c r="F510">
        <v>2.5999999999999999E-3</v>
      </c>
      <c r="G510">
        <v>0</v>
      </c>
      <c r="H510">
        <v>7.6E-3</v>
      </c>
      <c r="I510">
        <v>0</v>
      </c>
      <c r="J510">
        <v>0.1236</v>
      </c>
      <c r="K510">
        <v>0.86619999999999997</v>
      </c>
      <c r="L510">
        <v>0</v>
      </c>
      <c r="M510">
        <v>0.36530000000000001</v>
      </c>
      <c r="N510">
        <v>0</v>
      </c>
      <c r="O510">
        <v>0.1651</v>
      </c>
      <c r="P510" s="1">
        <v>54368.61</v>
      </c>
      <c r="Q510">
        <v>0.25</v>
      </c>
      <c r="R510">
        <v>0.33329999999999999</v>
      </c>
      <c r="S510">
        <v>0.41670000000000001</v>
      </c>
      <c r="T510">
        <v>4</v>
      </c>
      <c r="U510" s="1">
        <v>80232.75</v>
      </c>
      <c r="V510">
        <v>86.45</v>
      </c>
      <c r="W510" s="1">
        <v>249373.58</v>
      </c>
      <c r="X510">
        <v>0.72409999999999997</v>
      </c>
      <c r="Y510">
        <v>6.0699999999999997E-2</v>
      </c>
      <c r="Z510">
        <v>0.2152</v>
      </c>
      <c r="AA510">
        <v>0.27589999999999998</v>
      </c>
      <c r="AB510">
        <v>249.37</v>
      </c>
      <c r="AC510" s="1">
        <v>6906.2853794389193</v>
      </c>
      <c r="AD510">
        <v>806.3</v>
      </c>
      <c r="AE510" s="1">
        <v>190294.44</v>
      </c>
      <c r="AF510">
        <v>394</v>
      </c>
      <c r="AG510" s="1">
        <v>35976</v>
      </c>
      <c r="AH510" s="1">
        <v>52447</v>
      </c>
      <c r="AI510">
        <v>38.9</v>
      </c>
      <c r="AJ510">
        <v>23.9</v>
      </c>
      <c r="AK510">
        <v>33.24</v>
      </c>
      <c r="AL510">
        <v>5</v>
      </c>
      <c r="AM510">
        <v>4.6900000000000004</v>
      </c>
      <c r="AN510">
        <v>5</v>
      </c>
      <c r="AO510" s="1">
        <v>2780.45</v>
      </c>
      <c r="AP510">
        <v>1.6331</v>
      </c>
      <c r="AQ510" s="1">
        <v>3771.94</v>
      </c>
      <c r="AR510" s="1">
        <v>2621.85</v>
      </c>
      <c r="AS510" s="1">
        <v>8343.09</v>
      </c>
      <c r="AT510">
        <v>829.08</v>
      </c>
      <c r="AU510">
        <v>75.239999999999995</v>
      </c>
      <c r="AV510" s="1">
        <v>15641.2</v>
      </c>
      <c r="AW510" s="1">
        <v>10427.959999999999</v>
      </c>
      <c r="AX510">
        <v>0.49990000000000001</v>
      </c>
      <c r="AY510" s="1">
        <v>7997.62</v>
      </c>
      <c r="AZ510">
        <v>0.38340000000000002</v>
      </c>
      <c r="BA510">
        <v>730.25</v>
      </c>
      <c r="BB510">
        <v>3.5000000000000003E-2</v>
      </c>
      <c r="BC510" s="1">
        <v>1703.49</v>
      </c>
      <c r="BD510">
        <v>8.1699999999999995E-2</v>
      </c>
      <c r="BE510" s="1">
        <v>20859.32</v>
      </c>
      <c r="BF510">
        <v>0.55900000000000005</v>
      </c>
      <c r="BG510">
        <v>0.2457</v>
      </c>
      <c r="BH510">
        <v>0.14360000000000001</v>
      </c>
      <c r="BI510">
        <v>3.6700000000000003E-2</v>
      </c>
      <c r="BJ510">
        <v>1.5100000000000001E-2</v>
      </c>
    </row>
    <row r="511" spans="1:62" x14ac:dyDescent="0.25">
      <c r="A511" t="s">
        <v>513</v>
      </c>
      <c r="B511" t="s">
        <v>1266</v>
      </c>
      <c r="C511">
        <v>29</v>
      </c>
      <c r="D511">
        <v>86.211636206896557</v>
      </c>
      <c r="E511">
        <v>2500.1374500000002</v>
      </c>
      <c r="F511">
        <v>3.32E-2</v>
      </c>
      <c r="G511">
        <v>4.0000000000000002E-4</v>
      </c>
      <c r="H511">
        <v>3.73E-2</v>
      </c>
      <c r="I511">
        <v>0</v>
      </c>
      <c r="J511">
        <v>3.4099999999999998E-2</v>
      </c>
      <c r="K511">
        <v>0.85040000000000004</v>
      </c>
      <c r="L511">
        <v>4.4600000000000001E-2</v>
      </c>
      <c r="M511">
        <v>0.12720000000000001</v>
      </c>
      <c r="N511">
        <v>1.95E-2</v>
      </c>
      <c r="O511">
        <v>0.1099</v>
      </c>
      <c r="P511" s="1">
        <v>73774.899999999994</v>
      </c>
      <c r="Q511">
        <v>0.1124</v>
      </c>
      <c r="R511">
        <v>0.22489999999999999</v>
      </c>
      <c r="S511">
        <v>0.66269999999999996</v>
      </c>
      <c r="T511">
        <v>11</v>
      </c>
      <c r="U511" s="1">
        <v>111210.73</v>
      </c>
      <c r="V511">
        <v>227.29</v>
      </c>
      <c r="W511" s="1">
        <v>268756.65000000002</v>
      </c>
      <c r="X511">
        <v>0.85040000000000004</v>
      </c>
      <c r="Y511">
        <v>0.1169</v>
      </c>
      <c r="Z511">
        <v>3.27E-2</v>
      </c>
      <c r="AA511">
        <v>0.14960000000000001</v>
      </c>
      <c r="AB511">
        <v>268.76</v>
      </c>
      <c r="AC511" s="1">
        <v>10345.910781825214</v>
      </c>
      <c r="AD511" s="1">
        <v>1011.65</v>
      </c>
      <c r="AE511" s="1">
        <v>237365.56</v>
      </c>
      <c r="AF511">
        <v>500</v>
      </c>
      <c r="AG511" s="1">
        <v>58328</v>
      </c>
      <c r="AH511" s="1">
        <v>122447</v>
      </c>
      <c r="AI511">
        <v>64.099999999999994</v>
      </c>
      <c r="AJ511">
        <v>37.07</v>
      </c>
      <c r="AK511">
        <v>41.69</v>
      </c>
      <c r="AL511">
        <v>2</v>
      </c>
      <c r="AM511">
        <v>1.25</v>
      </c>
      <c r="AN511">
        <v>1.63</v>
      </c>
      <c r="AO511">
        <v>0</v>
      </c>
      <c r="AP511">
        <v>0.6391</v>
      </c>
      <c r="AQ511" s="1">
        <v>1643.01</v>
      </c>
      <c r="AR511" s="1">
        <v>2370.5100000000002</v>
      </c>
      <c r="AS511" s="1">
        <v>7224.68</v>
      </c>
      <c r="AT511">
        <v>695.94</v>
      </c>
      <c r="AU511">
        <v>546.21</v>
      </c>
      <c r="AV511" s="1">
        <v>12480.35</v>
      </c>
      <c r="AW511" s="1">
        <v>3470.29</v>
      </c>
      <c r="AX511">
        <v>0.24010000000000001</v>
      </c>
      <c r="AY511" s="1">
        <v>8780.64</v>
      </c>
      <c r="AZ511">
        <v>0.60740000000000005</v>
      </c>
      <c r="BA511" s="1">
        <v>1127.1199999999999</v>
      </c>
      <c r="BB511">
        <v>7.8E-2</v>
      </c>
      <c r="BC511" s="1">
        <v>1077.18</v>
      </c>
      <c r="BD511">
        <v>7.4499999999999997E-2</v>
      </c>
      <c r="BE511" s="1">
        <v>14455.23</v>
      </c>
      <c r="BF511">
        <v>0.57740000000000002</v>
      </c>
      <c r="BG511">
        <v>0.18890000000000001</v>
      </c>
      <c r="BH511">
        <v>0.1867</v>
      </c>
      <c r="BI511">
        <v>3.4599999999999999E-2</v>
      </c>
      <c r="BJ511">
        <v>1.24E-2</v>
      </c>
    </row>
    <row r="512" spans="1:62" x14ac:dyDescent="0.25">
      <c r="A512" t="s">
        <v>514</v>
      </c>
      <c r="B512" t="s">
        <v>1267</v>
      </c>
      <c r="C512">
        <v>43</v>
      </c>
      <c r="D512">
        <v>26.474782139534881</v>
      </c>
      <c r="E512">
        <v>1138.415632</v>
      </c>
      <c r="F512">
        <v>3.5000000000000001E-3</v>
      </c>
      <c r="G512">
        <v>1.4E-3</v>
      </c>
      <c r="H512">
        <v>1.4800000000000001E-2</v>
      </c>
      <c r="I512">
        <v>0</v>
      </c>
      <c r="J512">
        <v>7.3400000000000007E-2</v>
      </c>
      <c r="K512">
        <v>0.85589999999999999</v>
      </c>
      <c r="L512">
        <v>5.0999999999999997E-2</v>
      </c>
      <c r="M512">
        <v>0.2908</v>
      </c>
      <c r="N512">
        <v>4.0000000000000001E-3</v>
      </c>
      <c r="O512">
        <v>0.20630000000000001</v>
      </c>
      <c r="P512" s="1">
        <v>58940.38</v>
      </c>
      <c r="Q512">
        <v>0.1099</v>
      </c>
      <c r="R512">
        <v>0.26369999999999999</v>
      </c>
      <c r="S512">
        <v>0.62639999999999996</v>
      </c>
      <c r="T512">
        <v>10</v>
      </c>
      <c r="U512" s="1">
        <v>81078.7</v>
      </c>
      <c r="V512">
        <v>113.84</v>
      </c>
      <c r="W512" s="1">
        <v>228015.65</v>
      </c>
      <c r="X512">
        <v>0.75360000000000005</v>
      </c>
      <c r="Y512">
        <v>0.1376</v>
      </c>
      <c r="Z512">
        <v>0.10879999999999999</v>
      </c>
      <c r="AA512">
        <v>0.24640000000000001</v>
      </c>
      <c r="AB512">
        <v>228.02</v>
      </c>
      <c r="AC512" s="1">
        <v>6227.9889705520136</v>
      </c>
      <c r="AD512">
        <v>697.32</v>
      </c>
      <c r="AE512" s="1">
        <v>183006.35</v>
      </c>
      <c r="AF512">
        <v>364</v>
      </c>
      <c r="AG512" s="1">
        <v>38581</v>
      </c>
      <c r="AH512" s="1">
        <v>59799</v>
      </c>
      <c r="AI512">
        <v>54.5</v>
      </c>
      <c r="AJ512">
        <v>23.2</v>
      </c>
      <c r="AK512">
        <v>28.35</v>
      </c>
      <c r="AL512">
        <v>1.4</v>
      </c>
      <c r="AM512">
        <v>1.4</v>
      </c>
      <c r="AN512">
        <v>1.4</v>
      </c>
      <c r="AO512" s="1">
        <v>1794.54</v>
      </c>
      <c r="AP512">
        <v>1.1351</v>
      </c>
      <c r="AQ512" s="1">
        <v>2088.2399999999998</v>
      </c>
      <c r="AR512" s="1">
        <v>2703.43</v>
      </c>
      <c r="AS512" s="1">
        <v>7419.15</v>
      </c>
      <c r="AT512">
        <v>937.41</v>
      </c>
      <c r="AU512">
        <v>852.38</v>
      </c>
      <c r="AV512" s="1">
        <v>14000.61</v>
      </c>
      <c r="AW512" s="1">
        <v>5481.78</v>
      </c>
      <c r="AX512">
        <v>0.35249999999999998</v>
      </c>
      <c r="AY512" s="1">
        <v>7237.97</v>
      </c>
      <c r="AZ512">
        <v>0.46539999999999998</v>
      </c>
      <c r="BA512">
        <v>786.9</v>
      </c>
      <c r="BB512">
        <v>5.0599999999999999E-2</v>
      </c>
      <c r="BC512" s="1">
        <v>2046.14</v>
      </c>
      <c r="BD512">
        <v>0.13159999999999999</v>
      </c>
      <c r="BE512" s="1">
        <v>15552.78</v>
      </c>
      <c r="BF512">
        <v>0.55659999999999998</v>
      </c>
      <c r="BG512">
        <v>0.21679999999999999</v>
      </c>
      <c r="BH512">
        <v>0.17510000000000001</v>
      </c>
      <c r="BI512">
        <v>3.5700000000000003E-2</v>
      </c>
      <c r="BJ512">
        <v>1.5800000000000002E-2</v>
      </c>
    </row>
    <row r="513" spans="1:62" x14ac:dyDescent="0.25">
      <c r="A513" t="s">
        <v>515</v>
      </c>
      <c r="B513" t="s">
        <v>1268</v>
      </c>
      <c r="C513">
        <v>546</v>
      </c>
      <c r="D513">
        <v>3.504503302197802</v>
      </c>
      <c r="E513">
        <v>1913.458803</v>
      </c>
      <c r="F513">
        <v>1E-3</v>
      </c>
      <c r="G513">
        <v>5.0000000000000001E-4</v>
      </c>
      <c r="H513">
        <v>3.0999999999999999E-3</v>
      </c>
      <c r="I513">
        <v>5.0000000000000001E-4</v>
      </c>
      <c r="J513">
        <v>6.6E-3</v>
      </c>
      <c r="K513">
        <v>0.97470000000000001</v>
      </c>
      <c r="L513">
        <v>1.35E-2</v>
      </c>
      <c r="M513">
        <v>0.56869999999999998</v>
      </c>
      <c r="N513">
        <v>1E-3</v>
      </c>
      <c r="O513">
        <v>0.19239999999999999</v>
      </c>
      <c r="P513" s="1">
        <v>57593.29</v>
      </c>
      <c r="Q513">
        <v>0.19470000000000001</v>
      </c>
      <c r="R513">
        <v>0.29649999999999999</v>
      </c>
      <c r="S513">
        <v>0.50880000000000003</v>
      </c>
      <c r="T513">
        <v>26</v>
      </c>
      <c r="U513" s="1">
        <v>76756.69</v>
      </c>
      <c r="V513">
        <v>73.59</v>
      </c>
      <c r="W513" s="1">
        <v>665391.38</v>
      </c>
      <c r="X513">
        <v>0.27979999999999999</v>
      </c>
      <c r="Y513">
        <v>0.23350000000000001</v>
      </c>
      <c r="Z513">
        <v>0.48670000000000002</v>
      </c>
      <c r="AA513">
        <v>0.72019999999999995</v>
      </c>
      <c r="AB513">
        <v>665.39</v>
      </c>
      <c r="AC513" s="1">
        <v>20634.871750620074</v>
      </c>
      <c r="AD513">
        <v>557.87</v>
      </c>
      <c r="AE513" s="1">
        <v>519009.49</v>
      </c>
      <c r="AF513">
        <v>602</v>
      </c>
      <c r="AG513" s="1">
        <v>32159</v>
      </c>
      <c r="AH513" s="1">
        <v>56178</v>
      </c>
      <c r="AI513">
        <v>35.4</v>
      </c>
      <c r="AJ513">
        <v>20</v>
      </c>
      <c r="AK513">
        <v>35.06</v>
      </c>
      <c r="AL513">
        <v>0.5</v>
      </c>
      <c r="AM513">
        <v>0.32</v>
      </c>
      <c r="AN513">
        <v>0.49</v>
      </c>
      <c r="AO513">
        <v>0</v>
      </c>
      <c r="AP513">
        <v>0.85719999999999996</v>
      </c>
      <c r="AQ513" s="1">
        <v>3419.01</v>
      </c>
      <c r="AR513" s="1">
        <v>4865.6099999999997</v>
      </c>
      <c r="AS513" s="1">
        <v>11750.32</v>
      </c>
      <c r="AT513" s="1">
        <v>1630.84</v>
      </c>
      <c r="AU513" s="1">
        <v>2067.9699999999998</v>
      </c>
      <c r="AV513" s="1">
        <v>23733.75</v>
      </c>
      <c r="AW513" s="1">
        <v>8263.08</v>
      </c>
      <c r="AX513">
        <v>0.25459999999999999</v>
      </c>
      <c r="AY513" s="1">
        <v>20372.23</v>
      </c>
      <c r="AZ513">
        <v>0.62770000000000004</v>
      </c>
      <c r="BA513">
        <v>638.39</v>
      </c>
      <c r="BB513">
        <v>1.9699999999999999E-2</v>
      </c>
      <c r="BC513" s="1">
        <v>3180.58</v>
      </c>
      <c r="BD513">
        <v>9.8000000000000004E-2</v>
      </c>
      <c r="BE513" s="1">
        <v>32454.27</v>
      </c>
      <c r="BF513">
        <v>0.51090000000000002</v>
      </c>
      <c r="BG513">
        <v>0.28799999999999998</v>
      </c>
      <c r="BH513">
        <v>0.12809999999999999</v>
      </c>
      <c r="BI513">
        <v>5.3199999999999997E-2</v>
      </c>
      <c r="BJ513">
        <v>1.9800000000000002E-2</v>
      </c>
    </row>
    <row r="514" spans="1:62" x14ac:dyDescent="0.25">
      <c r="A514" t="s">
        <v>516</v>
      </c>
      <c r="B514" t="s">
        <v>1269</v>
      </c>
      <c r="C514">
        <v>17</v>
      </c>
      <c r="D514">
        <v>312.06520841176467</v>
      </c>
      <c r="E514">
        <v>5305.1085430000003</v>
      </c>
      <c r="F514">
        <v>0.15920000000000001</v>
      </c>
      <c r="G514">
        <v>5.0000000000000001E-4</v>
      </c>
      <c r="H514">
        <v>8.0399999999999999E-2</v>
      </c>
      <c r="I514">
        <v>5.9999999999999995E-4</v>
      </c>
      <c r="J514">
        <v>6.9699999999999998E-2</v>
      </c>
      <c r="K514">
        <v>0.62180000000000002</v>
      </c>
      <c r="L514">
        <v>6.7900000000000002E-2</v>
      </c>
      <c r="M514">
        <v>0.12559999999999999</v>
      </c>
      <c r="N514">
        <v>5.7599999999999998E-2</v>
      </c>
      <c r="O514">
        <v>0.108</v>
      </c>
      <c r="P514" s="1">
        <v>73729.710000000006</v>
      </c>
      <c r="Q514">
        <v>0.24729999999999999</v>
      </c>
      <c r="R514">
        <v>0.28449999999999998</v>
      </c>
      <c r="S514">
        <v>0.46829999999999999</v>
      </c>
      <c r="T514">
        <v>40.15</v>
      </c>
      <c r="U514" s="1">
        <v>98313.44</v>
      </c>
      <c r="V514">
        <v>132.13</v>
      </c>
      <c r="W514" s="1">
        <v>395628.81</v>
      </c>
      <c r="X514">
        <v>0.65090000000000003</v>
      </c>
      <c r="Y514">
        <v>0.31790000000000002</v>
      </c>
      <c r="Z514">
        <v>3.1199999999999999E-2</v>
      </c>
      <c r="AA514">
        <v>0.34910000000000002</v>
      </c>
      <c r="AB514">
        <v>395.63</v>
      </c>
      <c r="AC514" s="1">
        <v>14416.937821360612</v>
      </c>
      <c r="AD514">
        <v>927.16</v>
      </c>
      <c r="AE514" s="1">
        <v>367986.02</v>
      </c>
      <c r="AF514">
        <v>592</v>
      </c>
      <c r="AG514" s="1">
        <v>62265</v>
      </c>
      <c r="AH514" s="1">
        <v>152804</v>
      </c>
      <c r="AI514">
        <v>70.45</v>
      </c>
      <c r="AJ514">
        <v>30.78</v>
      </c>
      <c r="AK514">
        <v>44.7</v>
      </c>
      <c r="AL514">
        <v>0</v>
      </c>
      <c r="AM514">
        <v>0</v>
      </c>
      <c r="AN514">
        <v>0</v>
      </c>
      <c r="AO514">
        <v>0</v>
      </c>
      <c r="AP514">
        <v>0.43990000000000001</v>
      </c>
      <c r="AQ514" s="1">
        <v>1749.72</v>
      </c>
      <c r="AR514" s="1">
        <v>2483.9899999999998</v>
      </c>
      <c r="AS514" s="1">
        <v>10077.44</v>
      </c>
      <c r="AT514" s="1">
        <v>1286.72</v>
      </c>
      <c r="AU514">
        <v>429.94</v>
      </c>
      <c r="AV514" s="1">
        <v>16027.8</v>
      </c>
      <c r="AW514" s="1">
        <v>1910.93</v>
      </c>
      <c r="AX514">
        <v>0.108</v>
      </c>
      <c r="AY514" s="1">
        <v>12620.04</v>
      </c>
      <c r="AZ514">
        <v>0.71330000000000005</v>
      </c>
      <c r="BA514" s="1">
        <v>1722.58</v>
      </c>
      <c r="BB514">
        <v>9.74E-2</v>
      </c>
      <c r="BC514" s="1">
        <v>1439.5</v>
      </c>
      <c r="BD514">
        <v>8.14E-2</v>
      </c>
      <c r="BE514" s="1">
        <v>17693.060000000001</v>
      </c>
      <c r="BF514">
        <v>0.6351</v>
      </c>
      <c r="BG514">
        <v>0.216</v>
      </c>
      <c r="BH514">
        <v>0.1045</v>
      </c>
      <c r="BI514">
        <v>2.9700000000000001E-2</v>
      </c>
      <c r="BJ514">
        <v>1.47E-2</v>
      </c>
    </row>
    <row r="515" spans="1:62" x14ac:dyDescent="0.25">
      <c r="A515" t="s">
        <v>517</v>
      </c>
      <c r="B515" t="s">
        <v>1270</v>
      </c>
      <c r="C515">
        <v>29</v>
      </c>
      <c r="D515">
        <v>260.61119110344828</v>
      </c>
      <c r="E515">
        <v>7557.7245419999999</v>
      </c>
      <c r="F515">
        <v>3.0200000000000001E-2</v>
      </c>
      <c r="G515">
        <v>2.9999999999999997E-4</v>
      </c>
      <c r="H515">
        <v>5.7700000000000001E-2</v>
      </c>
      <c r="I515">
        <v>1E-3</v>
      </c>
      <c r="J515">
        <v>5.9700000000000003E-2</v>
      </c>
      <c r="K515">
        <v>0.76539999999999997</v>
      </c>
      <c r="L515">
        <v>8.5699999999999998E-2</v>
      </c>
      <c r="M515">
        <v>0.19070000000000001</v>
      </c>
      <c r="N515">
        <v>2.3900000000000001E-2</v>
      </c>
      <c r="O515">
        <v>0.13159999999999999</v>
      </c>
      <c r="P515" s="1">
        <v>69523.16</v>
      </c>
      <c r="Q515">
        <v>0.25769999999999998</v>
      </c>
      <c r="R515">
        <v>0.20619999999999999</v>
      </c>
      <c r="S515">
        <v>0.53610000000000002</v>
      </c>
      <c r="T515">
        <v>58.66</v>
      </c>
      <c r="U515" s="1">
        <v>94007.59</v>
      </c>
      <c r="V515">
        <v>128.84</v>
      </c>
      <c r="W515" s="1">
        <v>235490.36</v>
      </c>
      <c r="X515">
        <v>0.78869999999999996</v>
      </c>
      <c r="Y515">
        <v>0.18509999999999999</v>
      </c>
      <c r="Z515">
        <v>2.6100000000000002E-2</v>
      </c>
      <c r="AA515">
        <v>0.21129999999999999</v>
      </c>
      <c r="AB515">
        <v>235.49</v>
      </c>
      <c r="AC515" s="1">
        <v>9994.7719158351938</v>
      </c>
      <c r="AD515" s="1">
        <v>1059.22</v>
      </c>
      <c r="AE515" s="1">
        <v>198143.05</v>
      </c>
      <c r="AF515">
        <v>416</v>
      </c>
      <c r="AG515" s="1">
        <v>45895</v>
      </c>
      <c r="AH515" s="1">
        <v>96743</v>
      </c>
      <c r="AI515">
        <v>81.8</v>
      </c>
      <c r="AJ515">
        <v>39.06</v>
      </c>
      <c r="AK515">
        <v>51.28</v>
      </c>
      <c r="AL515">
        <v>1.3</v>
      </c>
      <c r="AM515">
        <v>1.01</v>
      </c>
      <c r="AN515">
        <v>1.24</v>
      </c>
      <c r="AO515">
        <v>0</v>
      </c>
      <c r="AP515">
        <v>0.72860000000000003</v>
      </c>
      <c r="AQ515" s="1">
        <v>1859.35</v>
      </c>
      <c r="AR515" s="1">
        <v>2273.15</v>
      </c>
      <c r="AS515" s="1">
        <v>7476.35</v>
      </c>
      <c r="AT515">
        <v>826.2</v>
      </c>
      <c r="AU515">
        <v>219.61</v>
      </c>
      <c r="AV515" s="1">
        <v>12654.67</v>
      </c>
      <c r="AW515" s="1">
        <v>3274.2</v>
      </c>
      <c r="AX515">
        <v>0.2359</v>
      </c>
      <c r="AY515" s="1">
        <v>8824.43</v>
      </c>
      <c r="AZ515">
        <v>0.63570000000000004</v>
      </c>
      <c r="BA515">
        <v>457.62</v>
      </c>
      <c r="BB515">
        <v>3.3000000000000002E-2</v>
      </c>
      <c r="BC515" s="1">
        <v>1324.48</v>
      </c>
      <c r="BD515">
        <v>9.5399999999999999E-2</v>
      </c>
      <c r="BE515" s="1">
        <v>13880.73</v>
      </c>
      <c r="BF515">
        <v>0.62639999999999996</v>
      </c>
      <c r="BG515">
        <v>0.24529999999999999</v>
      </c>
      <c r="BH515">
        <v>7.0699999999999999E-2</v>
      </c>
      <c r="BI515">
        <v>4.1399999999999999E-2</v>
      </c>
      <c r="BJ515">
        <v>1.61E-2</v>
      </c>
    </row>
    <row r="516" spans="1:62" x14ac:dyDescent="0.25">
      <c r="A516" t="s">
        <v>518</v>
      </c>
      <c r="B516" t="s">
        <v>1271</v>
      </c>
      <c r="C516">
        <v>150</v>
      </c>
      <c r="D516">
        <v>4.692353653333333</v>
      </c>
      <c r="E516">
        <v>703.85304799999994</v>
      </c>
      <c r="F516">
        <v>0</v>
      </c>
      <c r="G516">
        <v>0</v>
      </c>
      <c r="H516">
        <v>0</v>
      </c>
      <c r="I516">
        <v>0</v>
      </c>
      <c r="J516">
        <v>1.3299999999999999E-2</v>
      </c>
      <c r="K516">
        <v>0.97070000000000001</v>
      </c>
      <c r="L516">
        <v>1.6E-2</v>
      </c>
      <c r="M516">
        <v>0.99519999999999997</v>
      </c>
      <c r="N516">
        <v>0</v>
      </c>
      <c r="O516">
        <v>0.1762</v>
      </c>
      <c r="P516" s="1">
        <v>57792.99</v>
      </c>
      <c r="Q516">
        <v>0.51559999999999995</v>
      </c>
      <c r="R516">
        <v>0.1875</v>
      </c>
      <c r="S516">
        <v>0.2969</v>
      </c>
      <c r="T516">
        <v>8.39</v>
      </c>
      <c r="U516" s="1">
        <v>86174.66</v>
      </c>
      <c r="V516">
        <v>83.89</v>
      </c>
      <c r="W516" s="1">
        <v>157052.97</v>
      </c>
      <c r="X516">
        <v>0.55049999999999999</v>
      </c>
      <c r="Y516">
        <v>9.5999999999999992E-3</v>
      </c>
      <c r="Z516">
        <v>0.43990000000000001</v>
      </c>
      <c r="AA516">
        <v>0.44950000000000001</v>
      </c>
      <c r="AB516">
        <v>157.05000000000001</v>
      </c>
      <c r="AC516" s="1">
        <v>3197.4188453041979</v>
      </c>
      <c r="AD516">
        <v>269.42</v>
      </c>
      <c r="AE516" s="1">
        <v>102073.33</v>
      </c>
      <c r="AF516">
        <v>74</v>
      </c>
      <c r="AG516" s="1">
        <v>35193</v>
      </c>
      <c r="AH516" s="1">
        <v>54612</v>
      </c>
      <c r="AI516">
        <v>20.7</v>
      </c>
      <c r="AJ516">
        <v>20.09</v>
      </c>
      <c r="AK516">
        <v>20.350000000000001</v>
      </c>
      <c r="AL516">
        <v>0.5</v>
      </c>
      <c r="AM516">
        <v>0.27</v>
      </c>
      <c r="AN516">
        <v>0.36</v>
      </c>
      <c r="AO516">
        <v>0</v>
      </c>
      <c r="AP516">
        <v>0.71860000000000002</v>
      </c>
      <c r="AQ516" s="1">
        <v>2106.04</v>
      </c>
      <c r="AR516" s="1">
        <v>4716.6099999999997</v>
      </c>
      <c r="AS516" s="1">
        <v>8899.4599999999991</v>
      </c>
      <c r="AT516">
        <v>509.88</v>
      </c>
      <c r="AU516">
        <v>61.63</v>
      </c>
      <c r="AV516" s="1">
        <v>16293.61</v>
      </c>
      <c r="AW516" s="1">
        <v>12280.34</v>
      </c>
      <c r="AX516">
        <v>0.70169999999999999</v>
      </c>
      <c r="AY516" s="1">
        <v>2554.4</v>
      </c>
      <c r="AZ516">
        <v>0.14599999999999999</v>
      </c>
      <c r="BA516">
        <v>282.5</v>
      </c>
      <c r="BB516">
        <v>1.61E-2</v>
      </c>
      <c r="BC516" s="1">
        <v>2383.5500000000002</v>
      </c>
      <c r="BD516">
        <v>0.13619999999999999</v>
      </c>
      <c r="BE516" s="1">
        <v>17500.79</v>
      </c>
      <c r="BF516">
        <v>0.55789999999999995</v>
      </c>
      <c r="BG516">
        <v>0.24979999999999999</v>
      </c>
      <c r="BH516">
        <v>0.10249999999999999</v>
      </c>
      <c r="BI516">
        <v>8.1299999999999997E-2</v>
      </c>
      <c r="BJ516">
        <v>8.5000000000000006E-3</v>
      </c>
    </row>
    <row r="517" spans="1:62" x14ac:dyDescent="0.25">
      <c r="A517" t="s">
        <v>519</v>
      </c>
      <c r="B517" t="s">
        <v>1272</v>
      </c>
      <c r="C517">
        <v>138</v>
      </c>
      <c r="D517">
        <v>20.23371691304348</v>
      </c>
      <c r="E517">
        <v>2792.2529340000001</v>
      </c>
      <c r="F517">
        <v>1.9699999999999999E-2</v>
      </c>
      <c r="G517">
        <v>8.0000000000000004E-4</v>
      </c>
      <c r="H517">
        <v>2.35E-2</v>
      </c>
      <c r="I517">
        <v>4.0000000000000002E-4</v>
      </c>
      <c r="J517">
        <v>2.2800000000000001E-2</v>
      </c>
      <c r="K517">
        <v>0.89970000000000006</v>
      </c>
      <c r="L517">
        <v>3.3099999999999997E-2</v>
      </c>
      <c r="M517">
        <v>0.26850000000000002</v>
      </c>
      <c r="N517">
        <v>1.0999999999999999E-2</v>
      </c>
      <c r="O517">
        <v>0.1231</v>
      </c>
      <c r="P517" s="1">
        <v>72833.78</v>
      </c>
      <c r="Q517">
        <v>0.11169999999999999</v>
      </c>
      <c r="R517">
        <v>0.16489999999999999</v>
      </c>
      <c r="S517">
        <v>0.72340000000000004</v>
      </c>
      <c r="T517">
        <v>15</v>
      </c>
      <c r="U517" s="1">
        <v>109197.53</v>
      </c>
      <c r="V517">
        <v>186.15</v>
      </c>
      <c r="W517" s="1">
        <v>303854.96999999997</v>
      </c>
      <c r="X517">
        <v>0.72109999999999996</v>
      </c>
      <c r="Y517">
        <v>0.21529999999999999</v>
      </c>
      <c r="Z517">
        <v>6.3600000000000004E-2</v>
      </c>
      <c r="AA517">
        <v>0.27889999999999998</v>
      </c>
      <c r="AB517">
        <v>303.85000000000002</v>
      </c>
      <c r="AC517" s="1">
        <v>6654.7248545213633</v>
      </c>
      <c r="AD517">
        <v>780.95</v>
      </c>
      <c r="AE517" s="1">
        <v>266021.42</v>
      </c>
      <c r="AF517">
        <v>538</v>
      </c>
      <c r="AG517" s="1">
        <v>39002</v>
      </c>
      <c r="AH517" s="1">
        <v>68944</v>
      </c>
      <c r="AI517">
        <v>48.3</v>
      </c>
      <c r="AJ517">
        <v>20</v>
      </c>
      <c r="AK517">
        <v>20.47</v>
      </c>
      <c r="AL517">
        <v>2</v>
      </c>
      <c r="AM517">
        <v>2</v>
      </c>
      <c r="AN517">
        <v>2</v>
      </c>
      <c r="AO517" s="1">
        <v>2837.64</v>
      </c>
      <c r="AP517">
        <v>1.1819999999999999</v>
      </c>
      <c r="AQ517" s="1">
        <v>1547.77</v>
      </c>
      <c r="AR517" s="1">
        <v>2628.94</v>
      </c>
      <c r="AS517" s="1">
        <v>8271.06</v>
      </c>
      <c r="AT517" s="1">
        <v>1085.04</v>
      </c>
      <c r="AU517">
        <v>408.25</v>
      </c>
      <c r="AV517" s="1">
        <v>13941.06</v>
      </c>
      <c r="AW517" s="1">
        <v>3668.46</v>
      </c>
      <c r="AX517">
        <v>0.24429999999999999</v>
      </c>
      <c r="AY517" s="1">
        <v>9177.14</v>
      </c>
      <c r="AZ517">
        <v>0.61099999999999999</v>
      </c>
      <c r="BA517">
        <v>850.56</v>
      </c>
      <c r="BB517">
        <v>5.6599999999999998E-2</v>
      </c>
      <c r="BC517" s="1">
        <v>1322.57</v>
      </c>
      <c r="BD517">
        <v>8.8099999999999998E-2</v>
      </c>
      <c r="BE517" s="1">
        <v>15018.72</v>
      </c>
      <c r="BF517">
        <v>0.55930000000000002</v>
      </c>
      <c r="BG517">
        <v>0.2016</v>
      </c>
      <c r="BH517">
        <v>0.19350000000000001</v>
      </c>
      <c r="BI517">
        <v>2.1499999999999998E-2</v>
      </c>
      <c r="BJ517">
        <v>2.4E-2</v>
      </c>
    </row>
    <row r="518" spans="1:62" x14ac:dyDescent="0.25">
      <c r="A518" t="s">
        <v>520</v>
      </c>
      <c r="B518" t="s">
        <v>1273</v>
      </c>
      <c r="C518">
        <v>14</v>
      </c>
      <c r="D518">
        <v>175.71923478571429</v>
      </c>
      <c r="E518">
        <v>2460.0692869999998</v>
      </c>
      <c r="F518">
        <v>6.2199999999999998E-2</v>
      </c>
      <c r="G518">
        <v>2.3999999999999998E-3</v>
      </c>
      <c r="H518">
        <v>5.33E-2</v>
      </c>
      <c r="I518">
        <v>1.1999999999999999E-3</v>
      </c>
      <c r="J518">
        <v>2.52E-2</v>
      </c>
      <c r="K518">
        <v>0.81430000000000002</v>
      </c>
      <c r="L518">
        <v>4.1300000000000003E-2</v>
      </c>
      <c r="M518">
        <v>0.2387</v>
      </c>
      <c r="N518">
        <v>3.3000000000000002E-2</v>
      </c>
      <c r="O518">
        <v>0.14319999999999999</v>
      </c>
      <c r="P518" s="1">
        <v>66170.210000000006</v>
      </c>
      <c r="Q518">
        <v>0.36309999999999998</v>
      </c>
      <c r="R518">
        <v>0.15079999999999999</v>
      </c>
      <c r="S518">
        <v>0.48599999999999999</v>
      </c>
      <c r="T518">
        <v>16.5</v>
      </c>
      <c r="U518" s="1">
        <v>85567.03</v>
      </c>
      <c r="V518">
        <v>149.1</v>
      </c>
      <c r="W518" s="1">
        <v>204123.09</v>
      </c>
      <c r="X518">
        <v>0.81159999999999999</v>
      </c>
      <c r="Y518">
        <v>0.17150000000000001</v>
      </c>
      <c r="Z518">
        <v>1.7000000000000001E-2</v>
      </c>
      <c r="AA518">
        <v>0.18840000000000001</v>
      </c>
      <c r="AB518">
        <v>204.12</v>
      </c>
      <c r="AC518" s="1">
        <v>8468.6131037414161</v>
      </c>
      <c r="AD518">
        <v>982.93</v>
      </c>
      <c r="AE518" s="1">
        <v>170957.38</v>
      </c>
      <c r="AF518">
        <v>320</v>
      </c>
      <c r="AG518" s="1">
        <v>40318</v>
      </c>
      <c r="AH518" s="1">
        <v>64890</v>
      </c>
      <c r="AI518">
        <v>71.790000000000006</v>
      </c>
      <c r="AJ518">
        <v>39.619999999999997</v>
      </c>
      <c r="AK518">
        <v>47.35</v>
      </c>
      <c r="AL518">
        <v>1.25</v>
      </c>
      <c r="AM518">
        <v>0.72</v>
      </c>
      <c r="AN518">
        <v>1</v>
      </c>
      <c r="AO518">
        <v>0</v>
      </c>
      <c r="AP518">
        <v>1.0725</v>
      </c>
      <c r="AQ518" s="1">
        <v>1684.24</v>
      </c>
      <c r="AR518" s="1">
        <v>2761.23</v>
      </c>
      <c r="AS518" s="1">
        <v>7933.49</v>
      </c>
      <c r="AT518">
        <v>630.70000000000005</v>
      </c>
      <c r="AU518">
        <v>150.55000000000001</v>
      </c>
      <c r="AV518" s="1">
        <v>13160.21</v>
      </c>
      <c r="AW518" s="1">
        <v>4662.76</v>
      </c>
      <c r="AX518">
        <v>0.30380000000000001</v>
      </c>
      <c r="AY518" s="1">
        <v>7830.01</v>
      </c>
      <c r="AZ518">
        <v>0.5101</v>
      </c>
      <c r="BA518">
        <v>884.59</v>
      </c>
      <c r="BB518">
        <v>5.7599999999999998E-2</v>
      </c>
      <c r="BC518" s="1">
        <v>1972.37</v>
      </c>
      <c r="BD518">
        <v>0.1285</v>
      </c>
      <c r="BE518" s="1">
        <v>15349.73</v>
      </c>
      <c r="BF518">
        <v>0.48820000000000002</v>
      </c>
      <c r="BG518">
        <v>0.2233</v>
      </c>
      <c r="BH518">
        <v>0.24229999999999999</v>
      </c>
      <c r="BI518">
        <v>2.46E-2</v>
      </c>
      <c r="BJ518">
        <v>2.1600000000000001E-2</v>
      </c>
    </row>
    <row r="519" spans="1:62" x14ac:dyDescent="0.25">
      <c r="A519" t="s">
        <v>521</v>
      </c>
      <c r="B519" t="s">
        <v>1274</v>
      </c>
      <c r="C519">
        <v>152</v>
      </c>
      <c r="D519">
        <v>27.425855434210529</v>
      </c>
      <c r="E519">
        <v>4168.7300260000002</v>
      </c>
      <c r="F519">
        <v>0.01</v>
      </c>
      <c r="G519">
        <v>8.0000000000000004E-4</v>
      </c>
      <c r="H519">
        <v>1.41E-2</v>
      </c>
      <c r="I519">
        <v>8.0000000000000004E-4</v>
      </c>
      <c r="J519">
        <v>2.07E-2</v>
      </c>
      <c r="K519">
        <v>0.91290000000000004</v>
      </c>
      <c r="L519">
        <v>4.0599999999999997E-2</v>
      </c>
      <c r="M519">
        <v>0.25159999999999999</v>
      </c>
      <c r="N519">
        <v>5.7999999999999996E-3</v>
      </c>
      <c r="O519">
        <v>0.1827</v>
      </c>
      <c r="P519" s="1">
        <v>72250.740000000005</v>
      </c>
      <c r="Q519">
        <v>0.19839999999999999</v>
      </c>
      <c r="R519">
        <v>0.23480000000000001</v>
      </c>
      <c r="S519">
        <v>0.56679999999999997</v>
      </c>
      <c r="T519">
        <v>26.5</v>
      </c>
      <c r="U519" s="1">
        <v>100470.53</v>
      </c>
      <c r="V519">
        <v>157.31</v>
      </c>
      <c r="W519" s="1">
        <v>181380.89</v>
      </c>
      <c r="X519">
        <v>0.68440000000000001</v>
      </c>
      <c r="Y519">
        <v>7.2499999999999995E-2</v>
      </c>
      <c r="Z519">
        <v>0.2432</v>
      </c>
      <c r="AA519">
        <v>0.31559999999999999</v>
      </c>
      <c r="AB519">
        <v>181.38</v>
      </c>
      <c r="AC519" s="1">
        <v>3684.9510292562177</v>
      </c>
      <c r="AD519">
        <v>445.45</v>
      </c>
      <c r="AE519" s="1">
        <v>156045.35</v>
      </c>
      <c r="AF519">
        <v>252</v>
      </c>
      <c r="AG519" s="1">
        <v>46398</v>
      </c>
      <c r="AH519" s="1">
        <v>66975</v>
      </c>
      <c r="AI519">
        <v>21.3</v>
      </c>
      <c r="AJ519">
        <v>20</v>
      </c>
      <c r="AK519">
        <v>20</v>
      </c>
      <c r="AL519">
        <v>3.7</v>
      </c>
      <c r="AM519">
        <v>3.7</v>
      </c>
      <c r="AN519">
        <v>3.7</v>
      </c>
      <c r="AO519" s="1">
        <v>2267.2399999999998</v>
      </c>
      <c r="AP519">
        <v>1.1357999999999999</v>
      </c>
      <c r="AQ519" s="1">
        <v>1444.39</v>
      </c>
      <c r="AR519" s="1">
        <v>2365.3200000000002</v>
      </c>
      <c r="AS519" s="1">
        <v>7363.84</v>
      </c>
      <c r="AT519">
        <v>507.7</v>
      </c>
      <c r="AU519">
        <v>265.69</v>
      </c>
      <c r="AV519" s="1">
        <v>11946.94</v>
      </c>
      <c r="AW519" s="1">
        <v>5568.86</v>
      </c>
      <c r="AX519">
        <v>0.43</v>
      </c>
      <c r="AY519" s="1">
        <v>5578.67</v>
      </c>
      <c r="AZ519">
        <v>0.43080000000000002</v>
      </c>
      <c r="BA519">
        <v>623.95000000000005</v>
      </c>
      <c r="BB519">
        <v>4.82E-2</v>
      </c>
      <c r="BC519" s="1">
        <v>1178.0999999999999</v>
      </c>
      <c r="BD519">
        <v>9.0999999999999998E-2</v>
      </c>
      <c r="BE519" s="1">
        <v>12949.58</v>
      </c>
      <c r="BF519">
        <v>0.60829999999999995</v>
      </c>
      <c r="BG519">
        <v>0.22309999999999999</v>
      </c>
      <c r="BH519">
        <v>0.12509999999999999</v>
      </c>
      <c r="BI519">
        <v>3.2199999999999999E-2</v>
      </c>
      <c r="BJ519">
        <v>1.14E-2</v>
      </c>
    </row>
    <row r="520" spans="1:62" x14ac:dyDescent="0.25">
      <c r="A520" t="s">
        <v>522</v>
      </c>
      <c r="B520" t="s">
        <v>1275</v>
      </c>
      <c r="C520">
        <v>43</v>
      </c>
      <c r="D520">
        <v>63.121942790697673</v>
      </c>
      <c r="E520">
        <v>2714.2435399999999</v>
      </c>
      <c r="F520">
        <v>3.0000000000000001E-3</v>
      </c>
      <c r="G520">
        <v>1.9E-3</v>
      </c>
      <c r="H520">
        <v>5.3E-3</v>
      </c>
      <c r="I520">
        <v>1.1999999999999999E-3</v>
      </c>
      <c r="J520">
        <v>0.16500000000000001</v>
      </c>
      <c r="K520">
        <v>0.78700000000000003</v>
      </c>
      <c r="L520">
        <v>3.6600000000000001E-2</v>
      </c>
      <c r="M520">
        <v>0.4199</v>
      </c>
      <c r="N520">
        <v>7.6799999999999993E-2</v>
      </c>
      <c r="O520">
        <v>0.1641</v>
      </c>
      <c r="P520" s="1">
        <v>64249.46</v>
      </c>
      <c r="Q520">
        <v>0.1744</v>
      </c>
      <c r="R520">
        <v>0.19769999999999999</v>
      </c>
      <c r="S520">
        <v>0.62790000000000001</v>
      </c>
      <c r="T520">
        <v>12</v>
      </c>
      <c r="U520" s="1">
        <v>103377.08</v>
      </c>
      <c r="V520">
        <v>226.19</v>
      </c>
      <c r="W520" s="1">
        <v>119858.47</v>
      </c>
      <c r="X520">
        <v>0.84689999999999999</v>
      </c>
      <c r="Y520">
        <v>0.1042</v>
      </c>
      <c r="Z520">
        <v>4.8899999999999999E-2</v>
      </c>
      <c r="AA520">
        <v>0.15310000000000001</v>
      </c>
      <c r="AB520">
        <v>119.86</v>
      </c>
      <c r="AC520" s="1">
        <v>3509.3630544295224</v>
      </c>
      <c r="AD520">
        <v>556.30999999999995</v>
      </c>
      <c r="AE520" s="1">
        <v>105765.87</v>
      </c>
      <c r="AF520">
        <v>83</v>
      </c>
      <c r="AG520" s="1">
        <v>35053</v>
      </c>
      <c r="AH520" s="1">
        <v>60936</v>
      </c>
      <c r="AI520">
        <v>35.49</v>
      </c>
      <c r="AJ520">
        <v>28.69</v>
      </c>
      <c r="AK520">
        <v>31.15</v>
      </c>
      <c r="AL520">
        <v>4.5</v>
      </c>
      <c r="AM520">
        <v>2.34</v>
      </c>
      <c r="AN520">
        <v>3.73</v>
      </c>
      <c r="AO520">
        <v>0</v>
      </c>
      <c r="AP520">
        <v>0.71530000000000005</v>
      </c>
      <c r="AQ520" s="1">
        <v>1422.17</v>
      </c>
      <c r="AR520" s="1">
        <v>2914.36</v>
      </c>
      <c r="AS520" s="1">
        <v>7255.52</v>
      </c>
      <c r="AT520">
        <v>765.86</v>
      </c>
      <c r="AU520">
        <v>421.05</v>
      </c>
      <c r="AV520" s="1">
        <v>12778.95</v>
      </c>
      <c r="AW520" s="1">
        <v>8356.31</v>
      </c>
      <c r="AX520">
        <v>0.59609999999999996</v>
      </c>
      <c r="AY520" s="1">
        <v>3153.04</v>
      </c>
      <c r="AZ520">
        <v>0.22489999999999999</v>
      </c>
      <c r="BA520">
        <v>492</v>
      </c>
      <c r="BB520">
        <v>3.5099999999999999E-2</v>
      </c>
      <c r="BC520" s="1">
        <v>2017.3</v>
      </c>
      <c r="BD520">
        <v>0.1439</v>
      </c>
      <c r="BE520" s="1">
        <v>14018.66</v>
      </c>
      <c r="BF520">
        <v>0.5605</v>
      </c>
      <c r="BG520">
        <v>0.26190000000000002</v>
      </c>
      <c r="BH520">
        <v>0.1341</v>
      </c>
      <c r="BI520">
        <v>3.5900000000000001E-2</v>
      </c>
      <c r="BJ520">
        <v>7.6E-3</v>
      </c>
    </row>
    <row r="521" spans="1:62" x14ac:dyDescent="0.25">
      <c r="A521" t="s">
        <v>523</v>
      </c>
      <c r="B521" t="s">
        <v>1276</v>
      </c>
      <c r="C521">
        <v>24</v>
      </c>
      <c r="D521">
        <v>82.434336083333335</v>
      </c>
      <c r="E521">
        <v>1978.424066</v>
      </c>
      <c r="F521">
        <v>6.8999999999999999E-3</v>
      </c>
      <c r="G521">
        <v>5.0000000000000001E-4</v>
      </c>
      <c r="H521">
        <v>9.4999999999999998E-3</v>
      </c>
      <c r="I521">
        <v>0</v>
      </c>
      <c r="J521">
        <v>2.7799999999999998E-2</v>
      </c>
      <c r="K521">
        <v>0.90459999999999996</v>
      </c>
      <c r="L521">
        <v>5.0700000000000002E-2</v>
      </c>
      <c r="M521">
        <v>0.31890000000000002</v>
      </c>
      <c r="N521">
        <v>1.5E-3</v>
      </c>
      <c r="O521">
        <v>0.17019999999999999</v>
      </c>
      <c r="P521" s="1">
        <v>63097.02</v>
      </c>
      <c r="Q521">
        <v>0.18379999999999999</v>
      </c>
      <c r="R521">
        <v>0.25740000000000002</v>
      </c>
      <c r="S521">
        <v>0.55879999999999996</v>
      </c>
      <c r="T521">
        <v>16</v>
      </c>
      <c r="U521" s="1">
        <v>82412.44</v>
      </c>
      <c r="V521">
        <v>123.65</v>
      </c>
      <c r="W521" s="1">
        <v>207550.99</v>
      </c>
      <c r="X521">
        <v>0.74180000000000001</v>
      </c>
      <c r="Y521">
        <v>9.0800000000000006E-2</v>
      </c>
      <c r="Z521">
        <v>0.16739999999999999</v>
      </c>
      <c r="AA521">
        <v>0.25819999999999999</v>
      </c>
      <c r="AB521">
        <v>207.55</v>
      </c>
      <c r="AC521" s="1">
        <v>6531.8488700591861</v>
      </c>
      <c r="AD521">
        <v>726.59</v>
      </c>
      <c r="AE521" s="1">
        <v>182666.11</v>
      </c>
      <c r="AF521">
        <v>362</v>
      </c>
      <c r="AG521" s="1">
        <v>47421</v>
      </c>
      <c r="AH521" s="1">
        <v>89816</v>
      </c>
      <c r="AI521">
        <v>44.9</v>
      </c>
      <c r="AJ521">
        <v>28.15</v>
      </c>
      <c r="AK521">
        <v>33.86</v>
      </c>
      <c r="AL521">
        <v>0.5</v>
      </c>
      <c r="AM521">
        <v>0.45</v>
      </c>
      <c r="AN521">
        <v>0.44</v>
      </c>
      <c r="AO521">
        <v>0</v>
      </c>
      <c r="AP521">
        <v>0.42880000000000001</v>
      </c>
      <c r="AQ521" s="1">
        <v>1604.41</v>
      </c>
      <c r="AR521" s="1">
        <v>2396.9899999999998</v>
      </c>
      <c r="AS521" s="1">
        <v>7466.4</v>
      </c>
      <c r="AT521">
        <v>986.1</v>
      </c>
      <c r="AU521">
        <v>371.2</v>
      </c>
      <c r="AV521" s="1">
        <v>12825.1</v>
      </c>
      <c r="AW521" s="1">
        <v>3961.31</v>
      </c>
      <c r="AX521">
        <v>0.28539999999999999</v>
      </c>
      <c r="AY521" s="1">
        <v>5783.69</v>
      </c>
      <c r="AZ521">
        <v>0.41670000000000001</v>
      </c>
      <c r="BA521" s="1">
        <v>2251.31</v>
      </c>
      <c r="BB521">
        <v>0.16220000000000001</v>
      </c>
      <c r="BC521" s="1">
        <v>1884.63</v>
      </c>
      <c r="BD521">
        <v>0.1358</v>
      </c>
      <c r="BE521" s="1">
        <v>13880.94</v>
      </c>
      <c r="BF521">
        <v>0.58809999999999996</v>
      </c>
      <c r="BG521">
        <v>0.20619999999999999</v>
      </c>
      <c r="BH521">
        <v>0.1648</v>
      </c>
      <c r="BI521">
        <v>2.7400000000000001E-2</v>
      </c>
      <c r="BJ521">
        <v>1.35E-2</v>
      </c>
    </row>
    <row r="522" spans="1:62" x14ac:dyDescent="0.25">
      <c r="A522" t="s">
        <v>524</v>
      </c>
      <c r="B522" t="s">
        <v>1277</v>
      </c>
      <c r="C522">
        <v>41</v>
      </c>
      <c r="D522">
        <v>59.935537512195133</v>
      </c>
      <c r="E522">
        <v>2457.3570380000001</v>
      </c>
      <c r="F522">
        <v>8.8000000000000005E-3</v>
      </c>
      <c r="G522">
        <v>3.0999999999999999E-3</v>
      </c>
      <c r="H522">
        <v>1.18E-2</v>
      </c>
      <c r="I522">
        <v>5.0000000000000001E-4</v>
      </c>
      <c r="J522">
        <v>5.0900000000000001E-2</v>
      </c>
      <c r="K522">
        <v>0.87239999999999995</v>
      </c>
      <c r="L522">
        <v>5.2400000000000002E-2</v>
      </c>
      <c r="M522">
        <v>0.41620000000000001</v>
      </c>
      <c r="N522">
        <v>2.8999999999999998E-3</v>
      </c>
      <c r="O522">
        <v>0.14990000000000001</v>
      </c>
      <c r="P522" s="1">
        <v>58325.29</v>
      </c>
      <c r="Q522">
        <v>0.19739999999999999</v>
      </c>
      <c r="R522">
        <v>0.30919999999999997</v>
      </c>
      <c r="S522">
        <v>0.49340000000000001</v>
      </c>
      <c r="T522">
        <v>22</v>
      </c>
      <c r="U522" s="1">
        <v>80918.5</v>
      </c>
      <c r="V522">
        <v>111.7</v>
      </c>
      <c r="W522" s="1">
        <v>170916.75</v>
      </c>
      <c r="X522">
        <v>0.70930000000000004</v>
      </c>
      <c r="Y522">
        <v>0.1527</v>
      </c>
      <c r="Z522">
        <v>0.13800000000000001</v>
      </c>
      <c r="AA522">
        <v>0.29070000000000001</v>
      </c>
      <c r="AB522">
        <v>170.92</v>
      </c>
      <c r="AC522" s="1">
        <v>5669.6885249281386</v>
      </c>
      <c r="AD522">
        <v>566.32000000000005</v>
      </c>
      <c r="AE522" s="1">
        <v>139381.39000000001</v>
      </c>
      <c r="AF522">
        <v>187</v>
      </c>
      <c r="AG522" s="1">
        <v>32479</v>
      </c>
      <c r="AH522" s="1">
        <v>51304</v>
      </c>
      <c r="AI522">
        <v>52.61</v>
      </c>
      <c r="AJ522">
        <v>27.28</v>
      </c>
      <c r="AK522">
        <v>42.97</v>
      </c>
      <c r="AL522">
        <v>3.22</v>
      </c>
      <c r="AM522">
        <v>2.35</v>
      </c>
      <c r="AN522">
        <v>2.94</v>
      </c>
      <c r="AO522">
        <v>0</v>
      </c>
      <c r="AP522">
        <v>0.79579999999999995</v>
      </c>
      <c r="AQ522" s="1">
        <v>1366.65</v>
      </c>
      <c r="AR522" s="1">
        <v>1778.1</v>
      </c>
      <c r="AS522" s="1">
        <v>6364.03</v>
      </c>
      <c r="AT522">
        <v>828.14</v>
      </c>
      <c r="AU522">
        <v>343.4</v>
      </c>
      <c r="AV522" s="1">
        <v>10680.33</v>
      </c>
      <c r="AW522" s="1">
        <v>5499.15</v>
      </c>
      <c r="AX522">
        <v>0.42409999999999998</v>
      </c>
      <c r="AY522" s="1">
        <v>4982</v>
      </c>
      <c r="AZ522">
        <v>0.38419999999999999</v>
      </c>
      <c r="BA522">
        <v>962.5</v>
      </c>
      <c r="BB522">
        <v>7.4200000000000002E-2</v>
      </c>
      <c r="BC522" s="1">
        <v>1523.8</v>
      </c>
      <c r="BD522">
        <v>0.11749999999999999</v>
      </c>
      <c r="BE522" s="1">
        <v>12967.45</v>
      </c>
      <c r="BF522">
        <v>0.55310000000000004</v>
      </c>
      <c r="BG522">
        <v>0.19009999999999999</v>
      </c>
      <c r="BH522">
        <v>0.20799999999999999</v>
      </c>
      <c r="BI522">
        <v>2.63E-2</v>
      </c>
      <c r="BJ522">
        <v>2.2499999999999999E-2</v>
      </c>
    </row>
    <row r="523" spans="1:62" x14ac:dyDescent="0.25">
      <c r="A523" t="s">
        <v>525</v>
      </c>
      <c r="B523" t="s">
        <v>1278</v>
      </c>
      <c r="C523">
        <v>28</v>
      </c>
      <c r="D523">
        <v>85.438904821428565</v>
      </c>
      <c r="E523">
        <v>2392.2893349999999</v>
      </c>
      <c r="F523">
        <v>1.35E-2</v>
      </c>
      <c r="G523">
        <v>1.6999999999999999E-3</v>
      </c>
      <c r="H523">
        <v>9.9000000000000008E-3</v>
      </c>
      <c r="I523">
        <v>8.0000000000000004E-4</v>
      </c>
      <c r="J523">
        <v>2.9399999999999999E-2</v>
      </c>
      <c r="K523">
        <v>0.92269999999999996</v>
      </c>
      <c r="L523">
        <v>2.1899999999999999E-2</v>
      </c>
      <c r="M523">
        <v>9.98E-2</v>
      </c>
      <c r="N523">
        <v>1.35E-2</v>
      </c>
      <c r="O523">
        <v>0.12479999999999999</v>
      </c>
      <c r="P523" s="1">
        <v>71566.86</v>
      </c>
      <c r="Q523">
        <v>0.1145</v>
      </c>
      <c r="R523">
        <v>0.21690000000000001</v>
      </c>
      <c r="S523">
        <v>0.66869999999999996</v>
      </c>
      <c r="T523">
        <v>20</v>
      </c>
      <c r="U523" s="1">
        <v>92692.25</v>
      </c>
      <c r="V523">
        <v>119.61</v>
      </c>
      <c r="W523" s="1">
        <v>201114.96</v>
      </c>
      <c r="X523">
        <v>0.77890000000000004</v>
      </c>
      <c r="Y523">
        <v>0.1946</v>
      </c>
      <c r="Z523">
        <v>2.6499999999999999E-2</v>
      </c>
      <c r="AA523">
        <v>0.22109999999999999</v>
      </c>
      <c r="AB523">
        <v>201.11</v>
      </c>
      <c r="AC523" s="1">
        <v>7318.8847786256592</v>
      </c>
      <c r="AD523">
        <v>835.78</v>
      </c>
      <c r="AE523" s="1">
        <v>177149.32</v>
      </c>
      <c r="AF523">
        <v>349</v>
      </c>
      <c r="AG523" s="1">
        <v>44901</v>
      </c>
      <c r="AH523" s="1">
        <v>94079</v>
      </c>
      <c r="AI523">
        <v>49.19</v>
      </c>
      <c r="AJ523">
        <v>35.89</v>
      </c>
      <c r="AK523">
        <v>36.659999999999997</v>
      </c>
      <c r="AL523">
        <v>2</v>
      </c>
      <c r="AM523">
        <v>1.43</v>
      </c>
      <c r="AN523">
        <v>1.6</v>
      </c>
      <c r="AO523">
        <v>0</v>
      </c>
      <c r="AP523">
        <v>0.71509999999999996</v>
      </c>
      <c r="AQ523" s="1">
        <v>1696.97</v>
      </c>
      <c r="AR523" s="1">
        <v>1993.66</v>
      </c>
      <c r="AS523" s="1">
        <v>8021.3</v>
      </c>
      <c r="AT523">
        <v>685.02</v>
      </c>
      <c r="AU523">
        <v>213.35</v>
      </c>
      <c r="AV523" s="1">
        <v>12610.3</v>
      </c>
      <c r="AW523" s="1">
        <v>4443.16</v>
      </c>
      <c r="AX523">
        <v>0.34370000000000001</v>
      </c>
      <c r="AY523" s="1">
        <v>6578.96</v>
      </c>
      <c r="AZ523">
        <v>0.50900000000000001</v>
      </c>
      <c r="BA523">
        <v>776.84</v>
      </c>
      <c r="BB523">
        <v>6.0100000000000001E-2</v>
      </c>
      <c r="BC523" s="1">
        <v>1126.74</v>
      </c>
      <c r="BD523">
        <v>8.72E-2</v>
      </c>
      <c r="BE523" s="1">
        <v>12925.7</v>
      </c>
      <c r="BF523">
        <v>0.60399999999999998</v>
      </c>
      <c r="BG523">
        <v>0.21940000000000001</v>
      </c>
      <c r="BH523">
        <v>7.6700000000000004E-2</v>
      </c>
      <c r="BI523">
        <v>3.1199999999999999E-2</v>
      </c>
      <c r="BJ523">
        <v>6.8699999999999997E-2</v>
      </c>
    </row>
    <row r="524" spans="1:62" x14ac:dyDescent="0.25">
      <c r="A524" t="s">
        <v>526</v>
      </c>
      <c r="B524" t="s">
        <v>1279</v>
      </c>
      <c r="C524">
        <v>70</v>
      </c>
      <c r="D524">
        <v>290.02163788571431</v>
      </c>
      <c r="E524">
        <v>20301.514652000002</v>
      </c>
      <c r="F524">
        <v>3.7000000000000002E-3</v>
      </c>
      <c r="G524">
        <v>5.0000000000000001E-4</v>
      </c>
      <c r="H524">
        <v>0.46129999999999999</v>
      </c>
      <c r="I524">
        <v>1.1000000000000001E-3</v>
      </c>
      <c r="J524">
        <v>0.13189999999999999</v>
      </c>
      <c r="K524">
        <v>0.28620000000000001</v>
      </c>
      <c r="L524">
        <v>0.1152</v>
      </c>
      <c r="M524">
        <v>0.86829999999999996</v>
      </c>
      <c r="N524">
        <v>1.4999999999999999E-2</v>
      </c>
      <c r="O524">
        <v>0.2145</v>
      </c>
      <c r="P524" s="1">
        <v>71125.22</v>
      </c>
      <c r="Q524">
        <v>0.17929999999999999</v>
      </c>
      <c r="R524">
        <v>0.28810000000000002</v>
      </c>
      <c r="S524">
        <v>0.53269999999999995</v>
      </c>
      <c r="T524">
        <v>288</v>
      </c>
      <c r="U524" s="1">
        <v>99820.9</v>
      </c>
      <c r="V524">
        <v>70.489999999999995</v>
      </c>
      <c r="W524" s="1">
        <v>132834.57999999999</v>
      </c>
      <c r="X524">
        <v>0.63400000000000001</v>
      </c>
      <c r="Y524">
        <v>0.28260000000000002</v>
      </c>
      <c r="Z524">
        <v>8.3400000000000002E-2</v>
      </c>
      <c r="AA524">
        <v>0.36599999999999999</v>
      </c>
      <c r="AB524">
        <v>132.83000000000001</v>
      </c>
      <c r="AC524" s="1">
        <v>5800.0953632491555</v>
      </c>
      <c r="AD524">
        <v>566.9</v>
      </c>
      <c r="AE524" s="1">
        <v>65836.7</v>
      </c>
      <c r="AF524">
        <v>17</v>
      </c>
      <c r="AG524" s="1">
        <v>27851</v>
      </c>
      <c r="AH524" s="1">
        <v>39935</v>
      </c>
      <c r="AI524">
        <v>65.33</v>
      </c>
      <c r="AJ524">
        <v>35.479999999999997</v>
      </c>
      <c r="AK524">
        <v>55.64</v>
      </c>
      <c r="AL524">
        <v>2</v>
      </c>
      <c r="AM524">
        <v>1.65</v>
      </c>
      <c r="AN524">
        <v>1.9</v>
      </c>
      <c r="AO524">
        <v>0</v>
      </c>
      <c r="AP524">
        <v>0.91579999999999995</v>
      </c>
      <c r="AQ524" s="1">
        <v>3058.49</v>
      </c>
      <c r="AR524" s="1">
        <v>2690.54</v>
      </c>
      <c r="AS524" s="1">
        <v>9964.39</v>
      </c>
      <c r="AT524" s="1">
        <v>1343.8</v>
      </c>
      <c r="AU524">
        <v>906.49</v>
      </c>
      <c r="AV524" s="1">
        <v>17963.7</v>
      </c>
      <c r="AW524" s="1">
        <v>9620.7900000000009</v>
      </c>
      <c r="AX524">
        <v>0.44719999999999999</v>
      </c>
      <c r="AY524" s="1">
        <v>4911.16</v>
      </c>
      <c r="AZ524">
        <v>0.2283</v>
      </c>
      <c r="BA524">
        <v>615.20000000000005</v>
      </c>
      <c r="BB524">
        <v>2.86E-2</v>
      </c>
      <c r="BC524" s="1">
        <v>6368.6</v>
      </c>
      <c r="BD524">
        <v>0.29599999999999999</v>
      </c>
      <c r="BE524" s="1">
        <v>21515.75</v>
      </c>
      <c r="BF524">
        <v>0.62949999999999995</v>
      </c>
      <c r="BG524">
        <v>0.23100000000000001</v>
      </c>
      <c r="BH524">
        <v>0.1018</v>
      </c>
      <c r="BI524">
        <v>2.3400000000000001E-2</v>
      </c>
      <c r="BJ524">
        <v>1.43E-2</v>
      </c>
    </row>
    <row r="525" spans="1:62" x14ac:dyDescent="0.25">
      <c r="A525" t="s">
        <v>527</v>
      </c>
      <c r="B525" t="s">
        <v>1280</v>
      </c>
      <c r="C525">
        <v>5</v>
      </c>
      <c r="D525">
        <v>148.85037779999999</v>
      </c>
      <c r="E525">
        <v>744.25188900000001</v>
      </c>
      <c r="F525">
        <v>6.1999999999999998E-3</v>
      </c>
      <c r="G525">
        <v>2.5000000000000001E-3</v>
      </c>
      <c r="H525">
        <v>7.0000000000000001E-3</v>
      </c>
      <c r="I525">
        <v>2.5000000000000001E-3</v>
      </c>
      <c r="J525">
        <v>1.9900000000000001E-2</v>
      </c>
      <c r="K525">
        <v>0.91839999999999999</v>
      </c>
      <c r="L525">
        <v>4.36E-2</v>
      </c>
      <c r="M525">
        <v>0.43930000000000002</v>
      </c>
      <c r="N525">
        <v>0</v>
      </c>
      <c r="O525">
        <v>0.13869999999999999</v>
      </c>
      <c r="P525" s="1">
        <v>50985.58</v>
      </c>
      <c r="Q525">
        <v>0.24590000000000001</v>
      </c>
      <c r="R525">
        <v>0.14749999999999999</v>
      </c>
      <c r="S525">
        <v>0.60660000000000003</v>
      </c>
      <c r="T525">
        <v>8</v>
      </c>
      <c r="U525" s="1">
        <v>79770.38</v>
      </c>
      <c r="V525">
        <v>93.03</v>
      </c>
      <c r="W525" s="1">
        <v>141929.42000000001</v>
      </c>
      <c r="X525">
        <v>0.63270000000000004</v>
      </c>
      <c r="Y525">
        <v>0.1079</v>
      </c>
      <c r="Z525">
        <v>0.25940000000000002</v>
      </c>
      <c r="AA525">
        <v>0.36730000000000002</v>
      </c>
      <c r="AB525">
        <v>141.93</v>
      </c>
      <c r="AC525" s="1">
        <v>3605.5682755546222</v>
      </c>
      <c r="AD525">
        <v>413.76</v>
      </c>
      <c r="AE525" s="1">
        <v>114905.89</v>
      </c>
      <c r="AF525">
        <v>103</v>
      </c>
      <c r="AG525" s="1">
        <v>32983</v>
      </c>
      <c r="AH525" s="1">
        <v>48843</v>
      </c>
      <c r="AI525">
        <v>37.65</v>
      </c>
      <c r="AJ525">
        <v>20</v>
      </c>
      <c r="AK525">
        <v>27.65</v>
      </c>
      <c r="AL525">
        <v>0.5</v>
      </c>
      <c r="AM525">
        <v>0.37</v>
      </c>
      <c r="AN525">
        <v>0.43</v>
      </c>
      <c r="AO525">
        <v>0</v>
      </c>
      <c r="AP525">
        <v>0.54610000000000003</v>
      </c>
      <c r="AQ525" s="1">
        <v>1958.01</v>
      </c>
      <c r="AR525" s="1">
        <v>4349.0200000000004</v>
      </c>
      <c r="AS525" s="1">
        <v>6430.54</v>
      </c>
      <c r="AT525">
        <v>495.02</v>
      </c>
      <c r="AU525">
        <v>105.3</v>
      </c>
      <c r="AV525" s="1">
        <v>13337.9</v>
      </c>
      <c r="AW525" s="1">
        <v>8830.8799999999992</v>
      </c>
      <c r="AX525">
        <v>0.60150000000000003</v>
      </c>
      <c r="AY525" s="1">
        <v>2852.21</v>
      </c>
      <c r="AZ525">
        <v>0.1943</v>
      </c>
      <c r="BA525">
        <v>636.48</v>
      </c>
      <c r="BB525">
        <v>4.3400000000000001E-2</v>
      </c>
      <c r="BC525" s="1">
        <v>2362.09</v>
      </c>
      <c r="BD525">
        <v>0.16089999999999999</v>
      </c>
      <c r="BE525" s="1">
        <v>14681.65</v>
      </c>
      <c r="BF525">
        <v>0.60450000000000004</v>
      </c>
      <c r="BG525">
        <v>0.20730000000000001</v>
      </c>
      <c r="BH525">
        <v>0.1366</v>
      </c>
      <c r="BI525">
        <v>3.4500000000000003E-2</v>
      </c>
      <c r="BJ525">
        <v>1.7000000000000001E-2</v>
      </c>
    </row>
    <row r="526" spans="1:62" x14ac:dyDescent="0.25">
      <c r="A526" t="s">
        <v>528</v>
      </c>
      <c r="B526" t="s">
        <v>1281</v>
      </c>
      <c r="C526">
        <v>58</v>
      </c>
      <c r="D526">
        <v>12.358458172413791</v>
      </c>
      <c r="E526">
        <v>716.79057399999999</v>
      </c>
      <c r="F526">
        <v>0</v>
      </c>
      <c r="G526">
        <v>0</v>
      </c>
      <c r="H526">
        <v>1.6000000000000001E-3</v>
      </c>
      <c r="I526">
        <v>2.3999999999999998E-3</v>
      </c>
      <c r="J526">
        <v>2.3900000000000001E-2</v>
      </c>
      <c r="K526">
        <v>0.9496</v>
      </c>
      <c r="L526">
        <v>2.2499999999999999E-2</v>
      </c>
      <c r="M526">
        <v>0.33829999999999999</v>
      </c>
      <c r="N526">
        <v>0</v>
      </c>
      <c r="O526">
        <v>0.1366</v>
      </c>
      <c r="P526" s="1">
        <v>63028.57</v>
      </c>
      <c r="Q526">
        <v>0.1111</v>
      </c>
      <c r="R526">
        <v>0.23810000000000001</v>
      </c>
      <c r="S526">
        <v>0.65080000000000005</v>
      </c>
      <c r="T526">
        <v>9</v>
      </c>
      <c r="U526" s="1">
        <v>80734.33</v>
      </c>
      <c r="V526">
        <v>79.64</v>
      </c>
      <c r="W526" s="1">
        <v>201910.09</v>
      </c>
      <c r="X526">
        <v>0.82920000000000005</v>
      </c>
      <c r="Y526">
        <v>0.1032</v>
      </c>
      <c r="Z526">
        <v>6.7599999999999993E-2</v>
      </c>
      <c r="AA526">
        <v>0.17080000000000001</v>
      </c>
      <c r="AB526">
        <v>201.91</v>
      </c>
      <c r="AC526" s="1">
        <v>6527.6346672494046</v>
      </c>
      <c r="AD526">
        <v>813.65</v>
      </c>
      <c r="AE526" s="1">
        <v>176515.03</v>
      </c>
      <c r="AF526">
        <v>347</v>
      </c>
      <c r="AG526" s="1">
        <v>36879</v>
      </c>
      <c r="AH526" s="1">
        <v>54886</v>
      </c>
      <c r="AI526">
        <v>39.15</v>
      </c>
      <c r="AJ526">
        <v>31.33</v>
      </c>
      <c r="AK526">
        <v>35.9</v>
      </c>
      <c r="AL526">
        <v>2</v>
      </c>
      <c r="AM526">
        <v>0.81</v>
      </c>
      <c r="AN526">
        <v>1.74</v>
      </c>
      <c r="AO526" s="1">
        <v>1839.74</v>
      </c>
      <c r="AP526">
        <v>1.6016999999999999</v>
      </c>
      <c r="AQ526" s="1">
        <v>2134.61</v>
      </c>
      <c r="AR526" s="1">
        <v>2914.51</v>
      </c>
      <c r="AS526" s="1">
        <v>9301.51</v>
      </c>
      <c r="AT526" s="1">
        <v>1112.47</v>
      </c>
      <c r="AU526">
        <v>603.35</v>
      </c>
      <c r="AV526" s="1">
        <v>16066.46</v>
      </c>
      <c r="AW526" s="1">
        <v>7575.67</v>
      </c>
      <c r="AX526">
        <v>0.41249999999999998</v>
      </c>
      <c r="AY526" s="1">
        <v>7857.75</v>
      </c>
      <c r="AZ526">
        <v>0.42780000000000001</v>
      </c>
      <c r="BA526">
        <v>808.37</v>
      </c>
      <c r="BB526">
        <v>4.3999999999999997E-2</v>
      </c>
      <c r="BC526" s="1">
        <v>2124.64</v>
      </c>
      <c r="BD526">
        <v>0.1157</v>
      </c>
      <c r="BE526" s="1">
        <v>18366.43</v>
      </c>
      <c r="BF526">
        <v>0.52559999999999996</v>
      </c>
      <c r="BG526">
        <v>0.2339</v>
      </c>
      <c r="BH526">
        <v>0.19309999999999999</v>
      </c>
      <c r="BI526">
        <v>3.1800000000000002E-2</v>
      </c>
      <c r="BJ526">
        <v>1.5599999999999999E-2</v>
      </c>
    </row>
    <row r="527" spans="1:62" x14ac:dyDescent="0.25">
      <c r="A527" t="s">
        <v>529</v>
      </c>
      <c r="B527" t="s">
        <v>1282</v>
      </c>
      <c r="C527">
        <v>230</v>
      </c>
      <c r="D527">
        <v>12.483498573913041</v>
      </c>
      <c r="E527">
        <v>2871.2046719999998</v>
      </c>
      <c r="F527">
        <v>5.1000000000000004E-3</v>
      </c>
      <c r="G527">
        <v>0</v>
      </c>
      <c r="H527">
        <v>7.4999999999999997E-3</v>
      </c>
      <c r="I527">
        <v>2.3999999999999998E-3</v>
      </c>
      <c r="J527">
        <v>1.6500000000000001E-2</v>
      </c>
      <c r="K527">
        <v>0.91620000000000001</v>
      </c>
      <c r="L527">
        <v>5.2400000000000002E-2</v>
      </c>
      <c r="M527">
        <v>0.32219999999999999</v>
      </c>
      <c r="N527">
        <v>0</v>
      </c>
      <c r="O527">
        <v>0.15939999999999999</v>
      </c>
      <c r="P527" s="1">
        <v>59222.89</v>
      </c>
      <c r="Q527">
        <v>0.2147</v>
      </c>
      <c r="R527">
        <v>0.12429999999999999</v>
      </c>
      <c r="S527">
        <v>0.66100000000000003</v>
      </c>
      <c r="T527">
        <v>26</v>
      </c>
      <c r="U527" s="1">
        <v>79179.27</v>
      </c>
      <c r="V527">
        <v>110.43</v>
      </c>
      <c r="W527" s="1">
        <v>202753.71</v>
      </c>
      <c r="X527">
        <v>0.63029999999999997</v>
      </c>
      <c r="Y527">
        <v>0.12740000000000001</v>
      </c>
      <c r="Z527">
        <v>0.24229999999999999</v>
      </c>
      <c r="AA527">
        <v>0.36969999999999997</v>
      </c>
      <c r="AB527">
        <v>202.75</v>
      </c>
      <c r="AC527" s="1">
        <v>4882.8539242499537</v>
      </c>
      <c r="AD527">
        <v>373.26</v>
      </c>
      <c r="AE527" s="1">
        <v>165661.07999999999</v>
      </c>
      <c r="AF527">
        <v>296</v>
      </c>
      <c r="AG527" s="1">
        <v>37821</v>
      </c>
      <c r="AH527" s="1">
        <v>58837</v>
      </c>
      <c r="AI527">
        <v>35.549999999999997</v>
      </c>
      <c r="AJ527">
        <v>20</v>
      </c>
      <c r="AK527">
        <v>22.47</v>
      </c>
      <c r="AL527">
        <v>0.5</v>
      </c>
      <c r="AM527">
        <v>0.32</v>
      </c>
      <c r="AN527">
        <v>0.49</v>
      </c>
      <c r="AO527">
        <v>0</v>
      </c>
      <c r="AP527">
        <v>0.73099999999999998</v>
      </c>
      <c r="AQ527" s="1">
        <v>1760.8</v>
      </c>
      <c r="AR527" s="1">
        <v>2971.96</v>
      </c>
      <c r="AS527" s="1">
        <v>6799.3</v>
      </c>
      <c r="AT527">
        <v>463.51</v>
      </c>
      <c r="AU527">
        <v>26.23</v>
      </c>
      <c r="AV527" s="1">
        <v>12021.79</v>
      </c>
      <c r="AW527" s="1">
        <v>6539.92</v>
      </c>
      <c r="AX527">
        <v>0.48809999999999998</v>
      </c>
      <c r="AY527" s="1">
        <v>4339.3599999999997</v>
      </c>
      <c r="AZ527">
        <v>0.32390000000000002</v>
      </c>
      <c r="BA527">
        <v>763.54</v>
      </c>
      <c r="BB527">
        <v>5.7000000000000002E-2</v>
      </c>
      <c r="BC527" s="1">
        <v>1756</v>
      </c>
      <c r="BD527">
        <v>0.13109999999999999</v>
      </c>
      <c r="BE527" s="1">
        <v>13398.82</v>
      </c>
      <c r="BF527">
        <v>0.54069999999999996</v>
      </c>
      <c r="BG527">
        <v>0.24590000000000001</v>
      </c>
      <c r="BH527">
        <v>9.2999999999999999E-2</v>
      </c>
      <c r="BI527">
        <v>3.61E-2</v>
      </c>
      <c r="BJ527">
        <v>8.4199999999999997E-2</v>
      </c>
    </row>
    <row r="528" spans="1:62" x14ac:dyDescent="0.25">
      <c r="A528" t="s">
        <v>530</v>
      </c>
      <c r="B528" t="s">
        <v>1283</v>
      </c>
      <c r="C528">
        <v>86</v>
      </c>
      <c r="D528">
        <v>8.9710366046511627</v>
      </c>
      <c r="E528">
        <v>771.50914799999998</v>
      </c>
      <c r="F528">
        <v>0</v>
      </c>
      <c r="G528">
        <v>0</v>
      </c>
      <c r="H528">
        <v>1.1999999999999999E-3</v>
      </c>
      <c r="I528">
        <v>3.5000000000000001E-3</v>
      </c>
      <c r="J528">
        <v>8.8999999999999999E-3</v>
      </c>
      <c r="K528">
        <v>0.96960000000000002</v>
      </c>
      <c r="L528">
        <v>1.6899999999999998E-2</v>
      </c>
      <c r="M528">
        <v>0.34499999999999997</v>
      </c>
      <c r="N528">
        <v>0</v>
      </c>
      <c r="O528">
        <v>0.1187</v>
      </c>
      <c r="P528" s="1">
        <v>61396</v>
      </c>
      <c r="Q528">
        <v>0.125</v>
      </c>
      <c r="R528">
        <v>0.26790000000000003</v>
      </c>
      <c r="S528">
        <v>0.60709999999999997</v>
      </c>
      <c r="T528">
        <v>9.25</v>
      </c>
      <c r="U528" s="1">
        <v>66031.59</v>
      </c>
      <c r="V528">
        <v>83.41</v>
      </c>
      <c r="W528" s="1">
        <v>166806.21</v>
      </c>
      <c r="X528">
        <v>0.73550000000000004</v>
      </c>
      <c r="Y528">
        <v>2.64E-2</v>
      </c>
      <c r="Z528">
        <v>0.23799999999999999</v>
      </c>
      <c r="AA528">
        <v>0.26450000000000001</v>
      </c>
      <c r="AB528">
        <v>166.81</v>
      </c>
      <c r="AC528" s="1">
        <v>3811.4233740751447</v>
      </c>
      <c r="AD528">
        <v>429.02</v>
      </c>
      <c r="AE528" s="1">
        <v>166500.24</v>
      </c>
      <c r="AF528">
        <v>301</v>
      </c>
      <c r="AG528" s="1">
        <v>36180</v>
      </c>
      <c r="AH528" s="1">
        <v>52124</v>
      </c>
      <c r="AI528">
        <v>25.1</v>
      </c>
      <c r="AJ528">
        <v>22.21</v>
      </c>
      <c r="AK528">
        <v>20.32</v>
      </c>
      <c r="AL528">
        <v>0.5</v>
      </c>
      <c r="AM528">
        <v>0.31</v>
      </c>
      <c r="AN528">
        <v>0.47</v>
      </c>
      <c r="AO528" s="1">
        <v>2032.01</v>
      </c>
      <c r="AP528">
        <v>1.8152999999999999</v>
      </c>
      <c r="AQ528" s="1">
        <v>1413.84</v>
      </c>
      <c r="AR528" s="1">
        <v>2328.4499999999998</v>
      </c>
      <c r="AS528" s="1">
        <v>6178.9</v>
      </c>
      <c r="AT528">
        <v>986.15</v>
      </c>
      <c r="AU528">
        <v>288.14999999999998</v>
      </c>
      <c r="AV528" s="1">
        <v>11195.49</v>
      </c>
      <c r="AW528" s="1">
        <v>7074.85</v>
      </c>
      <c r="AX528">
        <v>0.45429999999999998</v>
      </c>
      <c r="AY528" s="1">
        <v>5145.51</v>
      </c>
      <c r="AZ528">
        <v>0.33040000000000003</v>
      </c>
      <c r="BA528">
        <v>862.49</v>
      </c>
      <c r="BB528">
        <v>5.5399999999999998E-2</v>
      </c>
      <c r="BC528" s="1">
        <v>2489.9299999999998</v>
      </c>
      <c r="BD528">
        <v>0.15989999999999999</v>
      </c>
      <c r="BE528" s="1">
        <v>15572.78</v>
      </c>
      <c r="BF528">
        <v>0.57279999999999998</v>
      </c>
      <c r="BG528">
        <v>0.24</v>
      </c>
      <c r="BH528">
        <v>0.13650000000000001</v>
      </c>
      <c r="BI528">
        <v>2.7E-2</v>
      </c>
      <c r="BJ528">
        <v>2.3599999999999999E-2</v>
      </c>
    </row>
    <row r="529" spans="1:62" x14ac:dyDescent="0.25">
      <c r="A529" t="s">
        <v>531</v>
      </c>
      <c r="B529" t="s">
        <v>1284</v>
      </c>
      <c r="C529">
        <v>83</v>
      </c>
      <c r="D529">
        <v>9.432791518072289</v>
      </c>
      <c r="E529">
        <v>782.921696</v>
      </c>
      <c r="F529">
        <v>1.2999999999999999E-3</v>
      </c>
      <c r="G529">
        <v>1.2999999999999999E-3</v>
      </c>
      <c r="H529">
        <v>1.11E-2</v>
      </c>
      <c r="I529">
        <v>1.2999999999999999E-3</v>
      </c>
      <c r="J529">
        <v>2.7E-2</v>
      </c>
      <c r="K529">
        <v>0.91800000000000004</v>
      </c>
      <c r="L529">
        <v>0.04</v>
      </c>
      <c r="M529">
        <v>0.41830000000000001</v>
      </c>
      <c r="N529">
        <v>0</v>
      </c>
      <c r="O529">
        <v>0.17449999999999999</v>
      </c>
      <c r="P529" s="1">
        <v>52742.84</v>
      </c>
      <c r="Q529">
        <v>0.25369999999999998</v>
      </c>
      <c r="R529">
        <v>0.23880000000000001</v>
      </c>
      <c r="S529">
        <v>0.50749999999999995</v>
      </c>
      <c r="T529">
        <v>8.6999999999999993</v>
      </c>
      <c r="U529" s="1">
        <v>74449.08</v>
      </c>
      <c r="V529">
        <v>89.99</v>
      </c>
      <c r="W529" s="1">
        <v>184217.12</v>
      </c>
      <c r="X529">
        <v>0.9274</v>
      </c>
      <c r="Y529">
        <v>3.61E-2</v>
      </c>
      <c r="Z529">
        <v>3.6499999999999998E-2</v>
      </c>
      <c r="AA529">
        <v>7.2599999999999998E-2</v>
      </c>
      <c r="AB529">
        <v>184.22</v>
      </c>
      <c r="AC529" s="1">
        <v>3752.2666890048736</v>
      </c>
      <c r="AD529">
        <v>499.99</v>
      </c>
      <c r="AE529" s="1">
        <v>166526.67000000001</v>
      </c>
      <c r="AF529">
        <v>302</v>
      </c>
      <c r="AG529" s="1">
        <v>41458</v>
      </c>
      <c r="AH529" s="1">
        <v>59279</v>
      </c>
      <c r="AI529">
        <v>25.6</v>
      </c>
      <c r="AJ529">
        <v>20.059999999999999</v>
      </c>
      <c r="AK529">
        <v>23.14</v>
      </c>
      <c r="AL529">
        <v>0.5</v>
      </c>
      <c r="AM529">
        <v>0.28000000000000003</v>
      </c>
      <c r="AN529">
        <v>0.44</v>
      </c>
      <c r="AO529" s="1">
        <v>3089.78</v>
      </c>
      <c r="AP529">
        <v>1.4431</v>
      </c>
      <c r="AQ529" s="1">
        <v>2452.8200000000002</v>
      </c>
      <c r="AR529" s="1">
        <v>3175.7</v>
      </c>
      <c r="AS529" s="1">
        <v>6391.66</v>
      </c>
      <c r="AT529">
        <v>393.29</v>
      </c>
      <c r="AU529">
        <v>392.75</v>
      </c>
      <c r="AV529" s="1">
        <v>12806.22</v>
      </c>
      <c r="AW529" s="1">
        <v>8130.03</v>
      </c>
      <c r="AX529">
        <v>0.49259999999999998</v>
      </c>
      <c r="AY529" s="1">
        <v>6578.01</v>
      </c>
      <c r="AZ529">
        <v>0.39860000000000001</v>
      </c>
      <c r="BA529">
        <v>568.80999999999995</v>
      </c>
      <c r="BB529">
        <v>3.4500000000000003E-2</v>
      </c>
      <c r="BC529" s="1">
        <v>1226.47</v>
      </c>
      <c r="BD529">
        <v>7.4300000000000005E-2</v>
      </c>
      <c r="BE529" s="1">
        <v>16503.32</v>
      </c>
      <c r="BF529">
        <v>0.48670000000000002</v>
      </c>
      <c r="BG529">
        <v>0.1913</v>
      </c>
      <c r="BH529">
        <v>0.27339999999999998</v>
      </c>
      <c r="BI529">
        <v>3.5499999999999997E-2</v>
      </c>
      <c r="BJ529">
        <v>1.3100000000000001E-2</v>
      </c>
    </row>
    <row r="530" spans="1:62" x14ac:dyDescent="0.25">
      <c r="A530" t="s">
        <v>532</v>
      </c>
      <c r="B530" t="s">
        <v>1285</v>
      </c>
      <c r="C530">
        <v>39</v>
      </c>
      <c r="D530">
        <v>18.58749843589743</v>
      </c>
      <c r="E530">
        <v>724.91243899999995</v>
      </c>
      <c r="F530">
        <v>1.5E-3</v>
      </c>
      <c r="G530">
        <v>0</v>
      </c>
      <c r="H530">
        <v>6.8999999999999999E-3</v>
      </c>
      <c r="I530">
        <v>1.4E-3</v>
      </c>
      <c r="J530">
        <v>2.5999999999999999E-3</v>
      </c>
      <c r="K530">
        <v>0.95299999999999996</v>
      </c>
      <c r="L530">
        <v>3.4599999999999999E-2</v>
      </c>
      <c r="M530">
        <v>1</v>
      </c>
      <c r="N530">
        <v>0</v>
      </c>
      <c r="O530">
        <v>0.21099999999999999</v>
      </c>
      <c r="P530" s="1">
        <v>63722.7</v>
      </c>
      <c r="Q530">
        <v>0.2031</v>
      </c>
      <c r="R530">
        <v>0.15629999999999999</v>
      </c>
      <c r="S530">
        <v>0.64059999999999995</v>
      </c>
      <c r="T530">
        <v>9.25</v>
      </c>
      <c r="U530" s="1">
        <v>68593.62</v>
      </c>
      <c r="V530">
        <v>78.37</v>
      </c>
      <c r="W530" s="1">
        <v>77819.149999999994</v>
      </c>
      <c r="X530">
        <v>0.75</v>
      </c>
      <c r="Y530">
        <v>4.7300000000000002E-2</v>
      </c>
      <c r="Z530">
        <v>0.20280000000000001</v>
      </c>
      <c r="AA530">
        <v>0.25</v>
      </c>
      <c r="AB530">
        <v>77.819999999999993</v>
      </c>
      <c r="AC530" s="1">
        <v>1673.1675920379676</v>
      </c>
      <c r="AD530">
        <v>221.31</v>
      </c>
      <c r="AE530" s="1">
        <v>61251.43</v>
      </c>
      <c r="AF530">
        <v>15</v>
      </c>
      <c r="AG530" s="1">
        <v>31014</v>
      </c>
      <c r="AH530" s="1">
        <v>40495</v>
      </c>
      <c r="AI530">
        <v>27.4</v>
      </c>
      <c r="AJ530">
        <v>20</v>
      </c>
      <c r="AK530">
        <v>20.010000000000002</v>
      </c>
      <c r="AL530">
        <v>0.5</v>
      </c>
      <c r="AM530">
        <v>0.28000000000000003</v>
      </c>
      <c r="AN530">
        <v>0.35</v>
      </c>
      <c r="AO530">
        <v>0</v>
      </c>
      <c r="AP530">
        <v>0.65539999999999998</v>
      </c>
      <c r="AQ530" s="1">
        <v>2586.1999999999998</v>
      </c>
      <c r="AR530" s="1">
        <v>3814.01</v>
      </c>
      <c r="AS530" s="1">
        <v>11032.61</v>
      </c>
      <c r="AT530">
        <v>965.05</v>
      </c>
      <c r="AU530" s="1">
        <v>1033.1099999999999</v>
      </c>
      <c r="AV530" s="1">
        <v>19430.98</v>
      </c>
      <c r="AW530" s="1">
        <v>14669.08</v>
      </c>
      <c r="AX530">
        <v>0.70650000000000002</v>
      </c>
      <c r="AY530" s="1">
        <v>1468.83</v>
      </c>
      <c r="AZ530">
        <v>7.0699999999999999E-2</v>
      </c>
      <c r="BA530">
        <v>811.8</v>
      </c>
      <c r="BB530">
        <v>3.9100000000000003E-2</v>
      </c>
      <c r="BC530" s="1">
        <v>3813.48</v>
      </c>
      <c r="BD530">
        <v>0.1837</v>
      </c>
      <c r="BE530" s="1">
        <v>20763.18</v>
      </c>
      <c r="BF530">
        <v>0.50349999999999995</v>
      </c>
      <c r="BG530">
        <v>0.26729999999999998</v>
      </c>
      <c r="BH530">
        <v>0.16589999999999999</v>
      </c>
      <c r="BI530">
        <v>5.0099999999999999E-2</v>
      </c>
      <c r="BJ530">
        <v>1.3100000000000001E-2</v>
      </c>
    </row>
    <row r="531" spans="1:62" x14ac:dyDescent="0.25">
      <c r="A531" t="s">
        <v>533</v>
      </c>
      <c r="B531" t="s">
        <v>1286</v>
      </c>
      <c r="C531">
        <v>97</v>
      </c>
      <c r="D531">
        <v>14.875737804123711</v>
      </c>
      <c r="E531">
        <v>1442.946567</v>
      </c>
      <c r="F531">
        <v>1.8E-3</v>
      </c>
      <c r="G531">
        <v>0</v>
      </c>
      <c r="H531">
        <v>8.8000000000000005E-3</v>
      </c>
      <c r="I531">
        <v>6.9999999999999999E-4</v>
      </c>
      <c r="J531">
        <v>2.5999999999999999E-2</v>
      </c>
      <c r="K531">
        <v>0.92959999999999998</v>
      </c>
      <c r="L531">
        <v>3.3099999999999997E-2</v>
      </c>
      <c r="M531">
        <v>0.27689999999999998</v>
      </c>
      <c r="N531">
        <v>3.3999999999999998E-3</v>
      </c>
      <c r="O531">
        <v>0.14580000000000001</v>
      </c>
      <c r="P531" s="1">
        <v>60014.34</v>
      </c>
      <c r="Q531">
        <v>0.15909999999999999</v>
      </c>
      <c r="R531">
        <v>0.13639999999999999</v>
      </c>
      <c r="S531">
        <v>0.70450000000000002</v>
      </c>
      <c r="T531">
        <v>10</v>
      </c>
      <c r="U531" s="1">
        <v>93893.8</v>
      </c>
      <c r="V531">
        <v>144.29</v>
      </c>
      <c r="W531" s="1">
        <v>331339.99</v>
      </c>
      <c r="X531">
        <v>0.57399999999999995</v>
      </c>
      <c r="Y531">
        <v>0.10100000000000001</v>
      </c>
      <c r="Z531">
        <v>0.32500000000000001</v>
      </c>
      <c r="AA531">
        <v>0.42599999999999999</v>
      </c>
      <c r="AB531">
        <v>331.34</v>
      </c>
      <c r="AC531" s="1">
        <v>9915.8162382599166</v>
      </c>
      <c r="AD531">
        <v>664.67</v>
      </c>
      <c r="AE531" s="1">
        <v>230320.49</v>
      </c>
      <c r="AF531">
        <v>488</v>
      </c>
      <c r="AG531" s="1">
        <v>36397</v>
      </c>
      <c r="AH531" s="1">
        <v>58290</v>
      </c>
      <c r="AI531">
        <v>44</v>
      </c>
      <c r="AJ531">
        <v>22.8</v>
      </c>
      <c r="AK531">
        <v>25.15</v>
      </c>
      <c r="AL531">
        <v>3</v>
      </c>
      <c r="AM531">
        <v>1.83</v>
      </c>
      <c r="AN531">
        <v>2.21</v>
      </c>
      <c r="AO531">
        <v>175.5</v>
      </c>
      <c r="AP531">
        <v>0.92200000000000004</v>
      </c>
      <c r="AQ531" s="1">
        <v>1742.89</v>
      </c>
      <c r="AR531" s="1">
        <v>2523.92</v>
      </c>
      <c r="AS531" s="1">
        <v>9196.35</v>
      </c>
      <c r="AT531">
        <v>697.06</v>
      </c>
      <c r="AU531">
        <v>605.67999999999995</v>
      </c>
      <c r="AV531" s="1">
        <v>14765.91</v>
      </c>
      <c r="AW531" s="1">
        <v>5963.45</v>
      </c>
      <c r="AX531">
        <v>0.37109999999999999</v>
      </c>
      <c r="AY531" s="1">
        <v>7495.03</v>
      </c>
      <c r="AZ531">
        <v>0.46639999999999998</v>
      </c>
      <c r="BA531">
        <v>442.37</v>
      </c>
      <c r="BB531">
        <v>2.75E-2</v>
      </c>
      <c r="BC531" s="1">
        <v>2168.12</v>
      </c>
      <c r="BD531">
        <v>0.13489999999999999</v>
      </c>
      <c r="BE531" s="1">
        <v>16068.97</v>
      </c>
      <c r="BF531">
        <v>0.56940000000000002</v>
      </c>
      <c r="BG531">
        <v>0.28050000000000003</v>
      </c>
      <c r="BH531">
        <v>0.10979999999999999</v>
      </c>
      <c r="BI531">
        <v>2.5700000000000001E-2</v>
      </c>
      <c r="BJ531">
        <v>1.46E-2</v>
      </c>
    </row>
    <row r="532" spans="1:62" x14ac:dyDescent="0.25">
      <c r="A532" t="s">
        <v>534</v>
      </c>
      <c r="B532" t="s">
        <v>1287</v>
      </c>
      <c r="C532">
        <v>31</v>
      </c>
      <c r="D532">
        <v>78.989690548387088</v>
      </c>
      <c r="E532">
        <v>2448.6804069999998</v>
      </c>
      <c r="F532">
        <v>5.0000000000000001E-4</v>
      </c>
      <c r="G532">
        <v>0</v>
      </c>
      <c r="H532">
        <v>0.8468</v>
      </c>
      <c r="I532">
        <v>1.6000000000000001E-3</v>
      </c>
      <c r="J532">
        <v>2.0199999999999999E-2</v>
      </c>
      <c r="K532">
        <v>7.4499999999999997E-2</v>
      </c>
      <c r="L532">
        <v>5.6399999999999999E-2</v>
      </c>
      <c r="M532">
        <v>0.99929999999999997</v>
      </c>
      <c r="N532">
        <v>8.6999999999999994E-3</v>
      </c>
      <c r="O532">
        <v>0.15279999999999999</v>
      </c>
      <c r="P532" s="1">
        <v>56173.15</v>
      </c>
      <c r="Q532">
        <v>0.32079999999999997</v>
      </c>
      <c r="R532">
        <v>0.23580000000000001</v>
      </c>
      <c r="S532">
        <v>0.44340000000000002</v>
      </c>
      <c r="T532">
        <v>27</v>
      </c>
      <c r="U532" s="1">
        <v>91393.04</v>
      </c>
      <c r="V532">
        <v>90.69</v>
      </c>
      <c r="W532" s="1">
        <v>95375.37</v>
      </c>
      <c r="X532">
        <v>0.71519999999999995</v>
      </c>
      <c r="Y532">
        <v>0.2135</v>
      </c>
      <c r="Z532">
        <v>7.1300000000000002E-2</v>
      </c>
      <c r="AA532">
        <v>0.2848</v>
      </c>
      <c r="AB532">
        <v>95.38</v>
      </c>
      <c r="AC532" s="1">
        <v>3631.1320883615826</v>
      </c>
      <c r="AD532">
        <v>617.99</v>
      </c>
      <c r="AE532" s="1">
        <v>60013.27</v>
      </c>
      <c r="AF532">
        <v>13</v>
      </c>
      <c r="AG532" s="1">
        <v>27372</v>
      </c>
      <c r="AH532" s="1">
        <v>36542</v>
      </c>
      <c r="AI532">
        <v>48.94</v>
      </c>
      <c r="AJ532">
        <v>35.31</v>
      </c>
      <c r="AK532">
        <v>43.69</v>
      </c>
      <c r="AL532">
        <v>3.01</v>
      </c>
      <c r="AM532">
        <v>2.63</v>
      </c>
      <c r="AN532">
        <v>2.79</v>
      </c>
      <c r="AO532">
        <v>0</v>
      </c>
      <c r="AP532">
        <v>1</v>
      </c>
      <c r="AQ532" s="1">
        <v>2523.0700000000002</v>
      </c>
      <c r="AR532" s="1">
        <v>3223.71</v>
      </c>
      <c r="AS532" s="1">
        <v>10173.94</v>
      </c>
      <c r="AT532" s="1">
        <v>1508.69</v>
      </c>
      <c r="AU532">
        <v>744.16</v>
      </c>
      <c r="AV532" s="1">
        <v>18173.580000000002</v>
      </c>
      <c r="AW532" s="1">
        <v>11307.94</v>
      </c>
      <c r="AX532">
        <v>0.59850000000000003</v>
      </c>
      <c r="AY532" s="1">
        <v>3090.38</v>
      </c>
      <c r="AZ532">
        <v>0.1636</v>
      </c>
      <c r="BA532">
        <v>351.41</v>
      </c>
      <c r="BB532">
        <v>1.8599999999999998E-2</v>
      </c>
      <c r="BC532" s="1">
        <v>4143</v>
      </c>
      <c r="BD532">
        <v>0.21929999999999999</v>
      </c>
      <c r="BE532" s="1">
        <v>18892.73</v>
      </c>
      <c r="BF532">
        <v>0.58309999999999995</v>
      </c>
      <c r="BG532">
        <v>0.21340000000000001</v>
      </c>
      <c r="BH532">
        <v>0.1082</v>
      </c>
      <c r="BI532">
        <v>2.8199999999999999E-2</v>
      </c>
      <c r="BJ532">
        <v>6.7100000000000007E-2</v>
      </c>
    </row>
    <row r="533" spans="1:62" x14ac:dyDescent="0.25">
      <c r="A533" t="s">
        <v>535</v>
      </c>
      <c r="B533" t="s">
        <v>1288</v>
      </c>
      <c r="C533">
        <v>39</v>
      </c>
      <c r="D533">
        <v>102.1091708974359</v>
      </c>
      <c r="E533">
        <v>3982.2576650000001</v>
      </c>
      <c r="F533">
        <v>3.2099999999999997E-2</v>
      </c>
      <c r="G533">
        <v>2E-3</v>
      </c>
      <c r="H533">
        <v>4.82E-2</v>
      </c>
      <c r="I533">
        <v>5.0000000000000001E-4</v>
      </c>
      <c r="J533">
        <v>4.48E-2</v>
      </c>
      <c r="K533">
        <v>0.78900000000000003</v>
      </c>
      <c r="L533">
        <v>8.3500000000000005E-2</v>
      </c>
      <c r="M533">
        <v>0.21840000000000001</v>
      </c>
      <c r="N533">
        <v>2.6700000000000002E-2</v>
      </c>
      <c r="O533">
        <v>0.14169999999999999</v>
      </c>
      <c r="P533" s="1">
        <v>70502.53</v>
      </c>
      <c r="Q533">
        <v>0.15129999999999999</v>
      </c>
      <c r="R533">
        <v>0.20660000000000001</v>
      </c>
      <c r="S533">
        <v>0.6421</v>
      </c>
      <c r="T533">
        <v>48</v>
      </c>
      <c r="U533" s="1">
        <v>82802.94</v>
      </c>
      <c r="V533">
        <v>82.96</v>
      </c>
      <c r="W533" s="1">
        <v>212934.38</v>
      </c>
      <c r="X533">
        <v>0.70740000000000003</v>
      </c>
      <c r="Y533">
        <v>0.25380000000000003</v>
      </c>
      <c r="Z533">
        <v>3.8899999999999997E-2</v>
      </c>
      <c r="AA533">
        <v>0.29260000000000003</v>
      </c>
      <c r="AB533">
        <v>212.93</v>
      </c>
      <c r="AC533" s="1">
        <v>5192.6537003727508</v>
      </c>
      <c r="AD533">
        <v>482.08</v>
      </c>
      <c r="AE533" s="1">
        <v>180640.3</v>
      </c>
      <c r="AF533">
        <v>358</v>
      </c>
      <c r="AG533" s="1">
        <v>39945</v>
      </c>
      <c r="AH533" s="1">
        <v>67481</v>
      </c>
      <c r="AI533">
        <v>49.2</v>
      </c>
      <c r="AJ533">
        <v>20</v>
      </c>
      <c r="AK533">
        <v>32.81</v>
      </c>
      <c r="AL533">
        <v>1.1000000000000001</v>
      </c>
      <c r="AM533">
        <v>0.87</v>
      </c>
      <c r="AN533">
        <v>1.0900000000000001</v>
      </c>
      <c r="AO533" s="1">
        <v>3226.17</v>
      </c>
      <c r="AP533">
        <v>1.1733</v>
      </c>
      <c r="AQ533" s="1">
        <v>1575.49</v>
      </c>
      <c r="AR533" s="1">
        <v>2062.4699999999998</v>
      </c>
      <c r="AS533" s="1">
        <v>8226.6</v>
      </c>
      <c r="AT533">
        <v>685.46</v>
      </c>
      <c r="AU533">
        <v>368.41</v>
      </c>
      <c r="AV533" s="1">
        <v>12918.43</v>
      </c>
      <c r="AW533" s="1">
        <v>4777.67</v>
      </c>
      <c r="AX533">
        <v>0.30690000000000001</v>
      </c>
      <c r="AY533" s="1">
        <v>8019.72</v>
      </c>
      <c r="AZ533">
        <v>0.5151</v>
      </c>
      <c r="BA533">
        <v>681.29</v>
      </c>
      <c r="BB533">
        <v>4.3799999999999999E-2</v>
      </c>
      <c r="BC533" s="1">
        <v>2090.89</v>
      </c>
      <c r="BD533">
        <v>0.1343</v>
      </c>
      <c r="BE533" s="1">
        <v>15569.57</v>
      </c>
      <c r="BF533">
        <v>0.57489999999999997</v>
      </c>
      <c r="BG533">
        <v>0.25769999999999998</v>
      </c>
      <c r="BH533">
        <v>0.1381</v>
      </c>
      <c r="BI533">
        <v>1.8200000000000001E-2</v>
      </c>
      <c r="BJ533">
        <v>1.11E-2</v>
      </c>
    </row>
    <row r="534" spans="1:62" x14ac:dyDescent="0.25">
      <c r="A534" t="s">
        <v>536</v>
      </c>
      <c r="B534" t="s">
        <v>1289</v>
      </c>
      <c r="C534">
        <v>95</v>
      </c>
      <c r="D534">
        <v>12.90599102105263</v>
      </c>
      <c r="E534">
        <v>1226.0691469999999</v>
      </c>
      <c r="F534">
        <v>4.8999999999999998E-3</v>
      </c>
      <c r="G534">
        <v>6.9999999999999999E-4</v>
      </c>
      <c r="H534">
        <v>3.0999999999999999E-3</v>
      </c>
      <c r="I534">
        <v>0</v>
      </c>
      <c r="J534">
        <v>9.1999999999999998E-3</v>
      </c>
      <c r="K534">
        <v>0.9627</v>
      </c>
      <c r="L534">
        <v>1.9400000000000001E-2</v>
      </c>
      <c r="M534">
        <v>0.35049999999999998</v>
      </c>
      <c r="N534">
        <v>3.3E-3</v>
      </c>
      <c r="O534">
        <v>0.10630000000000001</v>
      </c>
      <c r="P534" s="1">
        <v>56129.49</v>
      </c>
      <c r="Q534">
        <v>0.13189999999999999</v>
      </c>
      <c r="R534">
        <v>0.15379999999999999</v>
      </c>
      <c r="S534">
        <v>0.71430000000000005</v>
      </c>
      <c r="T534">
        <v>13</v>
      </c>
      <c r="U534" s="1">
        <v>65815.23</v>
      </c>
      <c r="V534">
        <v>94.31</v>
      </c>
      <c r="W534" s="1">
        <v>303347.48</v>
      </c>
      <c r="X534">
        <v>0.60099999999999998</v>
      </c>
      <c r="Y534">
        <v>7.0699999999999999E-2</v>
      </c>
      <c r="Z534">
        <v>0.32829999999999998</v>
      </c>
      <c r="AA534">
        <v>0.39900000000000002</v>
      </c>
      <c r="AB534">
        <v>303.35000000000002</v>
      </c>
      <c r="AC534" s="1">
        <v>8885.801446563928</v>
      </c>
      <c r="AD534">
        <v>767.59</v>
      </c>
      <c r="AE534" s="1">
        <v>249982.24</v>
      </c>
      <c r="AF534">
        <v>516</v>
      </c>
      <c r="AG534" s="1">
        <v>39014</v>
      </c>
      <c r="AH534" s="1">
        <v>67283</v>
      </c>
      <c r="AI534">
        <v>30.3</v>
      </c>
      <c r="AJ534">
        <v>28.8</v>
      </c>
      <c r="AK534">
        <v>28.8</v>
      </c>
      <c r="AL534">
        <v>5</v>
      </c>
      <c r="AM534">
        <v>5</v>
      </c>
      <c r="AN534">
        <v>5</v>
      </c>
      <c r="AO534">
        <v>0</v>
      </c>
      <c r="AP534">
        <v>0.88049999999999995</v>
      </c>
      <c r="AQ534" s="1">
        <v>1822.69</v>
      </c>
      <c r="AR534" s="1">
        <v>2276.9499999999998</v>
      </c>
      <c r="AS534" s="1">
        <v>7575.02</v>
      </c>
      <c r="AT534">
        <v>535.94000000000005</v>
      </c>
      <c r="AU534">
        <v>449.99</v>
      </c>
      <c r="AV534" s="1">
        <v>12660.6</v>
      </c>
      <c r="AW534" s="1">
        <v>5667.85</v>
      </c>
      <c r="AX534">
        <v>0.36330000000000001</v>
      </c>
      <c r="AY534" s="1">
        <v>7284.84</v>
      </c>
      <c r="AZ534">
        <v>0.46689999999999998</v>
      </c>
      <c r="BA534" s="1">
        <v>1253.33</v>
      </c>
      <c r="BB534">
        <v>8.0299999999999996E-2</v>
      </c>
      <c r="BC534" s="1">
        <v>1395.15</v>
      </c>
      <c r="BD534">
        <v>8.9399999999999993E-2</v>
      </c>
      <c r="BE534" s="1">
        <v>15601.18</v>
      </c>
      <c r="BF534">
        <v>0.54679999999999995</v>
      </c>
      <c r="BG534">
        <v>0.2311</v>
      </c>
      <c r="BH534">
        <v>0.15859999999999999</v>
      </c>
      <c r="BI534">
        <v>4.53E-2</v>
      </c>
      <c r="BJ534">
        <v>1.8100000000000002E-2</v>
      </c>
    </row>
    <row r="535" spans="1:62" x14ac:dyDescent="0.25">
      <c r="A535" t="s">
        <v>537</v>
      </c>
      <c r="B535" t="s">
        <v>1290</v>
      </c>
      <c r="C535">
        <v>45</v>
      </c>
      <c r="D535">
        <v>28.405636177777779</v>
      </c>
      <c r="E535">
        <v>1278.2536279999999</v>
      </c>
      <c r="F535">
        <v>8.0000000000000004E-4</v>
      </c>
      <c r="G535">
        <v>0</v>
      </c>
      <c r="H535">
        <v>5.5999999999999999E-3</v>
      </c>
      <c r="I535">
        <v>0</v>
      </c>
      <c r="J535">
        <v>1.61E-2</v>
      </c>
      <c r="K535">
        <v>0.95530000000000004</v>
      </c>
      <c r="L535">
        <v>2.2200000000000001E-2</v>
      </c>
      <c r="M535">
        <v>0.25180000000000002</v>
      </c>
      <c r="N535">
        <v>3.3E-3</v>
      </c>
      <c r="O535">
        <v>0.1353</v>
      </c>
      <c r="P535" s="1">
        <v>60111.360000000001</v>
      </c>
      <c r="Q535">
        <v>0.12770000000000001</v>
      </c>
      <c r="R535">
        <v>0.13830000000000001</v>
      </c>
      <c r="S535">
        <v>0.73399999999999999</v>
      </c>
      <c r="T535">
        <v>9.5500000000000007</v>
      </c>
      <c r="U535" s="1">
        <v>91621.57</v>
      </c>
      <c r="V535">
        <v>133.85</v>
      </c>
      <c r="W535" s="1">
        <v>227467.92</v>
      </c>
      <c r="X535">
        <v>0.83650000000000002</v>
      </c>
      <c r="Y535">
        <v>6.1899999999999997E-2</v>
      </c>
      <c r="Z535">
        <v>0.1016</v>
      </c>
      <c r="AA535">
        <v>0.16350000000000001</v>
      </c>
      <c r="AB535">
        <v>227.47</v>
      </c>
      <c r="AC535" s="1">
        <v>6420.6772585823637</v>
      </c>
      <c r="AD535">
        <v>700.88</v>
      </c>
      <c r="AE535" s="1">
        <v>175458.41</v>
      </c>
      <c r="AF535">
        <v>338</v>
      </c>
      <c r="AG535" s="1">
        <v>40023</v>
      </c>
      <c r="AH535" s="1">
        <v>71046</v>
      </c>
      <c r="AI535">
        <v>57.82</v>
      </c>
      <c r="AJ535">
        <v>24.3</v>
      </c>
      <c r="AK535">
        <v>32.729999999999997</v>
      </c>
      <c r="AL535">
        <v>0.38</v>
      </c>
      <c r="AM535">
        <v>0.38</v>
      </c>
      <c r="AN535">
        <v>0.38</v>
      </c>
      <c r="AO535">
        <v>0</v>
      </c>
      <c r="AP535">
        <v>0.79339999999999999</v>
      </c>
      <c r="AQ535" s="1">
        <v>1792.13</v>
      </c>
      <c r="AR535" s="1">
        <v>2358</v>
      </c>
      <c r="AS535" s="1">
        <v>6269.82</v>
      </c>
      <c r="AT535">
        <v>667.4</v>
      </c>
      <c r="AU535">
        <v>310.89999999999998</v>
      </c>
      <c r="AV535" s="1">
        <v>11398.25</v>
      </c>
      <c r="AW535" s="1">
        <v>5511.04</v>
      </c>
      <c r="AX535">
        <v>0.41320000000000001</v>
      </c>
      <c r="AY535" s="1">
        <v>5600.61</v>
      </c>
      <c r="AZ535">
        <v>0.4199</v>
      </c>
      <c r="BA535">
        <v>610.97</v>
      </c>
      <c r="BB535">
        <v>4.58E-2</v>
      </c>
      <c r="BC535" s="1">
        <v>1614.14</v>
      </c>
      <c r="BD535">
        <v>0.121</v>
      </c>
      <c r="BE535" s="1">
        <v>13336.76</v>
      </c>
      <c r="BF535">
        <v>0.55089999999999995</v>
      </c>
      <c r="BG535">
        <v>0.25280000000000002</v>
      </c>
      <c r="BH535">
        <v>0.1396</v>
      </c>
      <c r="BI535">
        <v>3.6799999999999999E-2</v>
      </c>
      <c r="BJ535">
        <v>1.9900000000000001E-2</v>
      </c>
    </row>
    <row r="536" spans="1:62" x14ac:dyDescent="0.25">
      <c r="A536" t="s">
        <v>538</v>
      </c>
      <c r="B536" t="s">
        <v>1291</v>
      </c>
      <c r="C536">
        <v>60</v>
      </c>
      <c r="D536">
        <v>12.048243250000001</v>
      </c>
      <c r="E536">
        <v>722.89459499999998</v>
      </c>
      <c r="F536">
        <v>2.7000000000000001E-3</v>
      </c>
      <c r="G536">
        <v>0</v>
      </c>
      <c r="H536">
        <v>6.1000000000000004E-3</v>
      </c>
      <c r="I536">
        <v>1.2999999999999999E-3</v>
      </c>
      <c r="J536">
        <v>1.4800000000000001E-2</v>
      </c>
      <c r="K536">
        <v>0.97</v>
      </c>
      <c r="L536">
        <v>5.0000000000000001E-3</v>
      </c>
      <c r="M536">
        <v>0.28510000000000002</v>
      </c>
      <c r="N536">
        <v>4.1000000000000003E-3</v>
      </c>
      <c r="O536">
        <v>0.1242</v>
      </c>
      <c r="P536" s="1">
        <v>55297.72</v>
      </c>
      <c r="Q536">
        <v>0.24640000000000001</v>
      </c>
      <c r="R536">
        <v>0.27539999999999998</v>
      </c>
      <c r="S536">
        <v>0.4783</v>
      </c>
      <c r="T536">
        <v>5</v>
      </c>
      <c r="U536" s="1">
        <v>87668.800000000003</v>
      </c>
      <c r="V536">
        <v>144.58000000000001</v>
      </c>
      <c r="W536" s="1">
        <v>186707.72</v>
      </c>
      <c r="X536">
        <v>0.84850000000000003</v>
      </c>
      <c r="Y536">
        <v>5.2400000000000002E-2</v>
      </c>
      <c r="Z536">
        <v>9.9099999999999994E-2</v>
      </c>
      <c r="AA536">
        <v>0.1515</v>
      </c>
      <c r="AB536">
        <v>186.71</v>
      </c>
      <c r="AC536" s="1">
        <v>4471.8926138879215</v>
      </c>
      <c r="AD536">
        <v>530.05999999999995</v>
      </c>
      <c r="AE536" s="1">
        <v>175199.93</v>
      </c>
      <c r="AF536">
        <v>336</v>
      </c>
      <c r="AG536" s="1">
        <v>34564</v>
      </c>
      <c r="AH536" s="1">
        <v>54303</v>
      </c>
      <c r="AI536">
        <v>37</v>
      </c>
      <c r="AJ536">
        <v>22.24</v>
      </c>
      <c r="AK536">
        <v>26.99</v>
      </c>
      <c r="AL536">
        <v>2</v>
      </c>
      <c r="AM536">
        <v>1.95</v>
      </c>
      <c r="AN536">
        <v>1.99</v>
      </c>
      <c r="AO536" s="1">
        <v>2877</v>
      </c>
      <c r="AP536">
        <v>1.7685999999999999</v>
      </c>
      <c r="AQ536" s="1">
        <v>2253.04</v>
      </c>
      <c r="AR536" s="1">
        <v>3011.02</v>
      </c>
      <c r="AS536" s="1">
        <v>8302.98</v>
      </c>
      <c r="AT536">
        <v>540.83000000000004</v>
      </c>
      <c r="AU536">
        <v>575.38</v>
      </c>
      <c r="AV536" s="1">
        <v>14683.25</v>
      </c>
      <c r="AW536" s="1">
        <v>7638.83</v>
      </c>
      <c r="AX536">
        <v>0.43809999999999999</v>
      </c>
      <c r="AY536" s="1">
        <v>6883.5</v>
      </c>
      <c r="AZ536">
        <v>0.3947</v>
      </c>
      <c r="BA536" s="1">
        <v>1104.0899999999999</v>
      </c>
      <c r="BB536">
        <v>6.3299999999999995E-2</v>
      </c>
      <c r="BC536" s="1">
        <v>1811.65</v>
      </c>
      <c r="BD536">
        <v>0.10390000000000001</v>
      </c>
      <c r="BE536" s="1">
        <v>17438.080000000002</v>
      </c>
      <c r="BF536">
        <v>0.52839999999999998</v>
      </c>
      <c r="BG536">
        <v>0.25779999999999997</v>
      </c>
      <c r="BH536">
        <v>0.153</v>
      </c>
      <c r="BI536">
        <v>3.2300000000000002E-2</v>
      </c>
      <c r="BJ536">
        <v>2.8500000000000001E-2</v>
      </c>
    </row>
    <row r="537" spans="1:62" x14ac:dyDescent="0.25">
      <c r="A537" t="s">
        <v>539</v>
      </c>
      <c r="B537" t="s">
        <v>1292</v>
      </c>
      <c r="C537">
        <v>23</v>
      </c>
      <c r="D537">
        <v>168.29508969565219</v>
      </c>
      <c r="E537">
        <v>3870.7870630000002</v>
      </c>
      <c r="F537">
        <v>0.10680000000000001</v>
      </c>
      <c r="G537">
        <v>1.1999999999999999E-3</v>
      </c>
      <c r="H537">
        <v>0.2482</v>
      </c>
      <c r="I537">
        <v>1.5E-3</v>
      </c>
      <c r="J537">
        <v>3.39E-2</v>
      </c>
      <c r="K537">
        <v>0.54379999999999995</v>
      </c>
      <c r="L537">
        <v>6.4600000000000005E-2</v>
      </c>
      <c r="M537">
        <v>0.14460000000000001</v>
      </c>
      <c r="N537">
        <v>2.41E-2</v>
      </c>
      <c r="O537">
        <v>0.1158</v>
      </c>
      <c r="P537" s="1">
        <v>79709.990000000005</v>
      </c>
      <c r="Q537">
        <v>0.2175</v>
      </c>
      <c r="R537">
        <v>0.15790000000000001</v>
      </c>
      <c r="S537">
        <v>0.62460000000000004</v>
      </c>
      <c r="T537">
        <v>31</v>
      </c>
      <c r="U537" s="1">
        <v>101098.18</v>
      </c>
      <c r="V537">
        <v>124.86</v>
      </c>
      <c r="W537" s="1">
        <v>265987.20000000001</v>
      </c>
      <c r="X537">
        <v>0.70269999999999999</v>
      </c>
      <c r="Y537">
        <v>0.2722</v>
      </c>
      <c r="Z537">
        <v>2.5100000000000001E-2</v>
      </c>
      <c r="AA537">
        <v>0.29730000000000001</v>
      </c>
      <c r="AB537">
        <v>265.99</v>
      </c>
      <c r="AC537" s="1">
        <v>10832.303176993437</v>
      </c>
      <c r="AD537">
        <v>909.36</v>
      </c>
      <c r="AE537" s="1">
        <v>238736.59</v>
      </c>
      <c r="AF537">
        <v>502</v>
      </c>
      <c r="AG537" s="1">
        <v>48709</v>
      </c>
      <c r="AH537" s="1">
        <v>82362</v>
      </c>
      <c r="AI537">
        <v>66.989999999999995</v>
      </c>
      <c r="AJ537">
        <v>38.1</v>
      </c>
      <c r="AK537">
        <v>45.08</v>
      </c>
      <c r="AL537">
        <v>2.75</v>
      </c>
      <c r="AM537">
        <v>1.85</v>
      </c>
      <c r="AN537">
        <v>2.39</v>
      </c>
      <c r="AO537">
        <v>0</v>
      </c>
      <c r="AP537">
        <v>0.87060000000000004</v>
      </c>
      <c r="AQ537" s="1">
        <v>1993.39</v>
      </c>
      <c r="AR537" s="1">
        <v>2298.64</v>
      </c>
      <c r="AS537" s="1">
        <v>9124.9</v>
      </c>
      <c r="AT537">
        <v>946.89</v>
      </c>
      <c r="AU537">
        <v>235.9</v>
      </c>
      <c r="AV537" s="1">
        <v>14599.72</v>
      </c>
      <c r="AW537" s="1">
        <v>2539.1</v>
      </c>
      <c r="AX537">
        <v>0.1802</v>
      </c>
      <c r="AY537" s="1">
        <v>9651.36</v>
      </c>
      <c r="AZ537">
        <v>0.68510000000000004</v>
      </c>
      <c r="BA537">
        <v>464.68</v>
      </c>
      <c r="BB537">
        <v>3.3000000000000002E-2</v>
      </c>
      <c r="BC537" s="1">
        <v>1432.99</v>
      </c>
      <c r="BD537">
        <v>0.1017</v>
      </c>
      <c r="BE537" s="1">
        <v>14088.13</v>
      </c>
      <c r="BF537">
        <v>0.60560000000000003</v>
      </c>
      <c r="BG537">
        <v>0.25109999999999999</v>
      </c>
      <c r="BH537">
        <v>0.1084</v>
      </c>
      <c r="BI537">
        <v>1.9199999999999998E-2</v>
      </c>
      <c r="BJ537">
        <v>1.5800000000000002E-2</v>
      </c>
    </row>
    <row r="538" spans="1:62" x14ac:dyDescent="0.25">
      <c r="A538" t="s">
        <v>540</v>
      </c>
      <c r="B538" t="s">
        <v>1293</v>
      </c>
      <c r="C538">
        <v>148</v>
      </c>
      <c r="D538">
        <v>9.1384392162162165</v>
      </c>
      <c r="E538">
        <v>1352.489004</v>
      </c>
      <c r="F538">
        <v>1.4E-3</v>
      </c>
      <c r="G538">
        <v>0</v>
      </c>
      <c r="H538">
        <v>7.4000000000000003E-3</v>
      </c>
      <c r="I538">
        <v>0</v>
      </c>
      <c r="J538">
        <v>7.4000000000000003E-3</v>
      </c>
      <c r="K538">
        <v>0.95660000000000001</v>
      </c>
      <c r="L538">
        <v>2.7199999999999998E-2</v>
      </c>
      <c r="M538">
        <v>0.31940000000000002</v>
      </c>
      <c r="N538">
        <v>6.9999999999999999E-4</v>
      </c>
      <c r="O538">
        <v>0.1575</v>
      </c>
      <c r="P538" s="1">
        <v>64655.31</v>
      </c>
      <c r="Q538">
        <v>0.1212</v>
      </c>
      <c r="R538">
        <v>0.19189999999999999</v>
      </c>
      <c r="S538">
        <v>0.68689999999999996</v>
      </c>
      <c r="T538">
        <v>21.5</v>
      </c>
      <c r="U538" s="1">
        <v>76281.210000000006</v>
      </c>
      <c r="V538">
        <v>62.91</v>
      </c>
      <c r="W538" s="1">
        <v>272246.21000000002</v>
      </c>
      <c r="X538">
        <v>0.49590000000000001</v>
      </c>
      <c r="Y538">
        <v>0.3468</v>
      </c>
      <c r="Z538">
        <v>0.15740000000000001</v>
      </c>
      <c r="AA538">
        <v>0.50409999999999999</v>
      </c>
      <c r="AB538">
        <v>272.25</v>
      </c>
      <c r="AC538" s="1">
        <v>6088.7208514413915</v>
      </c>
      <c r="AD538">
        <v>373.85</v>
      </c>
      <c r="AE538" s="1">
        <v>255396.75</v>
      </c>
      <c r="AF538">
        <v>524</v>
      </c>
      <c r="AG538" s="1">
        <v>35180</v>
      </c>
      <c r="AH538" s="1">
        <v>62159</v>
      </c>
      <c r="AI538">
        <v>28.25</v>
      </c>
      <c r="AJ538">
        <v>20.5</v>
      </c>
      <c r="AK538">
        <v>21.64</v>
      </c>
      <c r="AL538">
        <v>0</v>
      </c>
      <c r="AM538">
        <v>0</v>
      </c>
      <c r="AN538">
        <v>0</v>
      </c>
      <c r="AO538">
        <v>0</v>
      </c>
      <c r="AP538">
        <v>0.7601</v>
      </c>
      <c r="AQ538" s="1">
        <v>1646.72</v>
      </c>
      <c r="AR538" s="1">
        <v>2371.7600000000002</v>
      </c>
      <c r="AS538" s="1">
        <v>8321.91</v>
      </c>
      <c r="AT538">
        <v>670.89</v>
      </c>
      <c r="AU538">
        <v>561.87</v>
      </c>
      <c r="AV538" s="1">
        <v>13573.15</v>
      </c>
      <c r="AW538" s="1">
        <v>6749.54</v>
      </c>
      <c r="AX538">
        <v>0.42520000000000002</v>
      </c>
      <c r="AY538" s="1">
        <v>5575.2</v>
      </c>
      <c r="AZ538">
        <v>0.35120000000000001</v>
      </c>
      <c r="BA538">
        <v>955.58</v>
      </c>
      <c r="BB538">
        <v>6.0199999999999997E-2</v>
      </c>
      <c r="BC538" s="1">
        <v>2593.81</v>
      </c>
      <c r="BD538">
        <v>0.16339999999999999</v>
      </c>
      <c r="BE538" s="1">
        <v>15874.13</v>
      </c>
      <c r="BF538">
        <v>0.58660000000000001</v>
      </c>
      <c r="BG538">
        <v>0.25319999999999998</v>
      </c>
      <c r="BH538">
        <v>0.1153</v>
      </c>
      <c r="BI538">
        <v>2.93E-2</v>
      </c>
      <c r="BJ538">
        <v>1.5599999999999999E-2</v>
      </c>
    </row>
    <row r="539" spans="1:62" x14ac:dyDescent="0.25">
      <c r="A539" t="s">
        <v>541</v>
      </c>
      <c r="B539" t="s">
        <v>1294</v>
      </c>
      <c r="C539">
        <v>63</v>
      </c>
      <c r="D539">
        <v>31.44427276190476</v>
      </c>
      <c r="E539">
        <v>1980.989184</v>
      </c>
      <c r="F539">
        <v>3.3E-3</v>
      </c>
      <c r="G539">
        <v>0</v>
      </c>
      <c r="H539">
        <v>2.1499999999999998E-2</v>
      </c>
      <c r="I539">
        <v>3.0999999999999999E-3</v>
      </c>
      <c r="J539">
        <v>1.6400000000000001E-2</v>
      </c>
      <c r="K539">
        <v>0.88129999999999997</v>
      </c>
      <c r="L539">
        <v>7.4399999999999994E-2</v>
      </c>
      <c r="M539">
        <v>0.4607</v>
      </c>
      <c r="N539">
        <v>2.3E-3</v>
      </c>
      <c r="O539">
        <v>0.115</v>
      </c>
      <c r="P539" s="1">
        <v>65893.070000000007</v>
      </c>
      <c r="Q539">
        <v>0.2072</v>
      </c>
      <c r="R539">
        <v>0.12609999999999999</v>
      </c>
      <c r="S539">
        <v>0.66669999999999996</v>
      </c>
      <c r="T539">
        <v>10</v>
      </c>
      <c r="U539" s="1">
        <v>89848.1</v>
      </c>
      <c r="V539">
        <v>198.1</v>
      </c>
      <c r="W539" s="1">
        <v>132861.28</v>
      </c>
      <c r="X539">
        <v>0.76400000000000001</v>
      </c>
      <c r="Y539">
        <v>9.7900000000000001E-2</v>
      </c>
      <c r="Z539">
        <v>0.1381</v>
      </c>
      <c r="AA539">
        <v>0.23599999999999999</v>
      </c>
      <c r="AB539">
        <v>132.86000000000001</v>
      </c>
      <c r="AC539" s="1">
        <v>2878.1373699817232</v>
      </c>
      <c r="AD539">
        <v>311.41000000000003</v>
      </c>
      <c r="AE539" s="1">
        <v>111772.98</v>
      </c>
      <c r="AF539">
        <v>94</v>
      </c>
      <c r="AG539" s="1">
        <v>36564</v>
      </c>
      <c r="AH539" s="1">
        <v>63391</v>
      </c>
      <c r="AI539">
        <v>31.8</v>
      </c>
      <c r="AJ539">
        <v>20.03</v>
      </c>
      <c r="AK539">
        <v>20.13</v>
      </c>
      <c r="AL539">
        <v>0.5</v>
      </c>
      <c r="AM539">
        <v>0.31</v>
      </c>
      <c r="AN539">
        <v>0.3</v>
      </c>
      <c r="AO539">
        <v>907.98</v>
      </c>
      <c r="AP539">
        <v>0.88119999999999998</v>
      </c>
      <c r="AQ539" s="1">
        <v>1491.18</v>
      </c>
      <c r="AR539" s="1">
        <v>2852.32</v>
      </c>
      <c r="AS539" s="1">
        <v>7450.15</v>
      </c>
      <c r="AT539">
        <v>674.28</v>
      </c>
      <c r="AU539">
        <v>495.37</v>
      </c>
      <c r="AV539" s="1">
        <v>12963.31</v>
      </c>
      <c r="AW539" s="1">
        <v>6870.41</v>
      </c>
      <c r="AX539">
        <v>0.49580000000000002</v>
      </c>
      <c r="AY539" s="1">
        <v>3455.61</v>
      </c>
      <c r="AZ539">
        <v>0.24940000000000001</v>
      </c>
      <c r="BA539">
        <v>581.79</v>
      </c>
      <c r="BB539">
        <v>4.2000000000000003E-2</v>
      </c>
      <c r="BC539" s="1">
        <v>2949.7</v>
      </c>
      <c r="BD539">
        <v>0.21290000000000001</v>
      </c>
      <c r="BE539" s="1">
        <v>13857.51</v>
      </c>
      <c r="BF539">
        <v>0.54920000000000002</v>
      </c>
      <c r="BG539">
        <v>0.255</v>
      </c>
      <c r="BH539">
        <v>0.13589999999999999</v>
      </c>
      <c r="BI539">
        <v>4.9000000000000002E-2</v>
      </c>
      <c r="BJ539">
        <v>1.0800000000000001E-2</v>
      </c>
    </row>
    <row r="540" spans="1:62" x14ac:dyDescent="0.25">
      <c r="A540" t="s">
        <v>542</v>
      </c>
      <c r="B540" t="s">
        <v>1295</v>
      </c>
      <c r="C540">
        <v>81</v>
      </c>
      <c r="D540">
        <v>13.55087285185185</v>
      </c>
      <c r="E540">
        <v>1097.6207010000001</v>
      </c>
      <c r="F540">
        <v>8.9999999999999998E-4</v>
      </c>
      <c r="G540">
        <v>0</v>
      </c>
      <c r="H540">
        <v>8.8999999999999999E-3</v>
      </c>
      <c r="I540">
        <v>0</v>
      </c>
      <c r="J540">
        <v>1.32E-2</v>
      </c>
      <c r="K540">
        <v>0.9607</v>
      </c>
      <c r="L540">
        <v>1.6299999999999999E-2</v>
      </c>
      <c r="M540">
        <v>0.37669999999999998</v>
      </c>
      <c r="N540">
        <v>2.3E-3</v>
      </c>
      <c r="O540">
        <v>0.1137</v>
      </c>
      <c r="P540" s="1">
        <v>60310.9</v>
      </c>
      <c r="Q540">
        <v>7.5300000000000006E-2</v>
      </c>
      <c r="R540">
        <v>0.17199999999999999</v>
      </c>
      <c r="S540">
        <v>0.75270000000000004</v>
      </c>
      <c r="T540">
        <v>9.75</v>
      </c>
      <c r="U540" s="1">
        <v>72373.440000000002</v>
      </c>
      <c r="V540">
        <v>112.58</v>
      </c>
      <c r="W540" s="1">
        <v>331763.05</v>
      </c>
      <c r="X540">
        <v>0.38919999999999999</v>
      </c>
      <c r="Y540">
        <v>4.3999999999999997E-2</v>
      </c>
      <c r="Z540">
        <v>0.56679999999999997</v>
      </c>
      <c r="AA540">
        <v>0.61080000000000001</v>
      </c>
      <c r="AB540">
        <v>331.76</v>
      </c>
      <c r="AC540" s="1">
        <v>7883.2414440769553</v>
      </c>
      <c r="AD540">
        <v>409.81</v>
      </c>
      <c r="AE540" s="1">
        <v>199301.49</v>
      </c>
      <c r="AF540">
        <v>421</v>
      </c>
      <c r="AG540" s="1">
        <v>33373</v>
      </c>
      <c r="AH540" s="1">
        <v>52878</v>
      </c>
      <c r="AI540">
        <v>26.6</v>
      </c>
      <c r="AJ540">
        <v>20</v>
      </c>
      <c r="AK540">
        <v>20.46</v>
      </c>
      <c r="AL540">
        <v>4</v>
      </c>
      <c r="AM540">
        <v>2.13</v>
      </c>
      <c r="AN540">
        <v>1.98</v>
      </c>
      <c r="AO540">
        <v>824.26</v>
      </c>
      <c r="AP540">
        <v>1.1558999999999999</v>
      </c>
      <c r="AQ540" s="1">
        <v>2063.65</v>
      </c>
      <c r="AR540" s="1">
        <v>2279.64</v>
      </c>
      <c r="AS540" s="1">
        <v>7927.66</v>
      </c>
      <c r="AT540">
        <v>581.22</v>
      </c>
      <c r="AU540">
        <v>656.79</v>
      </c>
      <c r="AV540" s="1">
        <v>13508.96</v>
      </c>
      <c r="AW540" s="1">
        <v>7501.53</v>
      </c>
      <c r="AX540">
        <v>0.4551</v>
      </c>
      <c r="AY540" s="1">
        <v>6455.72</v>
      </c>
      <c r="AZ540">
        <v>0.3916</v>
      </c>
      <c r="BA540">
        <v>529.23</v>
      </c>
      <c r="BB540">
        <v>3.2099999999999997E-2</v>
      </c>
      <c r="BC540" s="1">
        <v>1998.05</v>
      </c>
      <c r="BD540">
        <v>0.1212</v>
      </c>
      <c r="BE540" s="1">
        <v>16484.54</v>
      </c>
      <c r="BF540">
        <v>0.5544</v>
      </c>
      <c r="BG540">
        <v>0.2606</v>
      </c>
      <c r="BH540">
        <v>0.1469</v>
      </c>
      <c r="BI540">
        <v>2.4799999999999999E-2</v>
      </c>
      <c r="BJ540">
        <v>1.3299999999999999E-2</v>
      </c>
    </row>
    <row r="541" spans="1:62" x14ac:dyDescent="0.25">
      <c r="A541" t="s">
        <v>543</v>
      </c>
      <c r="B541" t="s">
        <v>1296</v>
      </c>
      <c r="C541">
        <v>10</v>
      </c>
      <c r="D541">
        <v>620.63590510000006</v>
      </c>
      <c r="E541">
        <v>6206.3590510000004</v>
      </c>
      <c r="F541">
        <v>5.4600000000000003E-2</v>
      </c>
      <c r="G541">
        <v>5.0000000000000001E-4</v>
      </c>
      <c r="H541">
        <v>1.6400000000000001E-2</v>
      </c>
      <c r="I541">
        <v>2.9999999999999997E-4</v>
      </c>
      <c r="J541">
        <v>3.5299999999999998E-2</v>
      </c>
      <c r="K541">
        <v>0.83560000000000001</v>
      </c>
      <c r="L541">
        <v>5.7299999999999997E-2</v>
      </c>
      <c r="M541">
        <v>4.0500000000000001E-2</v>
      </c>
      <c r="N541">
        <v>1.7299999999999999E-2</v>
      </c>
      <c r="O541">
        <v>0.1794</v>
      </c>
      <c r="P541" s="1">
        <v>88310.98</v>
      </c>
      <c r="Q541">
        <v>0.1608</v>
      </c>
      <c r="R541">
        <v>0.15329999999999999</v>
      </c>
      <c r="S541">
        <v>0.68589999999999995</v>
      </c>
      <c r="T541">
        <v>38</v>
      </c>
      <c r="U541" s="1">
        <v>116782.37</v>
      </c>
      <c r="V541">
        <v>163.33000000000001</v>
      </c>
      <c r="W541" s="1">
        <v>378039.19</v>
      </c>
      <c r="X541">
        <v>0.90749999999999997</v>
      </c>
      <c r="Y541">
        <v>7.8100000000000003E-2</v>
      </c>
      <c r="Z541">
        <v>1.44E-2</v>
      </c>
      <c r="AA541">
        <v>9.2499999999999999E-2</v>
      </c>
      <c r="AB541">
        <v>378.04</v>
      </c>
      <c r="AC541" s="1">
        <v>15167.553992035386</v>
      </c>
      <c r="AD541" s="1">
        <v>1626.8</v>
      </c>
      <c r="AE541" s="1">
        <v>351198.54</v>
      </c>
      <c r="AF541">
        <v>588</v>
      </c>
      <c r="AG541" s="1">
        <v>72533</v>
      </c>
      <c r="AH541" s="1">
        <v>187430</v>
      </c>
      <c r="AI541">
        <v>105.86</v>
      </c>
      <c r="AJ541">
        <v>38.28</v>
      </c>
      <c r="AK541">
        <v>49.38</v>
      </c>
      <c r="AL541">
        <v>2</v>
      </c>
      <c r="AM541">
        <v>1.41</v>
      </c>
      <c r="AN541">
        <v>1.52</v>
      </c>
      <c r="AO541">
        <v>0</v>
      </c>
      <c r="AP541">
        <v>0.55030000000000001</v>
      </c>
      <c r="AQ541" s="1">
        <v>2001.53</v>
      </c>
      <c r="AR541" s="1">
        <v>2028.2</v>
      </c>
      <c r="AS541" s="1">
        <v>11312.21</v>
      </c>
      <c r="AT541" s="1">
        <v>1374.23</v>
      </c>
      <c r="AU541">
        <v>789.63</v>
      </c>
      <c r="AV541" s="1">
        <v>17505.79</v>
      </c>
      <c r="AW541" s="1">
        <v>2084.79</v>
      </c>
      <c r="AX541">
        <v>0.11990000000000001</v>
      </c>
      <c r="AY541" s="1">
        <v>13326.62</v>
      </c>
      <c r="AZ541">
        <v>0.76670000000000005</v>
      </c>
      <c r="BA541">
        <v>891.82</v>
      </c>
      <c r="BB541">
        <v>5.1299999999999998E-2</v>
      </c>
      <c r="BC541" s="1">
        <v>1077.81</v>
      </c>
      <c r="BD541">
        <v>6.2E-2</v>
      </c>
      <c r="BE541" s="1">
        <v>17381.04</v>
      </c>
      <c r="BF541">
        <v>0.61</v>
      </c>
      <c r="BG541">
        <v>0.21310000000000001</v>
      </c>
      <c r="BH541">
        <v>0.14000000000000001</v>
      </c>
      <c r="BI541">
        <v>2.4E-2</v>
      </c>
      <c r="BJ541">
        <v>1.29E-2</v>
      </c>
    </row>
    <row r="542" spans="1:62" x14ac:dyDescent="0.25">
      <c r="A542" t="s">
        <v>544</v>
      </c>
      <c r="B542" t="s">
        <v>1297</v>
      </c>
      <c r="C542">
        <v>214</v>
      </c>
      <c r="D542">
        <v>7.2018229392523363</v>
      </c>
      <c r="E542">
        <v>1541.1901089999999</v>
      </c>
      <c r="F542">
        <v>3.3E-3</v>
      </c>
      <c r="G542">
        <v>6.9999999999999999E-4</v>
      </c>
      <c r="H542">
        <v>4.4000000000000003E-3</v>
      </c>
      <c r="I542">
        <v>0</v>
      </c>
      <c r="J542">
        <v>6.9400000000000003E-2</v>
      </c>
      <c r="K542">
        <v>0.89680000000000004</v>
      </c>
      <c r="L542">
        <v>2.5399999999999999E-2</v>
      </c>
      <c r="M542">
        <v>0.20660000000000001</v>
      </c>
      <c r="N542">
        <v>2.7900000000000001E-2</v>
      </c>
      <c r="O542">
        <v>0.17219999999999999</v>
      </c>
      <c r="P542" s="1">
        <v>64763.55</v>
      </c>
      <c r="Q542">
        <v>0.1182</v>
      </c>
      <c r="R542">
        <v>0.20910000000000001</v>
      </c>
      <c r="S542">
        <v>0.67269999999999996</v>
      </c>
      <c r="T542">
        <v>16.5</v>
      </c>
      <c r="U542" s="1">
        <v>64637.03</v>
      </c>
      <c r="V542">
        <v>93.41</v>
      </c>
      <c r="W542" s="1">
        <v>207947.45</v>
      </c>
      <c r="X542">
        <v>0.77329999999999999</v>
      </c>
      <c r="Y542">
        <v>0.15</v>
      </c>
      <c r="Z542">
        <v>7.6700000000000004E-2</v>
      </c>
      <c r="AA542">
        <v>0.22670000000000001</v>
      </c>
      <c r="AB542">
        <v>207.95</v>
      </c>
      <c r="AC542" s="1">
        <v>4445.3471119441247</v>
      </c>
      <c r="AD542">
        <v>467.48</v>
      </c>
      <c r="AE542" s="1">
        <v>186782.5</v>
      </c>
      <c r="AF542">
        <v>381</v>
      </c>
      <c r="AG542" s="1">
        <v>35796</v>
      </c>
      <c r="AH542" s="1">
        <v>56284</v>
      </c>
      <c r="AI542">
        <v>33.700000000000003</v>
      </c>
      <c r="AJ542">
        <v>20.38</v>
      </c>
      <c r="AK542">
        <v>20.2</v>
      </c>
      <c r="AL542">
        <v>2</v>
      </c>
      <c r="AM542">
        <v>1.93</v>
      </c>
      <c r="AN542">
        <v>1.75</v>
      </c>
      <c r="AO542" s="1">
        <v>2614.52</v>
      </c>
      <c r="AP542">
        <v>1.4589000000000001</v>
      </c>
      <c r="AQ542" s="1">
        <v>2235.89</v>
      </c>
      <c r="AR542" s="1">
        <v>2344.94</v>
      </c>
      <c r="AS542" s="1">
        <v>7782.68</v>
      </c>
      <c r="AT542">
        <v>652.70000000000005</v>
      </c>
      <c r="AU542">
        <v>665.19</v>
      </c>
      <c r="AV542" s="1">
        <v>13681.41</v>
      </c>
      <c r="AW542" s="1">
        <v>5481.93</v>
      </c>
      <c r="AX542">
        <v>0.38490000000000002</v>
      </c>
      <c r="AY542" s="1">
        <v>6579.25</v>
      </c>
      <c r="AZ542">
        <v>0.46200000000000002</v>
      </c>
      <c r="BA542">
        <v>627.11</v>
      </c>
      <c r="BB542">
        <v>4.3999999999999997E-2</v>
      </c>
      <c r="BC542" s="1">
        <v>1553.34</v>
      </c>
      <c r="BD542">
        <v>0.1091</v>
      </c>
      <c r="BE542" s="1">
        <v>14241.64</v>
      </c>
      <c r="BF542">
        <v>0.56200000000000006</v>
      </c>
      <c r="BG542">
        <v>0.24399999999999999</v>
      </c>
      <c r="BH542">
        <v>9.8000000000000004E-2</v>
      </c>
      <c r="BI542">
        <v>4.3799999999999999E-2</v>
      </c>
      <c r="BJ542">
        <v>5.2299999999999999E-2</v>
      </c>
    </row>
    <row r="543" spans="1:62" x14ac:dyDescent="0.25">
      <c r="A543" t="s">
        <v>545</v>
      </c>
      <c r="B543" t="s">
        <v>1298</v>
      </c>
      <c r="C543">
        <v>98</v>
      </c>
      <c r="D543">
        <v>4.1037052448979594</v>
      </c>
      <c r="E543">
        <v>402.16311400000001</v>
      </c>
      <c r="F543">
        <v>0</v>
      </c>
      <c r="G543">
        <v>0</v>
      </c>
      <c r="H543">
        <v>0</v>
      </c>
      <c r="I543">
        <v>0</v>
      </c>
      <c r="J543">
        <v>3.5299999999999998E-2</v>
      </c>
      <c r="K543">
        <v>0.92290000000000005</v>
      </c>
      <c r="L543">
        <v>4.19E-2</v>
      </c>
      <c r="M543">
        <v>0.57950000000000002</v>
      </c>
      <c r="N543">
        <v>1.83E-2</v>
      </c>
      <c r="O543">
        <v>0.25380000000000003</v>
      </c>
      <c r="P543" s="1">
        <v>51348.72</v>
      </c>
      <c r="Q543">
        <v>0.2326</v>
      </c>
      <c r="R543">
        <v>0.1163</v>
      </c>
      <c r="S543">
        <v>0.6512</v>
      </c>
      <c r="T543">
        <v>6.3</v>
      </c>
      <c r="U543" s="1">
        <v>55397.81</v>
      </c>
      <c r="V543">
        <v>63.84</v>
      </c>
      <c r="W543" s="1">
        <v>248221.72</v>
      </c>
      <c r="X543">
        <v>0.84309999999999996</v>
      </c>
      <c r="Y543">
        <v>2.64E-2</v>
      </c>
      <c r="Z543">
        <v>0.1305</v>
      </c>
      <c r="AA543">
        <v>0.15690000000000001</v>
      </c>
      <c r="AB543">
        <v>248.22</v>
      </c>
      <c r="AC543" s="1">
        <v>6859.9155515789043</v>
      </c>
      <c r="AD543">
        <v>872.39</v>
      </c>
      <c r="AE543" s="1">
        <v>192575.63</v>
      </c>
      <c r="AF543">
        <v>399</v>
      </c>
      <c r="AG543" s="1">
        <v>33763</v>
      </c>
      <c r="AH543" s="1">
        <v>47833</v>
      </c>
      <c r="AI543">
        <v>29.2</v>
      </c>
      <c r="AJ543">
        <v>27.56</v>
      </c>
      <c r="AK543">
        <v>22.5</v>
      </c>
      <c r="AL543">
        <v>0.5</v>
      </c>
      <c r="AM543">
        <v>0.3</v>
      </c>
      <c r="AN543">
        <v>0.4</v>
      </c>
      <c r="AO543" s="1">
        <v>1149.08</v>
      </c>
      <c r="AP543">
        <v>1.6262000000000001</v>
      </c>
      <c r="AQ543" s="1">
        <v>2207.81</v>
      </c>
      <c r="AR543" s="1">
        <v>4563.1000000000004</v>
      </c>
      <c r="AS543" s="1">
        <v>7793.56</v>
      </c>
      <c r="AT543">
        <v>768.48</v>
      </c>
      <c r="AU543">
        <v>660.26</v>
      </c>
      <c r="AV543" s="1">
        <v>15993.21</v>
      </c>
      <c r="AW543" s="1">
        <v>10009.120000000001</v>
      </c>
      <c r="AX543">
        <v>0.40189999999999998</v>
      </c>
      <c r="AY543" s="1">
        <v>7531.58</v>
      </c>
      <c r="AZ543">
        <v>0.3024</v>
      </c>
      <c r="BA543" s="1">
        <v>1113</v>
      </c>
      <c r="BB543">
        <v>4.4699999999999997E-2</v>
      </c>
      <c r="BC543" s="1">
        <v>6250</v>
      </c>
      <c r="BD543">
        <v>0.251</v>
      </c>
      <c r="BE543" s="1">
        <v>24903.7</v>
      </c>
      <c r="BF543">
        <v>0.47610000000000002</v>
      </c>
      <c r="BG543">
        <v>0.20760000000000001</v>
      </c>
      <c r="BH543">
        <v>0.2366</v>
      </c>
      <c r="BI543">
        <v>5.4800000000000001E-2</v>
      </c>
      <c r="BJ543">
        <v>2.4799999999999999E-2</v>
      </c>
    </row>
    <row r="544" spans="1:62" x14ac:dyDescent="0.25">
      <c r="A544" t="s">
        <v>546</v>
      </c>
      <c r="B544" t="s">
        <v>1299</v>
      </c>
      <c r="C544">
        <v>53</v>
      </c>
      <c r="D544">
        <v>33.042535698113213</v>
      </c>
      <c r="E544">
        <v>1751.2543920000001</v>
      </c>
      <c r="F544">
        <v>6.0000000000000001E-3</v>
      </c>
      <c r="G544">
        <v>1.6000000000000001E-3</v>
      </c>
      <c r="H544">
        <v>3.1199999999999999E-2</v>
      </c>
      <c r="I544">
        <v>0</v>
      </c>
      <c r="J544">
        <v>2.8400000000000002E-2</v>
      </c>
      <c r="K544">
        <v>0.83520000000000005</v>
      </c>
      <c r="L544">
        <v>9.7500000000000003E-2</v>
      </c>
      <c r="M544">
        <v>0.39460000000000001</v>
      </c>
      <c r="N544">
        <v>1.6000000000000001E-3</v>
      </c>
      <c r="O544">
        <v>0.18240000000000001</v>
      </c>
      <c r="P544" s="1">
        <v>63144.800000000003</v>
      </c>
      <c r="Q544">
        <v>0.17269999999999999</v>
      </c>
      <c r="R544">
        <v>0.19420000000000001</v>
      </c>
      <c r="S544">
        <v>0.6331</v>
      </c>
      <c r="T544">
        <v>12</v>
      </c>
      <c r="U544" s="1">
        <v>80866.17</v>
      </c>
      <c r="V544">
        <v>145.94</v>
      </c>
      <c r="W544" s="1">
        <v>181257.74</v>
      </c>
      <c r="X544">
        <v>0.72909999999999997</v>
      </c>
      <c r="Y544">
        <v>0.22009999999999999</v>
      </c>
      <c r="Z544">
        <v>5.0799999999999998E-2</v>
      </c>
      <c r="AA544">
        <v>0.27089999999999997</v>
      </c>
      <c r="AB544">
        <v>181.26</v>
      </c>
      <c r="AC544" s="1">
        <v>5942.1681096346392</v>
      </c>
      <c r="AD544">
        <v>648</v>
      </c>
      <c r="AE544" s="1">
        <v>142124.24</v>
      </c>
      <c r="AF544">
        <v>201</v>
      </c>
      <c r="AG544" s="1">
        <v>33606</v>
      </c>
      <c r="AH544" s="1">
        <v>50849</v>
      </c>
      <c r="AI544">
        <v>64.55</v>
      </c>
      <c r="AJ544">
        <v>28.09</v>
      </c>
      <c r="AK544">
        <v>41.01</v>
      </c>
      <c r="AL544">
        <v>3.5</v>
      </c>
      <c r="AM544">
        <v>1.36</v>
      </c>
      <c r="AN544">
        <v>2.46</v>
      </c>
      <c r="AO544">
        <v>0</v>
      </c>
      <c r="AP544">
        <v>0.92020000000000002</v>
      </c>
      <c r="AQ544" s="1">
        <v>1481.92</v>
      </c>
      <c r="AR544" s="1">
        <v>2173.83</v>
      </c>
      <c r="AS544" s="1">
        <v>8751.18</v>
      </c>
      <c r="AT544" s="1">
        <v>1182.9100000000001</v>
      </c>
      <c r="AU544">
        <v>463.87</v>
      </c>
      <c r="AV544" s="1">
        <v>14053.72</v>
      </c>
      <c r="AW544" s="1">
        <v>6892.8</v>
      </c>
      <c r="AX544">
        <v>0.45219999999999999</v>
      </c>
      <c r="AY544" s="1">
        <v>5287.22</v>
      </c>
      <c r="AZ544">
        <v>0.34689999999999999</v>
      </c>
      <c r="BA544" s="1">
        <v>1121.17</v>
      </c>
      <c r="BB544">
        <v>7.3599999999999999E-2</v>
      </c>
      <c r="BC544" s="1">
        <v>1941.74</v>
      </c>
      <c r="BD544">
        <v>0.12740000000000001</v>
      </c>
      <c r="BE544" s="1">
        <v>15242.92</v>
      </c>
      <c r="BF544">
        <v>0.502</v>
      </c>
      <c r="BG544">
        <v>0.20569999999999999</v>
      </c>
      <c r="BH544">
        <v>0.2656</v>
      </c>
      <c r="BI544">
        <v>1.54E-2</v>
      </c>
      <c r="BJ544">
        <v>1.1299999999999999E-2</v>
      </c>
    </row>
    <row r="545" spans="1:62" x14ac:dyDescent="0.25">
      <c r="A545" t="s">
        <v>547</v>
      </c>
      <c r="B545" t="s">
        <v>1300</v>
      </c>
      <c r="C545">
        <v>49</v>
      </c>
      <c r="D545">
        <v>19.770578326530611</v>
      </c>
      <c r="E545">
        <v>968.75833799999998</v>
      </c>
      <c r="F545">
        <v>8.9999999999999998E-4</v>
      </c>
      <c r="G545">
        <v>0</v>
      </c>
      <c r="H545">
        <v>2.8999999999999998E-3</v>
      </c>
      <c r="I545">
        <v>0</v>
      </c>
      <c r="J545">
        <v>1.43E-2</v>
      </c>
      <c r="K545">
        <v>0.94899999999999995</v>
      </c>
      <c r="L545">
        <v>3.2899999999999999E-2</v>
      </c>
      <c r="M545">
        <v>0.3735</v>
      </c>
      <c r="N545">
        <v>0</v>
      </c>
      <c r="O545">
        <v>0.1305</v>
      </c>
      <c r="P545" s="1">
        <v>53243.28</v>
      </c>
      <c r="Q545">
        <v>0.39190000000000003</v>
      </c>
      <c r="R545">
        <v>0.27029999999999998</v>
      </c>
      <c r="S545">
        <v>0.33779999999999999</v>
      </c>
      <c r="T545">
        <v>7.2</v>
      </c>
      <c r="U545" s="1">
        <v>73448.83</v>
      </c>
      <c r="V545">
        <v>134.55000000000001</v>
      </c>
      <c r="W545" s="1">
        <v>101546.35</v>
      </c>
      <c r="X545">
        <v>0.75570000000000004</v>
      </c>
      <c r="Y545">
        <v>7.0000000000000007E-2</v>
      </c>
      <c r="Z545">
        <v>0.1744</v>
      </c>
      <c r="AA545">
        <v>0.24429999999999999</v>
      </c>
      <c r="AB545">
        <v>101.55</v>
      </c>
      <c r="AC545" s="1">
        <v>2125.8387352326458</v>
      </c>
      <c r="AD545">
        <v>252.97</v>
      </c>
      <c r="AE545" s="1">
        <v>85567.37</v>
      </c>
      <c r="AF545">
        <v>44</v>
      </c>
      <c r="AG545" s="1">
        <v>35197</v>
      </c>
      <c r="AH545" s="1">
        <v>58967</v>
      </c>
      <c r="AI545">
        <v>25.21</v>
      </c>
      <c r="AJ545">
        <v>20.03</v>
      </c>
      <c r="AK545">
        <v>20</v>
      </c>
      <c r="AL545">
        <v>0</v>
      </c>
      <c r="AM545">
        <v>0</v>
      </c>
      <c r="AN545">
        <v>0</v>
      </c>
      <c r="AO545">
        <v>0</v>
      </c>
      <c r="AP545">
        <v>0.60919999999999996</v>
      </c>
      <c r="AQ545" s="1">
        <v>1631.23</v>
      </c>
      <c r="AR545" s="1">
        <v>3081.57</v>
      </c>
      <c r="AS545" s="1">
        <v>7998.86</v>
      </c>
      <c r="AT545">
        <v>646.94000000000005</v>
      </c>
      <c r="AU545">
        <v>272.81</v>
      </c>
      <c r="AV545" s="1">
        <v>13631.41</v>
      </c>
      <c r="AW545" s="1">
        <v>11113.66</v>
      </c>
      <c r="AX545">
        <v>0.65080000000000005</v>
      </c>
      <c r="AY545" s="1">
        <v>1838.83</v>
      </c>
      <c r="AZ545">
        <v>0.1077</v>
      </c>
      <c r="BA545" s="1">
        <v>1683.92</v>
      </c>
      <c r="BB545">
        <v>9.8599999999999993E-2</v>
      </c>
      <c r="BC545" s="1">
        <v>2440.4299999999998</v>
      </c>
      <c r="BD545">
        <v>0.1429</v>
      </c>
      <c r="BE545" s="1">
        <v>17076.830000000002</v>
      </c>
      <c r="BF545">
        <v>0.5333</v>
      </c>
      <c r="BG545">
        <v>0.20880000000000001</v>
      </c>
      <c r="BH545">
        <v>0.20180000000000001</v>
      </c>
      <c r="BI545">
        <v>4.1300000000000003E-2</v>
      </c>
      <c r="BJ545">
        <v>1.4800000000000001E-2</v>
      </c>
    </row>
    <row r="546" spans="1:62" x14ac:dyDescent="0.25">
      <c r="A546" t="s">
        <v>548</v>
      </c>
      <c r="B546" t="s">
        <v>1301</v>
      </c>
      <c r="C546">
        <v>61</v>
      </c>
      <c r="D546">
        <v>26.95854785245902</v>
      </c>
      <c r="E546">
        <v>1644.471419</v>
      </c>
      <c r="F546">
        <v>4.4000000000000003E-3</v>
      </c>
      <c r="G546">
        <v>5.0000000000000001E-4</v>
      </c>
      <c r="H546">
        <v>1.54E-2</v>
      </c>
      <c r="I546">
        <v>1.1999999999999999E-3</v>
      </c>
      <c r="J546">
        <v>2.3E-2</v>
      </c>
      <c r="K546">
        <v>0.92949999999999999</v>
      </c>
      <c r="L546">
        <v>2.5899999999999999E-2</v>
      </c>
      <c r="M546">
        <v>0.2802</v>
      </c>
      <c r="N546">
        <v>1.1999999999999999E-3</v>
      </c>
      <c r="O546">
        <v>0.15790000000000001</v>
      </c>
      <c r="P546" s="1">
        <v>63827.25</v>
      </c>
      <c r="Q546">
        <v>0.20949999999999999</v>
      </c>
      <c r="R546">
        <v>0.219</v>
      </c>
      <c r="S546">
        <v>0.57140000000000002</v>
      </c>
      <c r="T546">
        <v>9</v>
      </c>
      <c r="U546" s="1">
        <v>74065.56</v>
      </c>
      <c r="V546">
        <v>182.72</v>
      </c>
      <c r="W546" s="1">
        <v>171105.08</v>
      </c>
      <c r="X546">
        <v>0.86580000000000001</v>
      </c>
      <c r="Y546">
        <v>5.5300000000000002E-2</v>
      </c>
      <c r="Z546">
        <v>7.8899999999999998E-2</v>
      </c>
      <c r="AA546">
        <v>0.13420000000000001</v>
      </c>
      <c r="AB546">
        <v>171.11</v>
      </c>
      <c r="AC546" s="1">
        <v>4139.7283779731051</v>
      </c>
      <c r="AD546">
        <v>594.46</v>
      </c>
      <c r="AE546" s="1">
        <v>149224.87</v>
      </c>
      <c r="AF546">
        <v>231</v>
      </c>
      <c r="AG546" s="1">
        <v>41164</v>
      </c>
      <c r="AH546" s="1">
        <v>63057</v>
      </c>
      <c r="AI546">
        <v>35.53</v>
      </c>
      <c r="AJ546">
        <v>23.01</v>
      </c>
      <c r="AK546">
        <v>26.6</v>
      </c>
      <c r="AL546">
        <v>3.8</v>
      </c>
      <c r="AM546">
        <v>3.8</v>
      </c>
      <c r="AN546">
        <v>3.8</v>
      </c>
      <c r="AO546" s="1">
        <v>3223.31</v>
      </c>
      <c r="AP546">
        <v>1.4588000000000001</v>
      </c>
      <c r="AQ546" s="1">
        <v>1369.78</v>
      </c>
      <c r="AR546" s="1">
        <v>2233.86</v>
      </c>
      <c r="AS546" s="1">
        <v>7335.64</v>
      </c>
      <c r="AT546" s="1">
        <v>1331.15</v>
      </c>
      <c r="AU546">
        <v>213.48</v>
      </c>
      <c r="AV546" s="1">
        <v>12483.91</v>
      </c>
      <c r="AW546" s="1">
        <v>5715.5</v>
      </c>
      <c r="AX546">
        <v>0.39250000000000002</v>
      </c>
      <c r="AY546" s="1">
        <v>6668.78</v>
      </c>
      <c r="AZ546">
        <v>0.45800000000000002</v>
      </c>
      <c r="BA546">
        <v>500.46</v>
      </c>
      <c r="BB546">
        <v>3.44E-2</v>
      </c>
      <c r="BC546" s="1">
        <v>1676.24</v>
      </c>
      <c r="BD546">
        <v>0.11509999999999999</v>
      </c>
      <c r="BE546" s="1">
        <v>14560.98</v>
      </c>
      <c r="BF546">
        <v>0.55069999999999997</v>
      </c>
      <c r="BG546">
        <v>0.2145</v>
      </c>
      <c r="BH546">
        <v>0.192</v>
      </c>
      <c r="BI546">
        <v>2.93E-2</v>
      </c>
      <c r="BJ546">
        <v>1.34E-2</v>
      </c>
    </row>
    <row r="547" spans="1:62" x14ac:dyDescent="0.25">
      <c r="A547" t="s">
        <v>549</v>
      </c>
      <c r="B547" t="s">
        <v>1302</v>
      </c>
      <c r="C547">
        <v>48</v>
      </c>
      <c r="D547">
        <v>21.394116791666669</v>
      </c>
      <c r="E547">
        <v>1026.917606</v>
      </c>
      <c r="F547">
        <v>3.7100000000000001E-2</v>
      </c>
      <c r="G547">
        <v>1E-3</v>
      </c>
      <c r="H547">
        <v>5.0000000000000001E-3</v>
      </c>
      <c r="I547">
        <v>1E-3</v>
      </c>
      <c r="J547">
        <v>3.3799999999999997E-2</v>
      </c>
      <c r="K547">
        <v>0.89810000000000001</v>
      </c>
      <c r="L547">
        <v>2.41E-2</v>
      </c>
      <c r="M547">
        <v>8.0100000000000005E-2</v>
      </c>
      <c r="N547">
        <v>2.07E-2</v>
      </c>
      <c r="O547">
        <v>0.11749999999999999</v>
      </c>
      <c r="P547" s="1">
        <v>58613.13</v>
      </c>
      <c r="Q547">
        <v>0.3291</v>
      </c>
      <c r="R547">
        <v>0.13919999999999999</v>
      </c>
      <c r="S547">
        <v>0.53159999999999996</v>
      </c>
      <c r="T547">
        <v>14.13</v>
      </c>
      <c r="U547" s="1">
        <v>76465.17</v>
      </c>
      <c r="V547">
        <v>72.680000000000007</v>
      </c>
      <c r="W547" s="1">
        <v>320187</v>
      </c>
      <c r="X547">
        <v>0.55830000000000002</v>
      </c>
      <c r="Y547">
        <v>0.33600000000000002</v>
      </c>
      <c r="Z547">
        <v>0.1056</v>
      </c>
      <c r="AA547">
        <v>0.44169999999999998</v>
      </c>
      <c r="AB547">
        <v>320.19</v>
      </c>
      <c r="AC547" s="1">
        <v>8713.8811796747013</v>
      </c>
      <c r="AD547">
        <v>610.16999999999996</v>
      </c>
      <c r="AE547" s="1">
        <v>288208.26</v>
      </c>
      <c r="AF547">
        <v>561</v>
      </c>
      <c r="AG547" s="1">
        <v>46980</v>
      </c>
      <c r="AH547" s="1">
        <v>84730</v>
      </c>
      <c r="AI547">
        <v>35.18</v>
      </c>
      <c r="AJ547">
        <v>23.89</v>
      </c>
      <c r="AK547">
        <v>30.24</v>
      </c>
      <c r="AL547">
        <v>1.5</v>
      </c>
      <c r="AM547">
        <v>1.05</v>
      </c>
      <c r="AN547">
        <v>1.34</v>
      </c>
      <c r="AO547" s="1">
        <v>1767.44</v>
      </c>
      <c r="AP547">
        <v>0.751</v>
      </c>
      <c r="AQ547" s="1">
        <v>1874.54</v>
      </c>
      <c r="AR547" s="1">
        <v>2978.84</v>
      </c>
      <c r="AS547" s="1">
        <v>7924.7</v>
      </c>
      <c r="AT547">
        <v>763.11</v>
      </c>
      <c r="AU547">
        <v>305.86</v>
      </c>
      <c r="AV547" s="1">
        <v>13847.05</v>
      </c>
      <c r="AW547" s="1">
        <v>2444.1999999999998</v>
      </c>
      <c r="AX547">
        <v>0.1641</v>
      </c>
      <c r="AY547" s="1">
        <v>10014.780000000001</v>
      </c>
      <c r="AZ547">
        <v>0.67249999999999999</v>
      </c>
      <c r="BA547" s="1">
        <v>1142.69</v>
      </c>
      <c r="BB547">
        <v>7.6700000000000004E-2</v>
      </c>
      <c r="BC547" s="1">
        <v>1290.3</v>
      </c>
      <c r="BD547">
        <v>8.6599999999999996E-2</v>
      </c>
      <c r="BE547" s="1">
        <v>14891.97</v>
      </c>
      <c r="BF547">
        <v>0.50160000000000005</v>
      </c>
      <c r="BG547">
        <v>0.20519999999999999</v>
      </c>
      <c r="BH547">
        <v>0.22309999999999999</v>
      </c>
      <c r="BI547">
        <v>3.9300000000000002E-2</v>
      </c>
      <c r="BJ547">
        <v>3.0800000000000001E-2</v>
      </c>
    </row>
    <row r="548" spans="1:62" x14ac:dyDescent="0.25">
      <c r="A548" t="s">
        <v>550</v>
      </c>
      <c r="B548" t="s">
        <v>1303</v>
      </c>
      <c r="C548">
        <v>71</v>
      </c>
      <c r="D548">
        <v>25.176311338028171</v>
      </c>
      <c r="E548">
        <v>1787.5181050000001</v>
      </c>
      <c r="F548">
        <v>2.8999999999999998E-3</v>
      </c>
      <c r="G548">
        <v>3.8999999999999998E-3</v>
      </c>
      <c r="H548">
        <v>1.9699999999999999E-2</v>
      </c>
      <c r="I548">
        <v>5.0000000000000001E-4</v>
      </c>
      <c r="J548">
        <v>7.2599999999999998E-2</v>
      </c>
      <c r="K548">
        <v>0.86519999999999997</v>
      </c>
      <c r="L548">
        <v>3.5299999999999998E-2</v>
      </c>
      <c r="M548">
        <v>0.28770000000000001</v>
      </c>
      <c r="N548">
        <v>1.1299999999999999E-2</v>
      </c>
      <c r="O548">
        <v>0.18099999999999999</v>
      </c>
      <c r="P548" s="1">
        <v>54109.38</v>
      </c>
      <c r="Q548">
        <v>0.26090000000000002</v>
      </c>
      <c r="R548">
        <v>0.24640000000000001</v>
      </c>
      <c r="S548">
        <v>0.49280000000000002</v>
      </c>
      <c r="T548">
        <v>14</v>
      </c>
      <c r="U548" s="1">
        <v>86563.86</v>
      </c>
      <c r="V548">
        <v>127.68</v>
      </c>
      <c r="W548" s="1">
        <v>158718.64000000001</v>
      </c>
      <c r="X548">
        <v>0.73980000000000001</v>
      </c>
      <c r="Y548">
        <v>0.19239999999999999</v>
      </c>
      <c r="Z548">
        <v>6.7799999999999999E-2</v>
      </c>
      <c r="AA548">
        <v>0.26019999999999999</v>
      </c>
      <c r="AB548">
        <v>158.72</v>
      </c>
      <c r="AC548" s="1">
        <v>4014.5075901203249</v>
      </c>
      <c r="AD548">
        <v>507.26</v>
      </c>
      <c r="AE548" s="1">
        <v>124016</v>
      </c>
      <c r="AF548">
        <v>128</v>
      </c>
      <c r="AG548" s="1">
        <v>32415</v>
      </c>
      <c r="AH548" s="1">
        <v>48906</v>
      </c>
      <c r="AI548">
        <v>44</v>
      </c>
      <c r="AJ548">
        <v>20.010000000000002</v>
      </c>
      <c r="AK548">
        <v>39.03</v>
      </c>
      <c r="AL548">
        <v>2.5</v>
      </c>
      <c r="AM548">
        <v>1.32</v>
      </c>
      <c r="AN548">
        <v>2.37</v>
      </c>
      <c r="AO548" s="1">
        <v>1851.51</v>
      </c>
      <c r="AP548">
        <v>1.2333000000000001</v>
      </c>
      <c r="AQ548" s="1">
        <v>1506.06</v>
      </c>
      <c r="AR548" s="1">
        <v>1783.95</v>
      </c>
      <c r="AS548" s="1">
        <v>7294.8</v>
      </c>
      <c r="AT548" s="1">
        <v>1016.93</v>
      </c>
      <c r="AU548">
        <v>428.94</v>
      </c>
      <c r="AV548" s="1">
        <v>12030.69</v>
      </c>
      <c r="AW548" s="1">
        <v>7116.57</v>
      </c>
      <c r="AX548">
        <v>0.50249999999999995</v>
      </c>
      <c r="AY548" s="1">
        <v>4834.47</v>
      </c>
      <c r="AZ548">
        <v>0.34139999999999998</v>
      </c>
      <c r="BA548">
        <v>757.79</v>
      </c>
      <c r="BB548">
        <v>5.3499999999999999E-2</v>
      </c>
      <c r="BC548" s="1">
        <v>1452.85</v>
      </c>
      <c r="BD548">
        <v>0.1026</v>
      </c>
      <c r="BE548" s="1">
        <v>14161.68</v>
      </c>
      <c r="BF548">
        <v>0.56969999999999998</v>
      </c>
      <c r="BG548">
        <v>0.25800000000000001</v>
      </c>
      <c r="BH548">
        <v>0.1346</v>
      </c>
      <c r="BI548">
        <v>2.2499999999999999E-2</v>
      </c>
      <c r="BJ548">
        <v>1.5100000000000001E-2</v>
      </c>
    </row>
    <row r="549" spans="1:62" x14ac:dyDescent="0.25">
      <c r="A549" t="s">
        <v>551</v>
      </c>
      <c r="B549" t="s">
        <v>1304</v>
      </c>
      <c r="C549">
        <v>37</v>
      </c>
      <c r="D549">
        <v>72.505187486486491</v>
      </c>
      <c r="E549">
        <v>2682.6919370000001</v>
      </c>
      <c r="F549">
        <v>1.46E-2</v>
      </c>
      <c r="G549">
        <v>1.1999999999999999E-3</v>
      </c>
      <c r="H549">
        <v>9.6500000000000002E-2</v>
      </c>
      <c r="I549">
        <v>1.4E-3</v>
      </c>
      <c r="J549">
        <v>3.73E-2</v>
      </c>
      <c r="K549">
        <v>0.75790000000000002</v>
      </c>
      <c r="L549">
        <v>9.1200000000000003E-2</v>
      </c>
      <c r="M549">
        <v>0.29399999999999998</v>
      </c>
      <c r="N549">
        <v>1.11E-2</v>
      </c>
      <c r="O549">
        <v>0.16200000000000001</v>
      </c>
      <c r="P549" s="1">
        <v>72652.679999999993</v>
      </c>
      <c r="Q549">
        <v>9.5000000000000001E-2</v>
      </c>
      <c r="R549">
        <v>0.14530000000000001</v>
      </c>
      <c r="S549">
        <v>0.75980000000000003</v>
      </c>
      <c r="T549">
        <v>21.75</v>
      </c>
      <c r="U549" s="1">
        <v>99548.92</v>
      </c>
      <c r="V549">
        <v>123.34</v>
      </c>
      <c r="W549" s="1">
        <v>257546.3</v>
      </c>
      <c r="X549">
        <v>0.70130000000000003</v>
      </c>
      <c r="Y549">
        <v>0.27129999999999999</v>
      </c>
      <c r="Z549">
        <v>2.75E-2</v>
      </c>
      <c r="AA549">
        <v>0.29870000000000002</v>
      </c>
      <c r="AB549">
        <v>257.55</v>
      </c>
      <c r="AC549" s="1">
        <v>10000.887403420111</v>
      </c>
      <c r="AD549" s="1">
        <v>1047.5</v>
      </c>
      <c r="AE549" s="1">
        <v>219774.37</v>
      </c>
      <c r="AF549">
        <v>471</v>
      </c>
      <c r="AG549" s="1">
        <v>40094</v>
      </c>
      <c r="AH549" s="1">
        <v>69429</v>
      </c>
      <c r="AI549">
        <v>55.9</v>
      </c>
      <c r="AJ549">
        <v>37.06</v>
      </c>
      <c r="AK549">
        <v>41.68</v>
      </c>
      <c r="AL549">
        <v>0</v>
      </c>
      <c r="AM549">
        <v>0</v>
      </c>
      <c r="AN549">
        <v>0</v>
      </c>
      <c r="AO549">
        <v>0</v>
      </c>
      <c r="AP549">
        <v>0.88349999999999995</v>
      </c>
      <c r="AQ549" s="1">
        <v>1861.13</v>
      </c>
      <c r="AR549" s="1">
        <v>2489.65</v>
      </c>
      <c r="AS549" s="1">
        <v>8362.81</v>
      </c>
      <c r="AT549" s="1">
        <v>1139.92</v>
      </c>
      <c r="AU549">
        <v>252.63</v>
      </c>
      <c r="AV549" s="1">
        <v>14106.14</v>
      </c>
      <c r="AW549" s="1">
        <v>2845.04</v>
      </c>
      <c r="AX549">
        <v>0.19040000000000001</v>
      </c>
      <c r="AY549" s="1">
        <v>8882.09</v>
      </c>
      <c r="AZ549">
        <v>0.59430000000000005</v>
      </c>
      <c r="BA549">
        <v>724.71</v>
      </c>
      <c r="BB549">
        <v>4.8500000000000001E-2</v>
      </c>
      <c r="BC549" s="1">
        <v>2494.13</v>
      </c>
      <c r="BD549">
        <v>0.16689999999999999</v>
      </c>
      <c r="BE549" s="1">
        <v>14945.98</v>
      </c>
      <c r="BF549">
        <v>0.52129999999999999</v>
      </c>
      <c r="BG549">
        <v>0.22800000000000001</v>
      </c>
      <c r="BH549">
        <v>0.21740000000000001</v>
      </c>
      <c r="BI549">
        <v>1.7500000000000002E-2</v>
      </c>
      <c r="BJ549">
        <v>1.5800000000000002E-2</v>
      </c>
    </row>
    <row r="550" spans="1:62" x14ac:dyDescent="0.25">
      <c r="A550" t="s">
        <v>552</v>
      </c>
      <c r="B550" t="s">
        <v>1305</v>
      </c>
      <c r="C550">
        <v>48</v>
      </c>
      <c r="D550">
        <v>3.1076478125000002</v>
      </c>
      <c r="E550">
        <v>149.16709499999999</v>
      </c>
      <c r="F550">
        <v>0</v>
      </c>
      <c r="G550">
        <v>0</v>
      </c>
      <c r="H550">
        <v>1.3599999999999999E-2</v>
      </c>
      <c r="I550">
        <v>0</v>
      </c>
      <c r="J550">
        <v>7.2300000000000003E-2</v>
      </c>
      <c r="K550">
        <v>0.87619999999999998</v>
      </c>
      <c r="L550">
        <v>3.7900000000000003E-2</v>
      </c>
      <c r="M550">
        <v>0.2722</v>
      </c>
      <c r="N550">
        <v>0</v>
      </c>
      <c r="O550">
        <v>0.1288</v>
      </c>
      <c r="P550" s="1">
        <v>44369.94</v>
      </c>
      <c r="Q550">
        <v>0.52629999999999999</v>
      </c>
      <c r="R550">
        <v>0.1053</v>
      </c>
      <c r="S550">
        <v>0.36840000000000001</v>
      </c>
      <c r="T550">
        <v>3.62</v>
      </c>
      <c r="U550" s="1">
        <v>58824.480000000003</v>
      </c>
      <c r="V550">
        <v>41.21</v>
      </c>
      <c r="W550" s="1">
        <v>350391.02</v>
      </c>
      <c r="X550">
        <v>0.93600000000000005</v>
      </c>
      <c r="Y550">
        <v>1.5699999999999999E-2</v>
      </c>
      <c r="Z550">
        <v>4.8399999999999999E-2</v>
      </c>
      <c r="AA550">
        <v>6.4000000000000001E-2</v>
      </c>
      <c r="AB550">
        <v>350.39</v>
      </c>
      <c r="AC550" s="1">
        <v>9866.3180375001612</v>
      </c>
      <c r="AD550" s="1">
        <v>1207.18</v>
      </c>
      <c r="AE550" s="1">
        <v>234289.27</v>
      </c>
      <c r="AF550">
        <v>493</v>
      </c>
      <c r="AG550" s="1">
        <v>46185</v>
      </c>
      <c r="AH550" s="1">
        <v>67193</v>
      </c>
      <c r="AI550">
        <v>36.89</v>
      </c>
      <c r="AJ550">
        <v>27.47</v>
      </c>
      <c r="AK550">
        <v>26.08</v>
      </c>
      <c r="AL550">
        <v>4</v>
      </c>
      <c r="AM550">
        <v>1.74</v>
      </c>
      <c r="AN550">
        <v>2.64</v>
      </c>
      <c r="AO550" s="1">
        <v>3651.96</v>
      </c>
      <c r="AP550">
        <v>1.341</v>
      </c>
      <c r="AQ550" s="1">
        <v>3390.07</v>
      </c>
      <c r="AR550" s="1">
        <v>5479.08</v>
      </c>
      <c r="AS550" s="1">
        <v>10952.51</v>
      </c>
      <c r="AT550">
        <v>898.63</v>
      </c>
      <c r="AU550" s="1">
        <v>1044.6300000000001</v>
      </c>
      <c r="AV550" s="1">
        <v>21764.92</v>
      </c>
      <c r="AW550" s="1">
        <v>10156.61</v>
      </c>
      <c r="AX550">
        <v>0.40260000000000001</v>
      </c>
      <c r="AY550" s="1">
        <v>12674.56</v>
      </c>
      <c r="AZ550">
        <v>0.50239999999999996</v>
      </c>
      <c r="BA550">
        <v>873.69</v>
      </c>
      <c r="BB550">
        <v>3.4599999999999999E-2</v>
      </c>
      <c r="BC550" s="1">
        <v>1521.55</v>
      </c>
      <c r="BD550">
        <v>6.0299999999999999E-2</v>
      </c>
      <c r="BE550" s="1">
        <v>25226.41</v>
      </c>
      <c r="BF550">
        <v>0.51700000000000002</v>
      </c>
      <c r="BG550">
        <v>0.2389</v>
      </c>
      <c r="BH550">
        <v>0.20069999999999999</v>
      </c>
      <c r="BI550">
        <v>1.8800000000000001E-2</v>
      </c>
      <c r="BJ550">
        <v>2.46E-2</v>
      </c>
    </row>
    <row r="551" spans="1:62" x14ac:dyDescent="0.25">
      <c r="A551" t="s">
        <v>553</v>
      </c>
      <c r="B551" t="s">
        <v>1306</v>
      </c>
      <c r="C551">
        <v>30</v>
      </c>
      <c r="D551">
        <v>54.669391466666667</v>
      </c>
      <c r="E551">
        <v>1640.0817440000001</v>
      </c>
      <c r="F551">
        <v>3.8E-3</v>
      </c>
      <c r="G551">
        <v>5.9999999999999995E-4</v>
      </c>
      <c r="H551">
        <v>5.1000000000000004E-3</v>
      </c>
      <c r="I551">
        <v>1.1999999999999999E-3</v>
      </c>
      <c r="J551">
        <v>4.8399999999999999E-2</v>
      </c>
      <c r="K551">
        <v>0.89159999999999995</v>
      </c>
      <c r="L551">
        <v>4.9399999999999999E-2</v>
      </c>
      <c r="M551">
        <v>0.41789999999999999</v>
      </c>
      <c r="N551">
        <v>2.9999999999999997E-4</v>
      </c>
      <c r="O551">
        <v>0.1406</v>
      </c>
      <c r="P551" s="1">
        <v>68753.759999999995</v>
      </c>
      <c r="Q551">
        <v>0.1429</v>
      </c>
      <c r="R551">
        <v>0.11609999999999999</v>
      </c>
      <c r="S551">
        <v>0.74109999999999998</v>
      </c>
      <c r="T551">
        <v>15.5</v>
      </c>
      <c r="U551" s="1">
        <v>90411.16</v>
      </c>
      <c r="V551">
        <v>105.81</v>
      </c>
      <c r="W551" s="1">
        <v>327562.38</v>
      </c>
      <c r="X551">
        <v>0.76070000000000004</v>
      </c>
      <c r="Y551">
        <v>0.1216</v>
      </c>
      <c r="Z551">
        <v>0.1177</v>
      </c>
      <c r="AA551">
        <v>0.23930000000000001</v>
      </c>
      <c r="AB551">
        <v>327.56</v>
      </c>
      <c r="AC551" s="1">
        <v>11437.912206893025</v>
      </c>
      <c r="AD551">
        <v>972.97</v>
      </c>
      <c r="AE551" s="1">
        <v>270190.88</v>
      </c>
      <c r="AF551">
        <v>544</v>
      </c>
      <c r="AG551" s="1">
        <v>35808</v>
      </c>
      <c r="AH551" s="1">
        <v>60307</v>
      </c>
      <c r="AI551">
        <v>65.819999999999993</v>
      </c>
      <c r="AJ551">
        <v>27.92</v>
      </c>
      <c r="AK551">
        <v>48.78</v>
      </c>
      <c r="AL551">
        <v>0</v>
      </c>
      <c r="AM551">
        <v>0</v>
      </c>
      <c r="AN551">
        <v>0</v>
      </c>
      <c r="AO551">
        <v>0</v>
      </c>
      <c r="AP551">
        <v>1.2702</v>
      </c>
      <c r="AQ551" s="1">
        <v>1717.29</v>
      </c>
      <c r="AR551" s="1">
        <v>2739.12</v>
      </c>
      <c r="AS551" s="1">
        <v>7034.35</v>
      </c>
      <c r="AT551">
        <v>977.61</v>
      </c>
      <c r="AU551">
        <v>894.19</v>
      </c>
      <c r="AV551" s="1">
        <v>13362.56</v>
      </c>
      <c r="AW551" s="1">
        <v>4217.34</v>
      </c>
      <c r="AX551">
        <v>0.2505</v>
      </c>
      <c r="AY551" s="1">
        <v>9925.94</v>
      </c>
      <c r="AZ551">
        <v>0.58950000000000002</v>
      </c>
      <c r="BA551">
        <v>838.16</v>
      </c>
      <c r="BB551">
        <v>4.9799999999999997E-2</v>
      </c>
      <c r="BC551" s="1">
        <v>1857.21</v>
      </c>
      <c r="BD551">
        <v>0.1103</v>
      </c>
      <c r="BE551" s="1">
        <v>16838.650000000001</v>
      </c>
      <c r="BF551">
        <v>0.51100000000000001</v>
      </c>
      <c r="BG551">
        <v>0.2404</v>
      </c>
      <c r="BH551">
        <v>0.1812</v>
      </c>
      <c r="BI551">
        <v>4.5199999999999997E-2</v>
      </c>
      <c r="BJ551">
        <v>2.2200000000000001E-2</v>
      </c>
    </row>
    <row r="552" spans="1:62" x14ac:dyDescent="0.25">
      <c r="A552" t="s">
        <v>554</v>
      </c>
      <c r="B552" t="s">
        <v>1307</v>
      </c>
      <c r="C552">
        <v>76</v>
      </c>
      <c r="D552">
        <v>16.578888644736839</v>
      </c>
      <c r="E552">
        <v>1259.995537</v>
      </c>
      <c r="F552">
        <v>1.6000000000000001E-3</v>
      </c>
      <c r="G552">
        <v>0</v>
      </c>
      <c r="H552">
        <v>4.3E-3</v>
      </c>
      <c r="I552">
        <v>1.6000000000000001E-3</v>
      </c>
      <c r="J552">
        <v>7.1999999999999998E-3</v>
      </c>
      <c r="K552">
        <v>0.97489999999999999</v>
      </c>
      <c r="L552">
        <v>1.04E-2</v>
      </c>
      <c r="M552">
        <v>0.10589999999999999</v>
      </c>
      <c r="N552">
        <v>2.3999999999999998E-3</v>
      </c>
      <c r="O552">
        <v>6.4299999999999996E-2</v>
      </c>
      <c r="P552" s="1">
        <v>70158.990000000005</v>
      </c>
      <c r="Q552">
        <v>9.64E-2</v>
      </c>
      <c r="R552">
        <v>0.16869999999999999</v>
      </c>
      <c r="S552">
        <v>0.7349</v>
      </c>
      <c r="T552">
        <v>10</v>
      </c>
      <c r="U552" s="1">
        <v>78954.899999999994</v>
      </c>
      <c r="V552">
        <v>126</v>
      </c>
      <c r="W552" s="1">
        <v>160311.79999999999</v>
      </c>
      <c r="X552">
        <v>0.87519999999999998</v>
      </c>
      <c r="Y552">
        <v>0.1113</v>
      </c>
      <c r="Z552">
        <v>1.3599999999999999E-2</v>
      </c>
      <c r="AA552">
        <v>0.12479999999999999</v>
      </c>
      <c r="AB552">
        <v>160.31</v>
      </c>
      <c r="AC552" s="1">
        <v>3277.7973244519517</v>
      </c>
      <c r="AD552">
        <v>448.41</v>
      </c>
      <c r="AE552" s="1">
        <v>143531.97</v>
      </c>
      <c r="AF552">
        <v>208</v>
      </c>
      <c r="AG552" s="1">
        <v>43105</v>
      </c>
      <c r="AH552" s="1">
        <v>65677</v>
      </c>
      <c r="AI552">
        <v>37.6</v>
      </c>
      <c r="AJ552">
        <v>20</v>
      </c>
      <c r="AK552">
        <v>21.87</v>
      </c>
      <c r="AL552">
        <v>0.5</v>
      </c>
      <c r="AM552">
        <v>0.34</v>
      </c>
      <c r="AN552">
        <v>0.45</v>
      </c>
      <c r="AO552" s="1">
        <v>1898.95</v>
      </c>
      <c r="AP552">
        <v>1.2124999999999999</v>
      </c>
      <c r="AQ552" s="1">
        <v>1574.49</v>
      </c>
      <c r="AR552" s="1">
        <v>2730.93</v>
      </c>
      <c r="AS552" s="1">
        <v>7611.94</v>
      </c>
      <c r="AT552">
        <v>195.94</v>
      </c>
      <c r="AU552">
        <v>405.59</v>
      </c>
      <c r="AV552" s="1">
        <v>12518.89</v>
      </c>
      <c r="AW552" s="1">
        <v>7169.81</v>
      </c>
      <c r="AX552">
        <v>0.50939999999999996</v>
      </c>
      <c r="AY552" s="1">
        <v>4898</v>
      </c>
      <c r="AZ552">
        <v>0.34799999999999998</v>
      </c>
      <c r="BA552">
        <v>709.81</v>
      </c>
      <c r="BB552">
        <v>5.04E-2</v>
      </c>
      <c r="BC552" s="1">
        <v>1296.22</v>
      </c>
      <c r="BD552">
        <v>9.2100000000000001E-2</v>
      </c>
      <c r="BE552" s="1">
        <v>14073.83</v>
      </c>
      <c r="BF552">
        <v>0.60940000000000005</v>
      </c>
      <c r="BG552">
        <v>0.26429999999999998</v>
      </c>
      <c r="BH552">
        <v>8.8099999999999998E-2</v>
      </c>
      <c r="BI552">
        <v>2.64E-2</v>
      </c>
      <c r="BJ552">
        <v>1.1900000000000001E-2</v>
      </c>
    </row>
    <row r="553" spans="1:62" x14ac:dyDescent="0.25">
      <c r="A553" t="s">
        <v>555</v>
      </c>
      <c r="B553" t="s">
        <v>1308</v>
      </c>
      <c r="C553">
        <v>416</v>
      </c>
      <c r="D553">
        <v>4.1608734471153843</v>
      </c>
      <c r="E553">
        <v>1730.923354</v>
      </c>
      <c r="F553">
        <v>1.6000000000000001E-3</v>
      </c>
      <c r="G553">
        <v>5.0000000000000001E-4</v>
      </c>
      <c r="H553">
        <v>2.3999999999999998E-3</v>
      </c>
      <c r="I553">
        <v>2.5000000000000001E-3</v>
      </c>
      <c r="J553">
        <v>6.0000000000000001E-3</v>
      </c>
      <c r="K553">
        <v>0.97009999999999996</v>
      </c>
      <c r="L553">
        <v>1.6799999999999999E-2</v>
      </c>
      <c r="M553">
        <v>0.98360000000000003</v>
      </c>
      <c r="N553">
        <v>0</v>
      </c>
      <c r="O553">
        <v>0.189</v>
      </c>
      <c r="P553" s="1">
        <v>63465.94</v>
      </c>
      <c r="Q553">
        <v>0.1232</v>
      </c>
      <c r="R553">
        <v>0.2029</v>
      </c>
      <c r="S553">
        <v>0.67390000000000005</v>
      </c>
      <c r="T553">
        <v>15.2</v>
      </c>
      <c r="U553" s="1">
        <v>83823.42</v>
      </c>
      <c r="V553">
        <v>113.88</v>
      </c>
      <c r="W553" s="1">
        <v>247474.87</v>
      </c>
      <c r="X553">
        <v>0.47899999999999998</v>
      </c>
      <c r="Y553">
        <v>3.39E-2</v>
      </c>
      <c r="Z553">
        <v>0.48720000000000002</v>
      </c>
      <c r="AA553">
        <v>0.52100000000000002</v>
      </c>
      <c r="AB553">
        <v>247.47</v>
      </c>
      <c r="AC553" s="1">
        <v>4627.776834536834</v>
      </c>
      <c r="AD553">
        <v>333.73</v>
      </c>
      <c r="AE553" s="1">
        <v>175926.34</v>
      </c>
      <c r="AF553">
        <v>341</v>
      </c>
      <c r="AG553" s="1">
        <v>32893</v>
      </c>
      <c r="AH553" s="1">
        <v>46694</v>
      </c>
      <c r="AI553">
        <v>18.7</v>
      </c>
      <c r="AJ553">
        <v>18.7</v>
      </c>
      <c r="AK553">
        <v>18.7</v>
      </c>
      <c r="AL553">
        <v>0.3</v>
      </c>
      <c r="AM553">
        <v>0.15</v>
      </c>
      <c r="AN553">
        <v>0.25</v>
      </c>
      <c r="AO553">
        <v>0</v>
      </c>
      <c r="AP553">
        <v>0.87629999999999997</v>
      </c>
      <c r="AQ553" s="1">
        <v>1892.18</v>
      </c>
      <c r="AR553" s="1">
        <v>4166.43</v>
      </c>
      <c r="AS553" s="1">
        <v>8473.26</v>
      </c>
      <c r="AT553" s="1">
        <v>1144.8399999999999</v>
      </c>
      <c r="AU553">
        <v>570.46</v>
      </c>
      <c r="AV553" s="1">
        <v>16247.17</v>
      </c>
      <c r="AW553" s="1">
        <v>10275.19</v>
      </c>
      <c r="AX553">
        <v>0.56289999999999996</v>
      </c>
      <c r="AY553" s="1">
        <v>4187.68</v>
      </c>
      <c r="AZ553">
        <v>0.22939999999999999</v>
      </c>
      <c r="BA553">
        <v>509</v>
      </c>
      <c r="BB553">
        <v>2.7900000000000001E-2</v>
      </c>
      <c r="BC553" s="1">
        <v>3282.98</v>
      </c>
      <c r="BD553">
        <v>0.17979999999999999</v>
      </c>
      <c r="BE553" s="1">
        <v>18254.84</v>
      </c>
      <c r="BF553">
        <v>0.54469999999999996</v>
      </c>
      <c r="BG553">
        <v>0.307</v>
      </c>
      <c r="BH553">
        <v>8.5099999999999995E-2</v>
      </c>
      <c r="BI553">
        <v>3.7400000000000003E-2</v>
      </c>
      <c r="BJ553">
        <v>2.5899999999999999E-2</v>
      </c>
    </row>
    <row r="554" spans="1:62" x14ac:dyDescent="0.25">
      <c r="A554" t="s">
        <v>556</v>
      </c>
      <c r="B554" t="s">
        <v>1309</v>
      </c>
      <c r="C554">
        <v>32</v>
      </c>
      <c r="D554">
        <v>135.21903546875001</v>
      </c>
      <c r="E554">
        <v>4327.0091350000002</v>
      </c>
      <c r="F554">
        <v>1.26E-2</v>
      </c>
      <c r="G554">
        <v>5.0000000000000001E-4</v>
      </c>
      <c r="H554">
        <v>0.01</v>
      </c>
      <c r="I554">
        <v>1.8E-3</v>
      </c>
      <c r="J554">
        <v>3.3399999999999999E-2</v>
      </c>
      <c r="K554">
        <v>0.90739999999999998</v>
      </c>
      <c r="L554">
        <v>3.4299999999999997E-2</v>
      </c>
      <c r="M554">
        <v>0.1653</v>
      </c>
      <c r="N554">
        <v>6.1999999999999998E-3</v>
      </c>
      <c r="O554">
        <v>0.13730000000000001</v>
      </c>
      <c r="P554" s="1">
        <v>77533.570000000007</v>
      </c>
      <c r="Q554">
        <v>0.18859999999999999</v>
      </c>
      <c r="R554">
        <v>0.17510000000000001</v>
      </c>
      <c r="S554">
        <v>0.63639999999999997</v>
      </c>
      <c r="T554">
        <v>24.48</v>
      </c>
      <c r="U554" s="1">
        <v>102992.67</v>
      </c>
      <c r="V554">
        <v>176.76</v>
      </c>
      <c r="W554" s="1">
        <v>201667.85</v>
      </c>
      <c r="X554">
        <v>0.71120000000000005</v>
      </c>
      <c r="Y554">
        <v>0.18179999999999999</v>
      </c>
      <c r="Z554">
        <v>0.107</v>
      </c>
      <c r="AA554">
        <v>0.2888</v>
      </c>
      <c r="AB554">
        <v>201.67</v>
      </c>
      <c r="AC554" s="1">
        <v>8008.5481492749377</v>
      </c>
      <c r="AD554">
        <v>740.67</v>
      </c>
      <c r="AE554" s="1">
        <v>177495.48</v>
      </c>
      <c r="AF554">
        <v>351</v>
      </c>
      <c r="AG554" s="1">
        <v>42324</v>
      </c>
      <c r="AH554" s="1">
        <v>70095</v>
      </c>
      <c r="AI554">
        <v>75</v>
      </c>
      <c r="AJ554">
        <v>34.35</v>
      </c>
      <c r="AK554">
        <v>39.909999999999997</v>
      </c>
      <c r="AL554">
        <v>0</v>
      </c>
      <c r="AM554">
        <v>0</v>
      </c>
      <c r="AN554">
        <v>0</v>
      </c>
      <c r="AO554">
        <v>0</v>
      </c>
      <c r="AP554">
        <v>0.82869999999999999</v>
      </c>
      <c r="AQ554" s="1">
        <v>1480.51</v>
      </c>
      <c r="AR554" s="1">
        <v>1927.43</v>
      </c>
      <c r="AS554" s="1">
        <v>7641.67</v>
      </c>
      <c r="AT554" s="1">
        <v>1158.58</v>
      </c>
      <c r="AU554">
        <v>101.63</v>
      </c>
      <c r="AV554" s="1">
        <v>12309.82</v>
      </c>
      <c r="AW554" s="1">
        <v>4931.45</v>
      </c>
      <c r="AX554">
        <v>0.3755</v>
      </c>
      <c r="AY554" s="1">
        <v>6613.85</v>
      </c>
      <c r="AZ554">
        <v>0.50349999999999995</v>
      </c>
      <c r="BA554">
        <v>645.98</v>
      </c>
      <c r="BB554">
        <v>4.9200000000000001E-2</v>
      </c>
      <c r="BC554">
        <v>943.37</v>
      </c>
      <c r="BD554">
        <v>7.1800000000000003E-2</v>
      </c>
      <c r="BE554" s="1">
        <v>13134.65</v>
      </c>
      <c r="BF554">
        <v>0.62439999999999996</v>
      </c>
      <c r="BG554">
        <v>0.2011</v>
      </c>
      <c r="BH554">
        <v>0.1263</v>
      </c>
      <c r="BI554">
        <v>3.7100000000000001E-2</v>
      </c>
      <c r="BJ554">
        <v>1.12E-2</v>
      </c>
    </row>
    <row r="555" spans="1:62" x14ac:dyDescent="0.25">
      <c r="A555" t="s">
        <v>557</v>
      </c>
      <c r="B555" t="s">
        <v>1310</v>
      </c>
      <c r="C555">
        <v>26</v>
      </c>
      <c r="D555">
        <v>18.392358461538461</v>
      </c>
      <c r="E555">
        <v>478.20132000000001</v>
      </c>
      <c r="F555">
        <v>8.3999999999999995E-3</v>
      </c>
      <c r="G555">
        <v>0</v>
      </c>
      <c r="H555">
        <v>1.0500000000000001E-2</v>
      </c>
      <c r="I555">
        <v>0</v>
      </c>
      <c r="J555">
        <v>5.5999999999999999E-3</v>
      </c>
      <c r="K555">
        <v>0.93899999999999995</v>
      </c>
      <c r="L555">
        <v>3.6600000000000001E-2</v>
      </c>
      <c r="M555">
        <v>0.34849999999999998</v>
      </c>
      <c r="N555">
        <v>2.0999999999999999E-3</v>
      </c>
      <c r="O555">
        <v>0.1855</v>
      </c>
      <c r="P555" s="1">
        <v>61891.44</v>
      </c>
      <c r="Q555">
        <v>0.15090000000000001</v>
      </c>
      <c r="R555">
        <v>0.26419999999999999</v>
      </c>
      <c r="S555">
        <v>0.58489999999999998</v>
      </c>
      <c r="T555">
        <v>7</v>
      </c>
      <c r="U555" s="1">
        <v>65470.57</v>
      </c>
      <c r="V555">
        <v>68.31</v>
      </c>
      <c r="W555" s="1">
        <v>415463.95</v>
      </c>
      <c r="X555">
        <v>0.80800000000000005</v>
      </c>
      <c r="Y555">
        <v>3.8800000000000001E-2</v>
      </c>
      <c r="Z555">
        <v>0.1532</v>
      </c>
      <c r="AA555">
        <v>0.192</v>
      </c>
      <c r="AB555">
        <v>415.46</v>
      </c>
      <c r="AC555" s="1">
        <v>11514.000003178577</v>
      </c>
      <c r="AD555">
        <v>963.81</v>
      </c>
      <c r="AE555" s="1">
        <v>338514.8</v>
      </c>
      <c r="AF555">
        <v>579</v>
      </c>
      <c r="AG555" s="1">
        <v>38941</v>
      </c>
      <c r="AH555" s="1">
        <v>68996</v>
      </c>
      <c r="AI555">
        <v>34.4</v>
      </c>
      <c r="AJ555">
        <v>26.5</v>
      </c>
      <c r="AK555">
        <v>26.59</v>
      </c>
      <c r="AL555">
        <v>0</v>
      </c>
      <c r="AM555">
        <v>0</v>
      </c>
      <c r="AN555">
        <v>0</v>
      </c>
      <c r="AO555" s="1">
        <v>3899.7</v>
      </c>
      <c r="AP555">
        <v>1.9928999999999999</v>
      </c>
      <c r="AQ555" s="1">
        <v>3084.29</v>
      </c>
      <c r="AR555" s="1">
        <v>4349.9799999999996</v>
      </c>
      <c r="AS555" s="1">
        <v>8967.19</v>
      </c>
      <c r="AT555" s="1">
        <v>1019.92</v>
      </c>
      <c r="AU555">
        <v>160.83000000000001</v>
      </c>
      <c r="AV555" s="1">
        <v>17582.2</v>
      </c>
      <c r="AW555" s="1">
        <v>4259.97</v>
      </c>
      <c r="AX555">
        <v>0.19550000000000001</v>
      </c>
      <c r="AY555" s="1">
        <v>14648.35</v>
      </c>
      <c r="AZ555">
        <v>0.6724</v>
      </c>
      <c r="BA555">
        <v>973.19</v>
      </c>
      <c r="BB555">
        <v>4.4699999999999997E-2</v>
      </c>
      <c r="BC555" s="1">
        <v>1904.13</v>
      </c>
      <c r="BD555">
        <v>8.7400000000000005E-2</v>
      </c>
      <c r="BE555" s="1">
        <v>21785.64</v>
      </c>
      <c r="BF555">
        <v>0.4889</v>
      </c>
      <c r="BG555">
        <v>0.26819999999999999</v>
      </c>
      <c r="BH555">
        <v>0.1918</v>
      </c>
      <c r="BI555">
        <v>1.9300000000000001E-2</v>
      </c>
      <c r="BJ555">
        <v>3.1800000000000002E-2</v>
      </c>
    </row>
    <row r="556" spans="1:62" x14ac:dyDescent="0.25">
      <c r="A556" t="s">
        <v>558</v>
      </c>
      <c r="B556" t="s">
        <v>1311</v>
      </c>
      <c r="C556">
        <v>148</v>
      </c>
      <c r="D556">
        <v>19.38408678378379</v>
      </c>
      <c r="E556">
        <v>2868.8448440000002</v>
      </c>
      <c r="F556">
        <v>2.8999999999999998E-3</v>
      </c>
      <c r="G556">
        <v>1.6999999999999999E-3</v>
      </c>
      <c r="H556">
        <v>4.7000000000000002E-3</v>
      </c>
      <c r="I556">
        <v>1.2999999999999999E-3</v>
      </c>
      <c r="J556">
        <v>2.2499999999999999E-2</v>
      </c>
      <c r="K556">
        <v>0.94</v>
      </c>
      <c r="L556">
        <v>2.69E-2</v>
      </c>
      <c r="M556">
        <v>0.33260000000000001</v>
      </c>
      <c r="N556">
        <v>1.5E-3</v>
      </c>
      <c r="O556">
        <v>0.1429</v>
      </c>
      <c r="P556" s="1">
        <v>65013.14</v>
      </c>
      <c r="Q556">
        <v>0.12709999999999999</v>
      </c>
      <c r="R556">
        <v>0.3039</v>
      </c>
      <c r="S556">
        <v>0.56910000000000005</v>
      </c>
      <c r="T556">
        <v>17</v>
      </c>
      <c r="U556" s="1">
        <v>87864.41</v>
      </c>
      <c r="V556">
        <v>168.76</v>
      </c>
      <c r="W556" s="1">
        <v>160831.70000000001</v>
      </c>
      <c r="X556">
        <v>0.79279999999999995</v>
      </c>
      <c r="Y556">
        <v>0.13339999999999999</v>
      </c>
      <c r="Z556">
        <v>7.3899999999999993E-2</v>
      </c>
      <c r="AA556">
        <v>0.2072</v>
      </c>
      <c r="AB556">
        <v>160.83000000000001</v>
      </c>
      <c r="AC556" s="1">
        <v>3294.0394179086525</v>
      </c>
      <c r="AD556">
        <v>441.43</v>
      </c>
      <c r="AE556" s="1">
        <v>136083.29</v>
      </c>
      <c r="AF556">
        <v>162</v>
      </c>
      <c r="AG556" s="1">
        <v>38252</v>
      </c>
      <c r="AH556" s="1">
        <v>56974</v>
      </c>
      <c r="AI556">
        <v>25.5</v>
      </c>
      <c r="AJ556">
        <v>20</v>
      </c>
      <c r="AK556">
        <v>20.56</v>
      </c>
      <c r="AL556">
        <v>0</v>
      </c>
      <c r="AM556">
        <v>0</v>
      </c>
      <c r="AN556">
        <v>0</v>
      </c>
      <c r="AO556">
        <v>937.91</v>
      </c>
      <c r="AP556">
        <v>0.85829999999999995</v>
      </c>
      <c r="AQ556" s="1">
        <v>1232.45</v>
      </c>
      <c r="AR556" s="1">
        <v>2180.09</v>
      </c>
      <c r="AS556" s="1">
        <v>6705.03</v>
      </c>
      <c r="AT556">
        <v>763.52</v>
      </c>
      <c r="AU556">
        <v>279.95</v>
      </c>
      <c r="AV556" s="1">
        <v>11161.04</v>
      </c>
      <c r="AW556" s="1">
        <v>6238.84</v>
      </c>
      <c r="AX556">
        <v>0.51090000000000002</v>
      </c>
      <c r="AY556" s="1">
        <v>3678.68</v>
      </c>
      <c r="AZ556">
        <v>0.30130000000000001</v>
      </c>
      <c r="BA556">
        <v>520.71</v>
      </c>
      <c r="BB556">
        <v>4.2599999999999999E-2</v>
      </c>
      <c r="BC556" s="1">
        <v>1773.09</v>
      </c>
      <c r="BD556">
        <v>0.1452</v>
      </c>
      <c r="BE556" s="1">
        <v>12211.32</v>
      </c>
      <c r="BF556">
        <v>0.56179999999999997</v>
      </c>
      <c r="BG556">
        <v>0.22090000000000001</v>
      </c>
      <c r="BH556">
        <v>0.16719999999999999</v>
      </c>
      <c r="BI556">
        <v>3.8899999999999997E-2</v>
      </c>
      <c r="BJ556">
        <v>1.12E-2</v>
      </c>
    </row>
    <row r="557" spans="1:62" x14ac:dyDescent="0.25">
      <c r="A557" t="s">
        <v>559</v>
      </c>
      <c r="B557" t="s">
        <v>1312</v>
      </c>
      <c r="C557">
        <v>16</v>
      </c>
      <c r="D557">
        <v>273.72977924999998</v>
      </c>
      <c r="E557">
        <v>4379.6764679999997</v>
      </c>
      <c r="F557">
        <v>1.2999999999999999E-3</v>
      </c>
      <c r="G557">
        <v>2.0000000000000001E-4</v>
      </c>
      <c r="H557">
        <v>0.4007</v>
      </c>
      <c r="I557">
        <v>1.2999999999999999E-3</v>
      </c>
      <c r="J557">
        <v>5.3199999999999997E-2</v>
      </c>
      <c r="K557">
        <v>0.38669999999999999</v>
      </c>
      <c r="L557">
        <v>0.15659999999999999</v>
      </c>
      <c r="M557">
        <v>0.99490000000000001</v>
      </c>
      <c r="N557">
        <v>8.6999999999999994E-3</v>
      </c>
      <c r="O557">
        <v>0.18509999999999999</v>
      </c>
      <c r="P557" s="1">
        <v>62782.52</v>
      </c>
      <c r="Q557">
        <v>0.12859999999999999</v>
      </c>
      <c r="R557">
        <v>0.19289999999999999</v>
      </c>
      <c r="S557">
        <v>0.67849999999999999</v>
      </c>
      <c r="T557">
        <v>55</v>
      </c>
      <c r="U557" s="1">
        <v>99318.75</v>
      </c>
      <c r="V557">
        <v>79.63</v>
      </c>
      <c r="W557" s="1">
        <v>71336.639999999999</v>
      </c>
      <c r="X557">
        <v>0.62419999999999998</v>
      </c>
      <c r="Y557">
        <v>0.2586</v>
      </c>
      <c r="Z557">
        <v>0.1171</v>
      </c>
      <c r="AA557">
        <v>0.37580000000000002</v>
      </c>
      <c r="AB557">
        <v>71.34</v>
      </c>
      <c r="AC557" s="1">
        <v>3499.2331310258787</v>
      </c>
      <c r="AD557">
        <v>518.9</v>
      </c>
      <c r="AE557" s="1">
        <v>40451.269999999997</v>
      </c>
      <c r="AF557">
        <v>3</v>
      </c>
      <c r="AG557" s="1">
        <v>23363</v>
      </c>
      <c r="AH557" s="1">
        <v>33250</v>
      </c>
      <c r="AI557">
        <v>58.05</v>
      </c>
      <c r="AJ557">
        <v>47.53</v>
      </c>
      <c r="AK557">
        <v>48.65</v>
      </c>
      <c r="AL557">
        <v>1</v>
      </c>
      <c r="AM557">
        <v>0.93</v>
      </c>
      <c r="AN557">
        <v>0.97</v>
      </c>
      <c r="AO557">
        <v>0</v>
      </c>
      <c r="AP557">
        <v>1.2319</v>
      </c>
      <c r="AQ557" s="1">
        <v>2609.9699999999998</v>
      </c>
      <c r="AR557" s="1">
        <v>4141.12</v>
      </c>
      <c r="AS557" s="1">
        <v>8246.98</v>
      </c>
      <c r="AT557">
        <v>912.09</v>
      </c>
      <c r="AU557">
        <v>668.26</v>
      </c>
      <c r="AV557" s="1">
        <v>16578.41</v>
      </c>
      <c r="AW557" s="1">
        <v>11288.42</v>
      </c>
      <c r="AX557">
        <v>0.55389999999999995</v>
      </c>
      <c r="AY557" s="1">
        <v>2867.74</v>
      </c>
      <c r="AZ557">
        <v>0.14069999999999999</v>
      </c>
      <c r="BA557">
        <v>417.47</v>
      </c>
      <c r="BB557">
        <v>2.0500000000000001E-2</v>
      </c>
      <c r="BC557" s="1">
        <v>5804.63</v>
      </c>
      <c r="BD557">
        <v>0.2848</v>
      </c>
      <c r="BE557" s="1">
        <v>20378.259999999998</v>
      </c>
      <c r="BF557">
        <v>0.59389999999999998</v>
      </c>
      <c r="BG557">
        <v>0.2029</v>
      </c>
      <c r="BH557">
        <v>0.16009999999999999</v>
      </c>
      <c r="BI557">
        <v>3.0499999999999999E-2</v>
      </c>
      <c r="BJ557">
        <v>1.26E-2</v>
      </c>
    </row>
    <row r="558" spans="1:62" x14ac:dyDescent="0.25">
      <c r="A558" t="s">
        <v>560</v>
      </c>
      <c r="B558" t="s">
        <v>1313</v>
      </c>
      <c r="C558">
        <v>196</v>
      </c>
      <c r="D558">
        <v>10.1439341377551</v>
      </c>
      <c r="E558">
        <v>1988.2110909999999</v>
      </c>
      <c r="F558">
        <v>4.1000000000000003E-3</v>
      </c>
      <c r="G558">
        <v>5.0000000000000001E-4</v>
      </c>
      <c r="H558">
        <v>9.1000000000000004E-3</v>
      </c>
      <c r="I558">
        <v>5.0000000000000001E-4</v>
      </c>
      <c r="J558">
        <v>1.6400000000000001E-2</v>
      </c>
      <c r="K558">
        <v>0.94389999999999996</v>
      </c>
      <c r="L558">
        <v>2.5499999999999998E-2</v>
      </c>
      <c r="M558">
        <v>0.3206</v>
      </c>
      <c r="N558">
        <v>0</v>
      </c>
      <c r="O558">
        <v>0.1211</v>
      </c>
      <c r="P558" s="1">
        <v>61430.7</v>
      </c>
      <c r="Q558">
        <v>0.1356</v>
      </c>
      <c r="R558">
        <v>0.161</v>
      </c>
      <c r="S558">
        <v>0.70340000000000003</v>
      </c>
      <c r="T558">
        <v>17</v>
      </c>
      <c r="U558" s="1">
        <v>75833.41</v>
      </c>
      <c r="V558">
        <v>116.95</v>
      </c>
      <c r="W558" s="1">
        <v>183981.52</v>
      </c>
      <c r="X558">
        <v>0.76659999999999995</v>
      </c>
      <c r="Y558">
        <v>0.11890000000000001</v>
      </c>
      <c r="Z558">
        <v>0.1145</v>
      </c>
      <c r="AA558">
        <v>0.2334</v>
      </c>
      <c r="AB558">
        <v>183.98</v>
      </c>
      <c r="AC558" s="1">
        <v>4864.0921699797518</v>
      </c>
      <c r="AD558">
        <v>539.66</v>
      </c>
      <c r="AE558" s="1">
        <v>162614.66</v>
      </c>
      <c r="AF558">
        <v>282</v>
      </c>
      <c r="AG558" s="1">
        <v>37581</v>
      </c>
      <c r="AH558" s="1">
        <v>60409</v>
      </c>
      <c r="AI558">
        <v>33.700000000000003</v>
      </c>
      <c r="AJ558">
        <v>25.02</v>
      </c>
      <c r="AK558">
        <v>28.59</v>
      </c>
      <c r="AL558">
        <v>0.5</v>
      </c>
      <c r="AM558">
        <v>0.46</v>
      </c>
      <c r="AN558">
        <v>0.49</v>
      </c>
      <c r="AO558">
        <v>0</v>
      </c>
      <c r="AP558">
        <v>0.79700000000000004</v>
      </c>
      <c r="AQ558" s="1">
        <v>1545.09</v>
      </c>
      <c r="AR558" s="1">
        <v>2608.5500000000002</v>
      </c>
      <c r="AS558" s="1">
        <v>7011.3</v>
      </c>
      <c r="AT558">
        <v>476.97</v>
      </c>
      <c r="AU558">
        <v>379.65</v>
      </c>
      <c r="AV558" s="1">
        <v>12021.57</v>
      </c>
      <c r="AW558" s="1">
        <v>7325.33</v>
      </c>
      <c r="AX558">
        <v>0.50429999999999997</v>
      </c>
      <c r="AY558" s="1">
        <v>4368.8599999999997</v>
      </c>
      <c r="AZ558">
        <v>0.30080000000000001</v>
      </c>
      <c r="BA558">
        <v>410.57</v>
      </c>
      <c r="BB558">
        <v>2.8299999999999999E-2</v>
      </c>
      <c r="BC558" s="1">
        <v>2421.1999999999998</v>
      </c>
      <c r="BD558">
        <v>0.16669999999999999</v>
      </c>
      <c r="BE558" s="1">
        <v>14525.96</v>
      </c>
      <c r="BF558">
        <v>0.48120000000000002</v>
      </c>
      <c r="BG558">
        <v>0.28860000000000002</v>
      </c>
      <c r="BH558">
        <v>0.12139999999999999</v>
      </c>
      <c r="BI558">
        <v>5.5500000000000001E-2</v>
      </c>
      <c r="BJ558">
        <v>5.33E-2</v>
      </c>
    </row>
    <row r="559" spans="1:62" x14ac:dyDescent="0.25">
      <c r="A559" t="s">
        <v>561</v>
      </c>
      <c r="B559" t="s">
        <v>1314</v>
      </c>
      <c r="C559">
        <v>8</v>
      </c>
      <c r="D559">
        <v>203.44066325</v>
      </c>
      <c r="E559">
        <v>1627.525306</v>
      </c>
      <c r="F559">
        <v>2.3999999999999998E-3</v>
      </c>
      <c r="G559">
        <v>1.1000000000000001E-3</v>
      </c>
      <c r="H559">
        <v>0.93969999999999998</v>
      </c>
      <c r="I559">
        <v>0</v>
      </c>
      <c r="J559">
        <v>2.53E-2</v>
      </c>
      <c r="K559">
        <v>8.8000000000000005E-3</v>
      </c>
      <c r="L559">
        <v>2.2599999999999999E-2</v>
      </c>
      <c r="M559">
        <v>1</v>
      </c>
      <c r="N559">
        <v>9.9000000000000008E-3</v>
      </c>
      <c r="O559">
        <v>0.19089999999999999</v>
      </c>
      <c r="P559" s="1">
        <v>56601.64</v>
      </c>
      <c r="Q559">
        <v>0.35749999999999998</v>
      </c>
      <c r="R559">
        <v>0.27929999999999999</v>
      </c>
      <c r="S559">
        <v>0.36309999999999998</v>
      </c>
      <c r="T559">
        <v>27</v>
      </c>
      <c r="U559" s="1">
        <v>85082.44</v>
      </c>
      <c r="V559">
        <v>60.28</v>
      </c>
      <c r="W559" s="1">
        <v>246215.78</v>
      </c>
      <c r="X559">
        <v>0.27310000000000001</v>
      </c>
      <c r="Y559">
        <v>0.67979999999999996</v>
      </c>
      <c r="Z559">
        <v>4.7100000000000003E-2</v>
      </c>
      <c r="AA559">
        <v>0.72689999999999999</v>
      </c>
      <c r="AB559">
        <v>246.22</v>
      </c>
      <c r="AC559" s="1">
        <v>14025.364100851652</v>
      </c>
      <c r="AD559">
        <v>733.63</v>
      </c>
      <c r="AE559" s="1">
        <v>156625.85</v>
      </c>
      <c r="AF559">
        <v>254</v>
      </c>
      <c r="AG559" s="1">
        <v>27482</v>
      </c>
      <c r="AH559" s="1">
        <v>37808</v>
      </c>
      <c r="AI559">
        <v>81.2</v>
      </c>
      <c r="AJ559">
        <v>45.33</v>
      </c>
      <c r="AK559">
        <v>59.96</v>
      </c>
      <c r="AL559">
        <v>6.4</v>
      </c>
      <c r="AM559">
        <v>4.8</v>
      </c>
      <c r="AN559">
        <v>5.9</v>
      </c>
      <c r="AO559">
        <v>0</v>
      </c>
      <c r="AP559">
        <v>1.0147999999999999</v>
      </c>
      <c r="AQ559" s="1">
        <v>4024.71</v>
      </c>
      <c r="AR559" s="1">
        <v>5421.76</v>
      </c>
      <c r="AS559" s="1">
        <v>11962.79</v>
      </c>
      <c r="AT559" s="1">
        <v>1024.7</v>
      </c>
      <c r="AU559">
        <v>536.84</v>
      </c>
      <c r="AV559" s="1">
        <v>22970.799999999999</v>
      </c>
      <c r="AW559" s="1">
        <v>5838.26</v>
      </c>
      <c r="AX559">
        <v>0.20899999999999999</v>
      </c>
      <c r="AY559" s="1">
        <v>13460.92</v>
      </c>
      <c r="AZ559">
        <v>0.48180000000000001</v>
      </c>
      <c r="BA559" s="1">
        <v>3182.92</v>
      </c>
      <c r="BB559">
        <v>0.1139</v>
      </c>
      <c r="BC559" s="1">
        <v>5458.38</v>
      </c>
      <c r="BD559">
        <v>0.19539999999999999</v>
      </c>
      <c r="BE559" s="1">
        <v>27940.49</v>
      </c>
      <c r="BF559">
        <v>0.48859999999999998</v>
      </c>
      <c r="BG559">
        <v>0.23380000000000001</v>
      </c>
      <c r="BH559">
        <v>0.22389999999999999</v>
      </c>
      <c r="BI559">
        <v>2.64E-2</v>
      </c>
      <c r="BJ559">
        <v>2.7199999999999998E-2</v>
      </c>
    </row>
    <row r="560" spans="1:62" x14ac:dyDescent="0.25">
      <c r="A560" t="s">
        <v>562</v>
      </c>
      <c r="B560" t="s">
        <v>1315</v>
      </c>
      <c r="C560">
        <v>5</v>
      </c>
      <c r="D560">
        <v>395.82082600000001</v>
      </c>
      <c r="E560">
        <v>1979.1041299999999</v>
      </c>
      <c r="F560">
        <v>1.23E-2</v>
      </c>
      <c r="G560">
        <v>0</v>
      </c>
      <c r="H560">
        <v>2.76E-2</v>
      </c>
      <c r="I560">
        <v>0</v>
      </c>
      <c r="J560">
        <v>3.9600000000000003E-2</v>
      </c>
      <c r="K560">
        <v>0.85529999999999995</v>
      </c>
      <c r="L560">
        <v>6.5100000000000005E-2</v>
      </c>
      <c r="M560">
        <v>0.55430000000000001</v>
      </c>
      <c r="N560">
        <v>4.3E-3</v>
      </c>
      <c r="O560">
        <v>0.1948</v>
      </c>
      <c r="P560" s="1">
        <v>54132.34</v>
      </c>
      <c r="Q560">
        <v>0.30259999999999998</v>
      </c>
      <c r="R560">
        <v>0.22370000000000001</v>
      </c>
      <c r="S560">
        <v>0.47370000000000001</v>
      </c>
      <c r="T560">
        <v>14</v>
      </c>
      <c r="U560" s="1">
        <v>86445.64</v>
      </c>
      <c r="V560">
        <v>141.36000000000001</v>
      </c>
      <c r="W560" s="1">
        <v>128957.24</v>
      </c>
      <c r="X560">
        <v>0.747</v>
      </c>
      <c r="Y560">
        <v>0.22070000000000001</v>
      </c>
      <c r="Z560">
        <v>3.2199999999999999E-2</v>
      </c>
      <c r="AA560">
        <v>0.253</v>
      </c>
      <c r="AB560">
        <v>128.96</v>
      </c>
      <c r="AC560" s="1">
        <v>2679.2915641078471</v>
      </c>
      <c r="AD560">
        <v>398.47</v>
      </c>
      <c r="AE560" s="1">
        <v>91294.42</v>
      </c>
      <c r="AF560">
        <v>55</v>
      </c>
      <c r="AG560" s="1">
        <v>30454</v>
      </c>
      <c r="AH560" s="1">
        <v>44063</v>
      </c>
      <c r="AI560">
        <v>36.35</v>
      </c>
      <c r="AJ560">
        <v>20</v>
      </c>
      <c r="AK560">
        <v>21.13</v>
      </c>
      <c r="AL560">
        <v>2.5</v>
      </c>
      <c r="AM560">
        <v>2.38</v>
      </c>
      <c r="AN560">
        <v>2.4500000000000002</v>
      </c>
      <c r="AO560">
        <v>816.57</v>
      </c>
      <c r="AP560">
        <v>1.0998000000000001</v>
      </c>
      <c r="AQ560" s="1">
        <v>1594.47</v>
      </c>
      <c r="AR560" s="1">
        <v>1935.64</v>
      </c>
      <c r="AS560" s="1">
        <v>7569.22</v>
      </c>
      <c r="AT560">
        <v>797.98</v>
      </c>
      <c r="AU560">
        <v>519.13</v>
      </c>
      <c r="AV560" s="1">
        <v>12416.45</v>
      </c>
      <c r="AW560" s="1">
        <v>8569.06</v>
      </c>
      <c r="AX560">
        <v>0.55530000000000002</v>
      </c>
      <c r="AY560" s="1">
        <v>3056.12</v>
      </c>
      <c r="AZ560">
        <v>0.19800000000000001</v>
      </c>
      <c r="BA560">
        <v>441.8</v>
      </c>
      <c r="BB560">
        <v>2.86E-2</v>
      </c>
      <c r="BC560" s="1">
        <v>3365.05</v>
      </c>
      <c r="BD560">
        <v>0.21809999999999999</v>
      </c>
      <c r="BE560" s="1">
        <v>15432.04</v>
      </c>
      <c r="BF560">
        <v>0.58430000000000004</v>
      </c>
      <c r="BG560">
        <v>0.2102</v>
      </c>
      <c r="BH560">
        <v>0.1704</v>
      </c>
      <c r="BI560">
        <v>2.3900000000000001E-2</v>
      </c>
      <c r="BJ560">
        <v>1.11E-2</v>
      </c>
    </row>
    <row r="561" spans="1:62" x14ac:dyDescent="0.25">
      <c r="A561" t="s">
        <v>563</v>
      </c>
      <c r="B561" t="s">
        <v>1316</v>
      </c>
      <c r="C561">
        <v>19</v>
      </c>
      <c r="D561">
        <v>358.70549489473677</v>
      </c>
      <c r="E561">
        <v>6815.4044029999995</v>
      </c>
      <c r="F561">
        <v>4.0000000000000001E-3</v>
      </c>
      <c r="G561">
        <v>2.9999999999999997E-4</v>
      </c>
      <c r="H561">
        <v>0.1192</v>
      </c>
      <c r="I561">
        <v>1.2999999999999999E-3</v>
      </c>
      <c r="J561">
        <v>0.1421</v>
      </c>
      <c r="K561">
        <v>0.62280000000000002</v>
      </c>
      <c r="L561">
        <v>0.11020000000000001</v>
      </c>
      <c r="M561">
        <v>0.52980000000000005</v>
      </c>
      <c r="N561">
        <v>9.7000000000000003E-3</v>
      </c>
      <c r="O561">
        <v>0.16819999999999999</v>
      </c>
      <c r="P561" s="1">
        <v>76653.62</v>
      </c>
      <c r="Q561">
        <v>7.8600000000000003E-2</v>
      </c>
      <c r="R561">
        <v>0.1452</v>
      </c>
      <c r="S561">
        <v>0.7762</v>
      </c>
      <c r="T561">
        <v>38</v>
      </c>
      <c r="U561" s="1">
        <v>102457.71</v>
      </c>
      <c r="V561">
        <v>179.35</v>
      </c>
      <c r="W561" s="1">
        <v>136694.72</v>
      </c>
      <c r="X561">
        <v>0.61650000000000005</v>
      </c>
      <c r="Y561">
        <v>0.35270000000000001</v>
      </c>
      <c r="Z561">
        <v>3.0800000000000001E-2</v>
      </c>
      <c r="AA561">
        <v>0.38350000000000001</v>
      </c>
      <c r="AB561">
        <v>136.69</v>
      </c>
      <c r="AC561" s="1">
        <v>6877.8078641036445</v>
      </c>
      <c r="AD561">
        <v>620.25</v>
      </c>
      <c r="AE561" s="1">
        <v>105703.67999999999</v>
      </c>
      <c r="AF561">
        <v>82</v>
      </c>
      <c r="AG561" s="1">
        <v>33098</v>
      </c>
      <c r="AH561" s="1">
        <v>46442</v>
      </c>
      <c r="AI561">
        <v>84.2</v>
      </c>
      <c r="AJ561">
        <v>43.83</v>
      </c>
      <c r="AK561">
        <v>58.69</v>
      </c>
      <c r="AL561">
        <v>3.2</v>
      </c>
      <c r="AM561">
        <v>2.4300000000000002</v>
      </c>
      <c r="AN561">
        <v>2.95</v>
      </c>
      <c r="AO561">
        <v>0</v>
      </c>
      <c r="AP561">
        <v>1.1224000000000001</v>
      </c>
      <c r="AQ561" s="1">
        <v>1662.39</v>
      </c>
      <c r="AR561" s="1">
        <v>2013.91</v>
      </c>
      <c r="AS561" s="1">
        <v>8425.2900000000009</v>
      </c>
      <c r="AT561">
        <v>917.6</v>
      </c>
      <c r="AU561">
        <v>269.19</v>
      </c>
      <c r="AV561" s="1">
        <v>13288.38</v>
      </c>
      <c r="AW561" s="1">
        <v>5472.48</v>
      </c>
      <c r="AX561">
        <v>0.36570000000000003</v>
      </c>
      <c r="AY561" s="1">
        <v>6176.45</v>
      </c>
      <c r="AZ561">
        <v>0.4128</v>
      </c>
      <c r="BA561">
        <v>828.77</v>
      </c>
      <c r="BB561">
        <v>5.5399999999999998E-2</v>
      </c>
      <c r="BC561" s="1">
        <v>2485.6</v>
      </c>
      <c r="BD561">
        <v>0.1661</v>
      </c>
      <c r="BE561" s="1">
        <v>14963.31</v>
      </c>
      <c r="BF561">
        <v>0.63570000000000004</v>
      </c>
      <c r="BG561">
        <v>0.21260000000000001</v>
      </c>
      <c r="BH561">
        <v>0.1099</v>
      </c>
      <c r="BI561">
        <v>2.9700000000000001E-2</v>
      </c>
      <c r="BJ561">
        <v>1.21E-2</v>
      </c>
    </row>
    <row r="562" spans="1:62" x14ac:dyDescent="0.25">
      <c r="A562" t="s">
        <v>564</v>
      </c>
      <c r="B562" t="s">
        <v>1317</v>
      </c>
      <c r="C562">
        <v>112</v>
      </c>
      <c r="D562">
        <v>10.930420276785711</v>
      </c>
      <c r="E562">
        <v>1224.207071</v>
      </c>
      <c r="F562">
        <v>0</v>
      </c>
      <c r="G562">
        <v>3.0999999999999999E-3</v>
      </c>
      <c r="H562">
        <v>4.1000000000000003E-3</v>
      </c>
      <c r="I562">
        <v>1.6000000000000001E-3</v>
      </c>
      <c r="J562">
        <v>2.6499999999999999E-2</v>
      </c>
      <c r="K562">
        <v>0.93279999999999996</v>
      </c>
      <c r="L562">
        <v>3.1899999999999998E-2</v>
      </c>
      <c r="M562">
        <v>0.85499999999999998</v>
      </c>
      <c r="N562">
        <v>1.6000000000000001E-3</v>
      </c>
      <c r="O562">
        <v>0.17949999999999999</v>
      </c>
      <c r="P562" s="1">
        <v>60384.160000000003</v>
      </c>
      <c r="Q562">
        <v>0.30559999999999998</v>
      </c>
      <c r="R562">
        <v>0.1759</v>
      </c>
      <c r="S562">
        <v>0.51849999999999996</v>
      </c>
      <c r="T562">
        <v>13.2</v>
      </c>
      <c r="U562" s="1">
        <v>75845.73</v>
      </c>
      <c r="V562">
        <v>92.74</v>
      </c>
      <c r="W562" s="1">
        <v>86566.25</v>
      </c>
      <c r="X562">
        <v>0.85240000000000005</v>
      </c>
      <c r="Y562">
        <v>3.7900000000000003E-2</v>
      </c>
      <c r="Z562">
        <v>0.10979999999999999</v>
      </c>
      <c r="AA562">
        <v>0.14760000000000001</v>
      </c>
      <c r="AB562">
        <v>86.57</v>
      </c>
      <c r="AC562" s="1">
        <v>1785.2943768856894</v>
      </c>
      <c r="AD562">
        <v>273.89</v>
      </c>
      <c r="AE562" s="1">
        <v>72126.7</v>
      </c>
      <c r="AF562">
        <v>29</v>
      </c>
      <c r="AG562" s="1">
        <v>31307</v>
      </c>
      <c r="AH562" s="1">
        <v>49504</v>
      </c>
      <c r="AI562">
        <v>24.31</v>
      </c>
      <c r="AJ562">
        <v>20.04</v>
      </c>
      <c r="AK562">
        <v>23.01</v>
      </c>
      <c r="AL562">
        <v>1</v>
      </c>
      <c r="AM562">
        <v>1</v>
      </c>
      <c r="AN562">
        <v>1</v>
      </c>
      <c r="AO562">
        <v>0</v>
      </c>
      <c r="AP562">
        <v>0.66500000000000004</v>
      </c>
      <c r="AQ562" s="1">
        <v>1760.74</v>
      </c>
      <c r="AR562" s="1">
        <v>3571.1</v>
      </c>
      <c r="AS562" s="1">
        <v>9010.9500000000007</v>
      </c>
      <c r="AT562">
        <v>873.19</v>
      </c>
      <c r="AU562">
        <v>583.69000000000005</v>
      </c>
      <c r="AV562" s="1">
        <v>15799.66</v>
      </c>
      <c r="AW562" s="1">
        <v>13119.05</v>
      </c>
      <c r="AX562">
        <v>0.67959999999999998</v>
      </c>
      <c r="AY562" s="1">
        <v>1519.63</v>
      </c>
      <c r="AZ562">
        <v>7.8700000000000006E-2</v>
      </c>
      <c r="BA562">
        <v>458.74</v>
      </c>
      <c r="BB562">
        <v>2.3800000000000002E-2</v>
      </c>
      <c r="BC562" s="1">
        <v>4205.74</v>
      </c>
      <c r="BD562">
        <v>0.21790000000000001</v>
      </c>
      <c r="BE562" s="1">
        <v>19303.150000000001</v>
      </c>
      <c r="BF562">
        <v>0.51859999999999995</v>
      </c>
      <c r="BG562">
        <v>0.2203</v>
      </c>
      <c r="BH562">
        <v>0.19769999999999999</v>
      </c>
      <c r="BI562">
        <v>5.2600000000000001E-2</v>
      </c>
      <c r="BJ562">
        <v>1.0699999999999999E-2</v>
      </c>
    </row>
    <row r="563" spans="1:62" x14ac:dyDescent="0.25">
      <c r="A563" t="s">
        <v>565</v>
      </c>
      <c r="B563" t="s">
        <v>1318</v>
      </c>
      <c r="C563">
        <v>56</v>
      </c>
      <c r="D563">
        <v>14.507209803571429</v>
      </c>
      <c r="E563">
        <v>812.40374899999995</v>
      </c>
      <c r="F563">
        <v>8.9999999999999993E-3</v>
      </c>
      <c r="G563">
        <v>4.0000000000000001E-3</v>
      </c>
      <c r="H563">
        <v>9.1000000000000004E-3</v>
      </c>
      <c r="I563">
        <v>1.1999999999999999E-3</v>
      </c>
      <c r="J563">
        <v>2.9399999999999999E-2</v>
      </c>
      <c r="K563">
        <v>0.92269999999999996</v>
      </c>
      <c r="L563">
        <v>2.47E-2</v>
      </c>
      <c r="M563">
        <v>0.33710000000000001</v>
      </c>
      <c r="N563">
        <v>9.2999999999999992E-3</v>
      </c>
      <c r="O563">
        <v>0.1784</v>
      </c>
      <c r="P563" s="1">
        <v>52605.1</v>
      </c>
      <c r="Q563">
        <v>0.2969</v>
      </c>
      <c r="R563">
        <v>0.1094</v>
      </c>
      <c r="S563">
        <v>0.59379999999999999</v>
      </c>
      <c r="T563">
        <v>7.5</v>
      </c>
      <c r="U563" s="1">
        <v>67101.87</v>
      </c>
      <c r="V563">
        <v>108.32</v>
      </c>
      <c r="W563" s="1">
        <v>258598.22</v>
      </c>
      <c r="X563">
        <v>0.91</v>
      </c>
      <c r="Y563">
        <v>4.82E-2</v>
      </c>
      <c r="Z563">
        <v>4.19E-2</v>
      </c>
      <c r="AA563">
        <v>0.09</v>
      </c>
      <c r="AB563">
        <v>258.60000000000002</v>
      </c>
      <c r="AC563" s="1">
        <v>6685.012232753742</v>
      </c>
      <c r="AD563">
        <v>901.94</v>
      </c>
      <c r="AE563" s="1">
        <v>173811.58</v>
      </c>
      <c r="AF563">
        <v>329</v>
      </c>
      <c r="AG563" s="1">
        <v>38079</v>
      </c>
      <c r="AH563" s="1">
        <v>59003</v>
      </c>
      <c r="AI563">
        <v>53.05</v>
      </c>
      <c r="AJ563">
        <v>24.45</v>
      </c>
      <c r="AK563">
        <v>28.68</v>
      </c>
      <c r="AL563">
        <v>0.5</v>
      </c>
      <c r="AM563">
        <v>0.31</v>
      </c>
      <c r="AN563">
        <v>0.46</v>
      </c>
      <c r="AO563">
        <v>0</v>
      </c>
      <c r="AP563">
        <v>0.95809999999999995</v>
      </c>
      <c r="AQ563" s="1">
        <v>1566.25</v>
      </c>
      <c r="AR563" s="1">
        <v>2524.7600000000002</v>
      </c>
      <c r="AS563" s="1">
        <v>6220.41</v>
      </c>
      <c r="AT563">
        <v>780.01</v>
      </c>
      <c r="AU563">
        <v>324.25</v>
      </c>
      <c r="AV563" s="1">
        <v>11415.67</v>
      </c>
      <c r="AW563" s="1">
        <v>6505.71</v>
      </c>
      <c r="AX563">
        <v>0.4471</v>
      </c>
      <c r="AY563" s="1">
        <v>5300.71</v>
      </c>
      <c r="AZ563">
        <v>0.36430000000000001</v>
      </c>
      <c r="BA563">
        <v>616.58000000000004</v>
      </c>
      <c r="BB563">
        <v>4.24E-2</v>
      </c>
      <c r="BC563" s="1">
        <v>2127.09</v>
      </c>
      <c r="BD563">
        <v>0.1462</v>
      </c>
      <c r="BE563" s="1">
        <v>14550.1</v>
      </c>
      <c r="BF563">
        <v>0.4834</v>
      </c>
      <c r="BG563">
        <v>0.23599999999999999</v>
      </c>
      <c r="BH563">
        <v>0.23050000000000001</v>
      </c>
      <c r="BI563">
        <v>3.3799999999999997E-2</v>
      </c>
      <c r="BJ563">
        <v>1.6299999999999999E-2</v>
      </c>
    </row>
    <row r="564" spans="1:62" x14ac:dyDescent="0.25">
      <c r="A564" t="s">
        <v>566</v>
      </c>
      <c r="B564" t="s">
        <v>1319</v>
      </c>
      <c r="C564">
        <v>55</v>
      </c>
      <c r="D564">
        <v>31.660958672727268</v>
      </c>
      <c r="E564">
        <v>1741.352727</v>
      </c>
      <c r="F564">
        <v>4.4999999999999997E-3</v>
      </c>
      <c r="G564">
        <v>0</v>
      </c>
      <c r="H564">
        <v>1.0699999999999999E-2</v>
      </c>
      <c r="I564">
        <v>1.1000000000000001E-3</v>
      </c>
      <c r="J564">
        <v>0.22140000000000001</v>
      </c>
      <c r="K564">
        <v>0.72589999999999999</v>
      </c>
      <c r="L564">
        <v>3.6299999999999999E-2</v>
      </c>
      <c r="M564">
        <v>0.26529999999999998</v>
      </c>
      <c r="N564">
        <v>2.4299999999999999E-2</v>
      </c>
      <c r="O564">
        <v>0.13719999999999999</v>
      </c>
      <c r="P564" s="1">
        <v>64209.98</v>
      </c>
      <c r="Q564">
        <v>0.16259999999999999</v>
      </c>
      <c r="R564">
        <v>0.1789</v>
      </c>
      <c r="S564">
        <v>0.65849999999999997</v>
      </c>
      <c r="T564">
        <v>16</v>
      </c>
      <c r="U564" s="1">
        <v>72143.44</v>
      </c>
      <c r="V564">
        <v>108.83</v>
      </c>
      <c r="W564" s="1">
        <v>131680.76999999999</v>
      </c>
      <c r="X564">
        <v>0.76270000000000004</v>
      </c>
      <c r="Y564">
        <v>0.16589999999999999</v>
      </c>
      <c r="Z564">
        <v>7.1400000000000005E-2</v>
      </c>
      <c r="AA564">
        <v>0.23730000000000001</v>
      </c>
      <c r="AB564">
        <v>131.68</v>
      </c>
      <c r="AC564" s="1">
        <v>3674.3675768797875</v>
      </c>
      <c r="AD564">
        <v>558.27</v>
      </c>
      <c r="AE564" s="1">
        <v>117489.47</v>
      </c>
      <c r="AF564">
        <v>109</v>
      </c>
      <c r="AG564" s="1">
        <v>35435</v>
      </c>
      <c r="AH564" s="1">
        <v>54034</v>
      </c>
      <c r="AI564">
        <v>32.5</v>
      </c>
      <c r="AJ564">
        <v>27.55</v>
      </c>
      <c r="AK564">
        <v>27.55</v>
      </c>
      <c r="AL564">
        <v>5.5</v>
      </c>
      <c r="AM564">
        <v>5.22</v>
      </c>
      <c r="AN564">
        <v>5.46</v>
      </c>
      <c r="AO564">
        <v>0</v>
      </c>
      <c r="AP564">
        <v>0.84560000000000002</v>
      </c>
      <c r="AQ564" s="1">
        <v>1724.25</v>
      </c>
      <c r="AR564" s="1">
        <v>1752.12</v>
      </c>
      <c r="AS564" s="1">
        <v>7526.75</v>
      </c>
      <c r="AT564">
        <v>599.36</v>
      </c>
      <c r="AU564">
        <v>229.74</v>
      </c>
      <c r="AV564" s="1">
        <v>11832.22</v>
      </c>
      <c r="AW564" s="1">
        <v>6768.59</v>
      </c>
      <c r="AX564">
        <v>0.5484</v>
      </c>
      <c r="AY564" s="1">
        <v>3301.95</v>
      </c>
      <c r="AZ564">
        <v>0.2676</v>
      </c>
      <c r="BA564">
        <v>300.33</v>
      </c>
      <c r="BB564">
        <v>2.4299999999999999E-2</v>
      </c>
      <c r="BC564" s="1">
        <v>1970.46</v>
      </c>
      <c r="BD564">
        <v>0.15970000000000001</v>
      </c>
      <c r="BE564" s="1">
        <v>12341.33</v>
      </c>
      <c r="BF564">
        <v>0.57830000000000004</v>
      </c>
      <c r="BG564">
        <v>0.26600000000000001</v>
      </c>
      <c r="BH564">
        <v>0.12</v>
      </c>
      <c r="BI564">
        <v>2.41E-2</v>
      </c>
      <c r="BJ564">
        <v>1.17E-2</v>
      </c>
    </row>
    <row r="565" spans="1:62" x14ac:dyDescent="0.25">
      <c r="A565" t="s">
        <v>567</v>
      </c>
      <c r="B565" t="s">
        <v>1320</v>
      </c>
      <c r="C565">
        <v>119</v>
      </c>
      <c r="D565">
        <v>14.37167484033613</v>
      </c>
      <c r="E565">
        <v>1710.229306</v>
      </c>
      <c r="F565">
        <v>6.8999999999999999E-3</v>
      </c>
      <c r="G565">
        <v>0</v>
      </c>
      <c r="H565">
        <v>2.3199999999999998E-2</v>
      </c>
      <c r="I565">
        <v>0</v>
      </c>
      <c r="J565">
        <v>1.2999999999999999E-2</v>
      </c>
      <c r="K565">
        <v>0.9466</v>
      </c>
      <c r="L565">
        <v>1.03E-2</v>
      </c>
      <c r="M565">
        <v>0.99839999999999995</v>
      </c>
      <c r="N565">
        <v>0</v>
      </c>
      <c r="O565">
        <v>0.1792</v>
      </c>
      <c r="P565" s="1">
        <v>59915.29</v>
      </c>
      <c r="Q565">
        <v>0.18559999999999999</v>
      </c>
      <c r="R565">
        <v>0.25769999999999998</v>
      </c>
      <c r="S565">
        <v>0.55669999999999997</v>
      </c>
      <c r="T565">
        <v>14</v>
      </c>
      <c r="U565" s="1">
        <v>78322.710000000006</v>
      </c>
      <c r="V565">
        <v>122.16</v>
      </c>
      <c r="W565" s="1">
        <v>136667.35</v>
      </c>
      <c r="X565">
        <v>0.77190000000000003</v>
      </c>
      <c r="Y565">
        <v>0.1003</v>
      </c>
      <c r="Z565">
        <v>0.1278</v>
      </c>
      <c r="AA565">
        <v>0.2281</v>
      </c>
      <c r="AB565">
        <v>136.66999999999999</v>
      </c>
      <c r="AC565" s="1">
        <v>2929.6714671079317</v>
      </c>
      <c r="AD565">
        <v>428.01</v>
      </c>
      <c r="AE565" s="1">
        <v>118803.29</v>
      </c>
      <c r="AF565">
        <v>115</v>
      </c>
      <c r="AG565" s="1">
        <v>34408</v>
      </c>
      <c r="AH565" s="1">
        <v>52297</v>
      </c>
      <c r="AI565">
        <v>26.5</v>
      </c>
      <c r="AJ565">
        <v>20.14</v>
      </c>
      <c r="AK565">
        <v>24.96</v>
      </c>
      <c r="AL565">
        <v>1.5</v>
      </c>
      <c r="AM565">
        <v>1.27</v>
      </c>
      <c r="AN565">
        <v>1.47</v>
      </c>
      <c r="AO565">
        <v>0</v>
      </c>
      <c r="AP565">
        <v>0.69950000000000001</v>
      </c>
      <c r="AQ565" s="1">
        <v>1480.79</v>
      </c>
      <c r="AR565" s="1">
        <v>2590.94</v>
      </c>
      <c r="AS565" s="1">
        <v>8297.25</v>
      </c>
      <c r="AT565">
        <v>783.12</v>
      </c>
      <c r="AU565">
        <v>332.45</v>
      </c>
      <c r="AV565" s="1">
        <v>13484.54</v>
      </c>
      <c r="AW565" s="1">
        <v>9148.01</v>
      </c>
      <c r="AX565">
        <v>0.59719999999999995</v>
      </c>
      <c r="AY565" s="1">
        <v>2646.42</v>
      </c>
      <c r="AZ565">
        <v>0.17280000000000001</v>
      </c>
      <c r="BA565">
        <v>507.22</v>
      </c>
      <c r="BB565">
        <v>3.3099999999999997E-2</v>
      </c>
      <c r="BC565" s="1">
        <v>3015.99</v>
      </c>
      <c r="BD565">
        <v>0.19689999999999999</v>
      </c>
      <c r="BE565" s="1">
        <v>15317.64</v>
      </c>
      <c r="BF565">
        <v>0.53879999999999995</v>
      </c>
      <c r="BG565">
        <v>0.27579999999999999</v>
      </c>
      <c r="BH565">
        <v>0.1288</v>
      </c>
      <c r="BI565">
        <v>4.58E-2</v>
      </c>
      <c r="BJ565">
        <v>1.0800000000000001E-2</v>
      </c>
    </row>
    <row r="566" spans="1:62" x14ac:dyDescent="0.25">
      <c r="A566" t="s">
        <v>568</v>
      </c>
      <c r="B566" t="s">
        <v>1321</v>
      </c>
      <c r="C566">
        <v>50</v>
      </c>
      <c r="D566">
        <v>29.271272159999999</v>
      </c>
      <c r="E566">
        <v>1463.5636079999999</v>
      </c>
      <c r="F566">
        <v>9.5999999999999992E-3</v>
      </c>
      <c r="G566">
        <v>0</v>
      </c>
      <c r="H566">
        <v>6.4999999999999997E-3</v>
      </c>
      <c r="I566">
        <v>6.9999999999999999E-4</v>
      </c>
      <c r="J566">
        <v>3.0300000000000001E-2</v>
      </c>
      <c r="K566">
        <v>0.92130000000000001</v>
      </c>
      <c r="L566">
        <v>3.1600000000000003E-2</v>
      </c>
      <c r="M566">
        <v>0.10539999999999999</v>
      </c>
      <c r="N566">
        <v>1.09E-2</v>
      </c>
      <c r="O566">
        <v>9.0899999999999995E-2</v>
      </c>
      <c r="P566" s="1">
        <v>62113.39</v>
      </c>
      <c r="Q566">
        <v>0.21279999999999999</v>
      </c>
      <c r="R566">
        <v>0.1489</v>
      </c>
      <c r="S566">
        <v>0.63829999999999998</v>
      </c>
      <c r="T566">
        <v>12.68</v>
      </c>
      <c r="U566" s="1">
        <v>75178.789999999994</v>
      </c>
      <c r="V566">
        <v>115.42</v>
      </c>
      <c r="W566" s="1">
        <v>256005.69</v>
      </c>
      <c r="X566">
        <v>0.85780000000000001</v>
      </c>
      <c r="Y566">
        <v>3.7199999999999997E-2</v>
      </c>
      <c r="Z566">
        <v>0.1051</v>
      </c>
      <c r="AA566">
        <v>0.14219999999999999</v>
      </c>
      <c r="AB566">
        <v>256.01</v>
      </c>
      <c r="AC566" s="1">
        <v>8096.7782576895015</v>
      </c>
      <c r="AD566">
        <v>933.74</v>
      </c>
      <c r="AE566" s="1">
        <v>217807.33</v>
      </c>
      <c r="AF566">
        <v>467</v>
      </c>
      <c r="AG566" s="1">
        <v>44899</v>
      </c>
      <c r="AH566" s="1">
        <v>83210</v>
      </c>
      <c r="AI566">
        <v>45.1</v>
      </c>
      <c r="AJ566">
        <v>30</v>
      </c>
      <c r="AK566">
        <v>31.1</v>
      </c>
      <c r="AL566">
        <v>2.2799999999999998</v>
      </c>
      <c r="AM566">
        <v>2.2799999999999998</v>
      </c>
      <c r="AN566">
        <v>2.2799999999999998</v>
      </c>
      <c r="AO566">
        <v>0</v>
      </c>
      <c r="AP566">
        <v>1.0042</v>
      </c>
      <c r="AQ566" s="1">
        <v>1245.3900000000001</v>
      </c>
      <c r="AR566" s="1">
        <v>1707.49</v>
      </c>
      <c r="AS566" s="1">
        <v>7478.32</v>
      </c>
      <c r="AT566">
        <v>705.69</v>
      </c>
      <c r="AU566">
        <v>191.71</v>
      </c>
      <c r="AV566" s="1">
        <v>11328.6</v>
      </c>
      <c r="AW566" s="1">
        <v>3955.96</v>
      </c>
      <c r="AX566">
        <v>0.29899999999999999</v>
      </c>
      <c r="AY566" s="1">
        <v>6602.53</v>
      </c>
      <c r="AZ566">
        <v>0.499</v>
      </c>
      <c r="BA566" s="1">
        <v>1053.71</v>
      </c>
      <c r="BB566">
        <v>7.9600000000000004E-2</v>
      </c>
      <c r="BC566" s="1">
        <v>1618.41</v>
      </c>
      <c r="BD566">
        <v>0.12230000000000001</v>
      </c>
      <c r="BE566" s="1">
        <v>13230.61</v>
      </c>
      <c r="BF566">
        <v>0.57620000000000005</v>
      </c>
      <c r="BG566">
        <v>0.25259999999999999</v>
      </c>
      <c r="BH566">
        <v>0.11700000000000001</v>
      </c>
      <c r="BI566">
        <v>3.8300000000000001E-2</v>
      </c>
      <c r="BJ566">
        <v>1.5900000000000001E-2</v>
      </c>
    </row>
    <row r="567" spans="1:62" x14ac:dyDescent="0.25">
      <c r="A567" t="s">
        <v>569</v>
      </c>
      <c r="B567" t="s">
        <v>1322</v>
      </c>
      <c r="C567">
        <v>176</v>
      </c>
      <c r="D567">
        <v>4.8949554090909091</v>
      </c>
      <c r="E567">
        <v>861.51215200000001</v>
      </c>
      <c r="F567">
        <v>0</v>
      </c>
      <c r="G567">
        <v>0</v>
      </c>
      <c r="H567">
        <v>4.1000000000000003E-3</v>
      </c>
      <c r="I567">
        <v>0</v>
      </c>
      <c r="J567">
        <v>3.6600000000000001E-2</v>
      </c>
      <c r="K567">
        <v>0.93940000000000001</v>
      </c>
      <c r="L567">
        <v>0.02</v>
      </c>
      <c r="M567">
        <v>0.29389999999999999</v>
      </c>
      <c r="N567">
        <v>1.37E-2</v>
      </c>
      <c r="O567">
        <v>0.18459999999999999</v>
      </c>
      <c r="P567" s="1">
        <v>59430.39</v>
      </c>
      <c r="Q567">
        <v>0.14710000000000001</v>
      </c>
      <c r="R567">
        <v>0.19120000000000001</v>
      </c>
      <c r="S567">
        <v>0.66180000000000005</v>
      </c>
      <c r="T567">
        <v>7</v>
      </c>
      <c r="U567" s="1">
        <v>77128</v>
      </c>
      <c r="V567">
        <v>123.07</v>
      </c>
      <c r="W567" s="1">
        <v>230042.69</v>
      </c>
      <c r="X567">
        <v>0.70309999999999995</v>
      </c>
      <c r="Y567">
        <v>6.3100000000000003E-2</v>
      </c>
      <c r="Z567">
        <v>0.23380000000000001</v>
      </c>
      <c r="AA567">
        <v>0.2969</v>
      </c>
      <c r="AB567">
        <v>230.04</v>
      </c>
      <c r="AC567" s="1">
        <v>5486.3370052614182</v>
      </c>
      <c r="AD567">
        <v>521.80999999999995</v>
      </c>
      <c r="AE567" s="1">
        <v>214595.89</v>
      </c>
      <c r="AF567">
        <v>464</v>
      </c>
      <c r="AG567" s="1">
        <v>35903</v>
      </c>
      <c r="AH567" s="1">
        <v>65908</v>
      </c>
      <c r="AI567">
        <v>27.7</v>
      </c>
      <c r="AJ567">
        <v>22.85</v>
      </c>
      <c r="AK567">
        <v>20.69</v>
      </c>
      <c r="AL567">
        <v>0.5</v>
      </c>
      <c r="AM567">
        <v>0.26</v>
      </c>
      <c r="AN567">
        <v>0.46</v>
      </c>
      <c r="AO567">
        <v>413.18</v>
      </c>
      <c r="AP567">
        <v>1.0660000000000001</v>
      </c>
      <c r="AQ567" s="1">
        <v>1968.14</v>
      </c>
      <c r="AR567" s="1">
        <v>3758.65</v>
      </c>
      <c r="AS567" s="1">
        <v>9634.49</v>
      </c>
      <c r="AT567">
        <v>788.92</v>
      </c>
      <c r="AU567">
        <v>846.19</v>
      </c>
      <c r="AV567" s="1">
        <v>16996.39</v>
      </c>
      <c r="AW567" s="1">
        <v>7058.22</v>
      </c>
      <c r="AX567">
        <v>0.35499999999999998</v>
      </c>
      <c r="AY567" s="1">
        <v>7823.21</v>
      </c>
      <c r="AZ567">
        <v>0.39350000000000002</v>
      </c>
      <c r="BA567" s="1">
        <v>2613.35</v>
      </c>
      <c r="BB567">
        <v>0.13139999999999999</v>
      </c>
      <c r="BC567" s="1">
        <v>2388.4</v>
      </c>
      <c r="BD567">
        <v>0.1201</v>
      </c>
      <c r="BE567" s="1">
        <v>19883.18</v>
      </c>
      <c r="BF567">
        <v>0.49690000000000001</v>
      </c>
      <c r="BG567">
        <v>0.24529999999999999</v>
      </c>
      <c r="BH567">
        <v>0.1905</v>
      </c>
      <c r="BI567">
        <v>3.3399999999999999E-2</v>
      </c>
      <c r="BJ567">
        <v>3.3799999999999997E-2</v>
      </c>
    </row>
    <row r="568" spans="1:62" x14ac:dyDescent="0.25">
      <c r="A568" t="s">
        <v>570</v>
      </c>
      <c r="B568" t="s">
        <v>1323</v>
      </c>
      <c r="C568">
        <v>63</v>
      </c>
      <c r="D568">
        <v>7.0172296190476189</v>
      </c>
      <c r="E568">
        <v>442.085466</v>
      </c>
      <c r="F568">
        <v>0</v>
      </c>
      <c r="G568">
        <v>0</v>
      </c>
      <c r="H568">
        <v>2.8500000000000001E-2</v>
      </c>
      <c r="I568">
        <v>0</v>
      </c>
      <c r="J568">
        <v>6.1000000000000004E-3</v>
      </c>
      <c r="K568">
        <v>0.95720000000000005</v>
      </c>
      <c r="L568">
        <v>8.0999999999999996E-3</v>
      </c>
      <c r="M568">
        <v>0.1196</v>
      </c>
      <c r="N568">
        <v>0</v>
      </c>
      <c r="O568">
        <v>0.1459</v>
      </c>
      <c r="P568" s="1">
        <v>59586.7</v>
      </c>
      <c r="Q568">
        <v>0.1525</v>
      </c>
      <c r="R568">
        <v>0.2203</v>
      </c>
      <c r="S568">
        <v>0.62709999999999999</v>
      </c>
      <c r="T568">
        <v>5</v>
      </c>
      <c r="U568" s="1">
        <v>77864.399999999994</v>
      </c>
      <c r="V568">
        <v>88.42</v>
      </c>
      <c r="W568" s="1">
        <v>151922.12</v>
      </c>
      <c r="X568">
        <v>0.93779999999999997</v>
      </c>
      <c r="Y568">
        <v>4.1700000000000001E-2</v>
      </c>
      <c r="Z568">
        <v>2.0500000000000001E-2</v>
      </c>
      <c r="AA568">
        <v>6.2199999999999998E-2</v>
      </c>
      <c r="AB568">
        <v>151.91999999999999</v>
      </c>
      <c r="AC568" s="1">
        <v>3523.2327678467495</v>
      </c>
      <c r="AD568">
        <v>590.41999999999996</v>
      </c>
      <c r="AE568" s="1">
        <v>166027.95000000001</v>
      </c>
      <c r="AF568">
        <v>298</v>
      </c>
      <c r="AG568" s="1">
        <v>38995</v>
      </c>
      <c r="AH568" s="1">
        <v>65545</v>
      </c>
      <c r="AI568">
        <v>32.9</v>
      </c>
      <c r="AJ568">
        <v>23.07</v>
      </c>
      <c r="AK568">
        <v>21.11</v>
      </c>
      <c r="AL568">
        <v>5.4</v>
      </c>
      <c r="AM568">
        <v>3.28</v>
      </c>
      <c r="AN568">
        <v>4.18</v>
      </c>
      <c r="AO568" s="1">
        <v>2058.69</v>
      </c>
      <c r="AP568">
        <v>1.2262999999999999</v>
      </c>
      <c r="AQ568" s="1">
        <v>2068.5300000000002</v>
      </c>
      <c r="AR568" s="1">
        <v>3160.52</v>
      </c>
      <c r="AS568" s="1">
        <v>9427.32</v>
      </c>
      <c r="AT568">
        <v>560.13</v>
      </c>
      <c r="AU568" s="1">
        <v>1169.6400000000001</v>
      </c>
      <c r="AV568" s="1">
        <v>16386.14</v>
      </c>
      <c r="AW568" s="1">
        <v>8890.85</v>
      </c>
      <c r="AX568">
        <v>0.54700000000000004</v>
      </c>
      <c r="AY568" s="1">
        <v>4710.93</v>
      </c>
      <c r="AZ568">
        <v>0.28989999999999999</v>
      </c>
      <c r="BA568">
        <v>778.94</v>
      </c>
      <c r="BB568">
        <v>4.7899999999999998E-2</v>
      </c>
      <c r="BC568" s="1">
        <v>1871.83</v>
      </c>
      <c r="BD568">
        <v>0.1152</v>
      </c>
      <c r="BE568" s="1">
        <v>16252.55</v>
      </c>
      <c r="BF568">
        <v>0.54400000000000004</v>
      </c>
      <c r="BG568">
        <v>0.23569999999999999</v>
      </c>
      <c r="BH568">
        <v>0.15260000000000001</v>
      </c>
      <c r="BI568">
        <v>5.5100000000000003E-2</v>
      </c>
      <c r="BJ568">
        <v>1.26E-2</v>
      </c>
    </row>
    <row r="569" spans="1:62" x14ac:dyDescent="0.25">
      <c r="A569" t="s">
        <v>571</v>
      </c>
      <c r="B569" t="s">
        <v>1324</v>
      </c>
      <c r="C569">
        <v>13</v>
      </c>
      <c r="D569">
        <v>69.906590384615384</v>
      </c>
      <c r="E569">
        <v>908.78567499999997</v>
      </c>
      <c r="F569">
        <v>4.8999999999999998E-3</v>
      </c>
      <c r="G569">
        <v>0</v>
      </c>
      <c r="H569">
        <v>1.4E-2</v>
      </c>
      <c r="I569">
        <v>1.1000000000000001E-3</v>
      </c>
      <c r="J569">
        <v>3.9699999999999999E-2</v>
      </c>
      <c r="K569">
        <v>0.89759999999999995</v>
      </c>
      <c r="L569">
        <v>4.2700000000000002E-2</v>
      </c>
      <c r="M569">
        <v>0.41799999999999998</v>
      </c>
      <c r="N569">
        <v>1.1000000000000001E-3</v>
      </c>
      <c r="O569">
        <v>0.15179999999999999</v>
      </c>
      <c r="P569" s="1">
        <v>62435.42</v>
      </c>
      <c r="Q569">
        <v>0.14080000000000001</v>
      </c>
      <c r="R569">
        <v>0.32390000000000002</v>
      </c>
      <c r="S569">
        <v>0.53520000000000001</v>
      </c>
      <c r="T569">
        <v>12.13</v>
      </c>
      <c r="U569" s="1">
        <v>62144.2</v>
      </c>
      <c r="V569">
        <v>74.92</v>
      </c>
      <c r="W569" s="1">
        <v>121433.19</v>
      </c>
      <c r="X569">
        <v>0.66490000000000005</v>
      </c>
      <c r="Y569">
        <v>0.1366</v>
      </c>
      <c r="Z569">
        <v>0.19850000000000001</v>
      </c>
      <c r="AA569">
        <v>0.33510000000000001</v>
      </c>
      <c r="AB569">
        <v>121.43</v>
      </c>
      <c r="AC569" s="1">
        <v>4168.4745966093715</v>
      </c>
      <c r="AD569">
        <v>450.98</v>
      </c>
      <c r="AE569" s="1">
        <v>101336.34</v>
      </c>
      <c r="AF569">
        <v>71</v>
      </c>
      <c r="AG569" s="1">
        <v>32399</v>
      </c>
      <c r="AH569" s="1">
        <v>49462</v>
      </c>
      <c r="AI569">
        <v>53.05</v>
      </c>
      <c r="AJ569">
        <v>28.55</v>
      </c>
      <c r="AK569">
        <v>35.24</v>
      </c>
      <c r="AL569">
        <v>1</v>
      </c>
      <c r="AM569">
        <v>0.88</v>
      </c>
      <c r="AN569">
        <v>0.91</v>
      </c>
      <c r="AO569">
        <v>0</v>
      </c>
      <c r="AP569">
        <v>0.79820000000000002</v>
      </c>
      <c r="AQ569" s="1">
        <v>1859.1</v>
      </c>
      <c r="AR569" s="1">
        <v>2986.05</v>
      </c>
      <c r="AS569" s="1">
        <v>6828.67</v>
      </c>
      <c r="AT569" s="1">
        <v>1401.07</v>
      </c>
      <c r="AU569">
        <v>118.4</v>
      </c>
      <c r="AV569" s="1">
        <v>13193.29</v>
      </c>
      <c r="AW569" s="1">
        <v>8045.34</v>
      </c>
      <c r="AX569">
        <v>0.5655</v>
      </c>
      <c r="AY569" s="1">
        <v>3861.35</v>
      </c>
      <c r="AZ569">
        <v>0.27139999999999997</v>
      </c>
      <c r="BA569">
        <v>654.26</v>
      </c>
      <c r="BB569">
        <v>4.5999999999999999E-2</v>
      </c>
      <c r="BC569" s="1">
        <v>1665.33</v>
      </c>
      <c r="BD569">
        <v>0.1171</v>
      </c>
      <c r="BE569" s="1">
        <v>14226.29</v>
      </c>
      <c r="BF569">
        <v>0.56610000000000005</v>
      </c>
      <c r="BG569">
        <v>0.18060000000000001</v>
      </c>
      <c r="BH569">
        <v>0.1845</v>
      </c>
      <c r="BI569">
        <v>5.8099999999999999E-2</v>
      </c>
      <c r="BJ569">
        <v>1.0699999999999999E-2</v>
      </c>
    </row>
    <row r="570" spans="1:62" x14ac:dyDescent="0.25">
      <c r="A570" t="s">
        <v>572</v>
      </c>
      <c r="B570" t="s">
        <v>1325</v>
      </c>
      <c r="C570">
        <v>68</v>
      </c>
      <c r="D570">
        <v>13.57964733823529</v>
      </c>
      <c r="E570">
        <v>923.41601900000001</v>
      </c>
      <c r="F570">
        <v>2.2000000000000001E-3</v>
      </c>
      <c r="G570">
        <v>4.4000000000000003E-3</v>
      </c>
      <c r="H570">
        <v>1.44E-2</v>
      </c>
      <c r="I570">
        <v>1.1000000000000001E-3</v>
      </c>
      <c r="J570">
        <v>4.8899999999999999E-2</v>
      </c>
      <c r="K570">
        <v>0.87709999999999999</v>
      </c>
      <c r="L570">
        <v>5.1900000000000002E-2</v>
      </c>
      <c r="M570">
        <v>0.27789999999999998</v>
      </c>
      <c r="N570">
        <v>1.1000000000000001E-3</v>
      </c>
      <c r="O570">
        <v>0.13289999999999999</v>
      </c>
      <c r="P570" s="1">
        <v>59813.46</v>
      </c>
      <c r="Q570">
        <v>0.10340000000000001</v>
      </c>
      <c r="R570">
        <v>0.2069</v>
      </c>
      <c r="S570">
        <v>0.68969999999999998</v>
      </c>
      <c r="T570">
        <v>8.1999999999999993</v>
      </c>
      <c r="U570" s="1">
        <v>80207.199999999997</v>
      </c>
      <c r="V570">
        <v>112.61</v>
      </c>
      <c r="W570" s="1">
        <v>282019.38</v>
      </c>
      <c r="X570">
        <v>0.76429999999999998</v>
      </c>
      <c r="Y570">
        <v>0.1598</v>
      </c>
      <c r="Z570">
        <v>7.5800000000000006E-2</v>
      </c>
      <c r="AA570">
        <v>0.23569999999999999</v>
      </c>
      <c r="AB570">
        <v>282.02</v>
      </c>
      <c r="AC570" s="1">
        <v>6894.4461315436638</v>
      </c>
      <c r="AD570">
        <v>774.84</v>
      </c>
      <c r="AE570" s="1">
        <v>212311.16</v>
      </c>
      <c r="AF570">
        <v>455</v>
      </c>
      <c r="AG570" s="1">
        <v>36351</v>
      </c>
      <c r="AH570" s="1">
        <v>56000</v>
      </c>
      <c r="AI570">
        <v>31.84</v>
      </c>
      <c r="AJ570">
        <v>23.84</v>
      </c>
      <c r="AK570">
        <v>23.84</v>
      </c>
      <c r="AL570">
        <v>0.5</v>
      </c>
      <c r="AM570">
        <v>0.38</v>
      </c>
      <c r="AN570">
        <v>0.4</v>
      </c>
      <c r="AO570" s="1">
        <v>2600.11</v>
      </c>
      <c r="AP570">
        <v>1.4948999999999999</v>
      </c>
      <c r="AQ570" s="1">
        <v>2767.46</v>
      </c>
      <c r="AR570" s="1">
        <v>2608.9699999999998</v>
      </c>
      <c r="AS570" s="1">
        <v>8739.32</v>
      </c>
      <c r="AT570">
        <v>778.53</v>
      </c>
      <c r="AU570" s="1">
        <v>1594.69</v>
      </c>
      <c r="AV570" s="1">
        <v>16488.98</v>
      </c>
      <c r="AW570" s="1">
        <v>6320.18</v>
      </c>
      <c r="AX570">
        <v>0.33460000000000001</v>
      </c>
      <c r="AY570" s="1">
        <v>8929.25</v>
      </c>
      <c r="AZ570">
        <v>0.47270000000000001</v>
      </c>
      <c r="BA570" s="1">
        <v>1094.42</v>
      </c>
      <c r="BB570">
        <v>5.79E-2</v>
      </c>
      <c r="BC570" s="1">
        <v>2547.2600000000002</v>
      </c>
      <c r="BD570">
        <v>0.1348</v>
      </c>
      <c r="BE570" s="1">
        <v>18891.11</v>
      </c>
      <c r="BF570">
        <v>0.5121</v>
      </c>
      <c r="BG570">
        <v>0.21049999999999999</v>
      </c>
      <c r="BH570">
        <v>0.2009</v>
      </c>
      <c r="BI570">
        <v>2.3199999999999998E-2</v>
      </c>
      <c r="BJ570">
        <v>5.3400000000000003E-2</v>
      </c>
    </row>
    <row r="571" spans="1:62" x14ac:dyDescent="0.25">
      <c r="A571" t="s">
        <v>573</v>
      </c>
      <c r="B571" t="s">
        <v>1326</v>
      </c>
      <c r="C571">
        <v>85</v>
      </c>
      <c r="D571">
        <v>14.30659898823529</v>
      </c>
      <c r="E571">
        <v>1216.0609139999999</v>
      </c>
      <c r="F571">
        <v>1.5E-3</v>
      </c>
      <c r="G571">
        <v>0</v>
      </c>
      <c r="H571">
        <v>1.5E-3</v>
      </c>
      <c r="I571">
        <v>8.0000000000000004E-4</v>
      </c>
      <c r="J571">
        <v>9.4999999999999998E-3</v>
      </c>
      <c r="K571">
        <v>0.96579999999999999</v>
      </c>
      <c r="L571">
        <v>2.0899999999999998E-2</v>
      </c>
      <c r="M571">
        <v>0.99980000000000002</v>
      </c>
      <c r="N571">
        <v>6.9999999999999999E-4</v>
      </c>
      <c r="O571">
        <v>0.19070000000000001</v>
      </c>
      <c r="P571" s="1">
        <v>60935.57</v>
      </c>
      <c r="Q571">
        <v>0.14710000000000001</v>
      </c>
      <c r="R571">
        <v>0.22550000000000001</v>
      </c>
      <c r="S571">
        <v>0.62749999999999995</v>
      </c>
      <c r="T571">
        <v>8.9</v>
      </c>
      <c r="U571" s="1">
        <v>83712.13</v>
      </c>
      <c r="V571">
        <v>136.63999999999999</v>
      </c>
      <c r="W571" s="1">
        <v>125887.72</v>
      </c>
      <c r="X571">
        <v>0.62519999999999998</v>
      </c>
      <c r="Y571">
        <v>0.10879999999999999</v>
      </c>
      <c r="Z571">
        <v>0.26600000000000001</v>
      </c>
      <c r="AA571">
        <v>0.37480000000000002</v>
      </c>
      <c r="AB571">
        <v>125.89</v>
      </c>
      <c r="AC571" s="1">
        <v>2541.3463786403713</v>
      </c>
      <c r="AD571">
        <v>258.75</v>
      </c>
      <c r="AE571" s="1">
        <v>85415.87</v>
      </c>
      <c r="AF571">
        <v>43</v>
      </c>
      <c r="AG571" s="1">
        <v>30821</v>
      </c>
      <c r="AH571" s="1">
        <v>39820</v>
      </c>
      <c r="AI571">
        <v>20.5</v>
      </c>
      <c r="AJ571">
        <v>20</v>
      </c>
      <c r="AK571">
        <v>20.5</v>
      </c>
      <c r="AL571">
        <v>0</v>
      </c>
      <c r="AM571">
        <v>0</v>
      </c>
      <c r="AN571">
        <v>0</v>
      </c>
      <c r="AO571">
        <v>0</v>
      </c>
      <c r="AP571">
        <v>0.76839999999999997</v>
      </c>
      <c r="AQ571" s="1">
        <v>2054.9499999999998</v>
      </c>
      <c r="AR571" s="1">
        <v>4113.4799999999996</v>
      </c>
      <c r="AS571" s="1">
        <v>9114.43</v>
      </c>
      <c r="AT571">
        <v>795.3</v>
      </c>
      <c r="AU571">
        <v>532.08000000000004</v>
      </c>
      <c r="AV571" s="1">
        <v>16610.240000000002</v>
      </c>
      <c r="AW571" s="1">
        <v>11338.84</v>
      </c>
      <c r="AX571">
        <v>0.64549999999999996</v>
      </c>
      <c r="AY571" s="1">
        <v>2265.92</v>
      </c>
      <c r="AZ571">
        <v>0.129</v>
      </c>
      <c r="BA571">
        <v>697.78</v>
      </c>
      <c r="BB571">
        <v>3.9699999999999999E-2</v>
      </c>
      <c r="BC571" s="1">
        <v>3264.09</v>
      </c>
      <c r="BD571">
        <v>0.18579999999999999</v>
      </c>
      <c r="BE571" s="1">
        <v>17566.63</v>
      </c>
      <c r="BF571">
        <v>0.54330000000000001</v>
      </c>
      <c r="BG571">
        <v>0.2505</v>
      </c>
      <c r="BH571">
        <v>0.15479999999999999</v>
      </c>
      <c r="BI571">
        <v>3.7600000000000001E-2</v>
      </c>
      <c r="BJ571">
        <v>1.38E-2</v>
      </c>
    </row>
    <row r="572" spans="1:62" x14ac:dyDescent="0.25">
      <c r="A572" t="s">
        <v>574</v>
      </c>
      <c r="B572" t="s">
        <v>1327</v>
      </c>
      <c r="C572">
        <v>10</v>
      </c>
      <c r="D572">
        <v>63.986873000000003</v>
      </c>
      <c r="E572">
        <v>639.86873000000003</v>
      </c>
      <c r="F572">
        <v>0</v>
      </c>
      <c r="G572">
        <v>1.1000000000000001E-3</v>
      </c>
      <c r="H572">
        <v>3.8800000000000001E-2</v>
      </c>
      <c r="I572">
        <v>0</v>
      </c>
      <c r="J572">
        <v>1.0999999999999999E-2</v>
      </c>
      <c r="K572">
        <v>0.80410000000000004</v>
      </c>
      <c r="L572">
        <v>0.14499999999999999</v>
      </c>
      <c r="M572">
        <v>1</v>
      </c>
      <c r="N572">
        <v>0</v>
      </c>
      <c r="O572">
        <v>0.1492</v>
      </c>
      <c r="P572" s="1">
        <v>60296.04</v>
      </c>
      <c r="Q572">
        <v>0.1176</v>
      </c>
      <c r="R572">
        <v>0.38240000000000002</v>
      </c>
      <c r="S572">
        <v>0.5</v>
      </c>
      <c r="T572">
        <v>8</v>
      </c>
      <c r="U572" s="1">
        <v>63556.13</v>
      </c>
      <c r="V572">
        <v>79.98</v>
      </c>
      <c r="W572" s="1">
        <v>90534.91</v>
      </c>
      <c r="X572">
        <v>0.71819999999999995</v>
      </c>
      <c r="Y572">
        <v>9.9400000000000002E-2</v>
      </c>
      <c r="Z572">
        <v>0.18240000000000001</v>
      </c>
      <c r="AA572">
        <v>0.28179999999999999</v>
      </c>
      <c r="AB572">
        <v>90.53</v>
      </c>
      <c r="AC572" s="1">
        <v>2008.1415761635983</v>
      </c>
      <c r="AD572">
        <v>267.55</v>
      </c>
      <c r="AE572" s="1">
        <v>69201.17</v>
      </c>
      <c r="AF572">
        <v>24</v>
      </c>
      <c r="AG572" s="1">
        <v>29074</v>
      </c>
      <c r="AH572" s="1">
        <v>42382</v>
      </c>
      <c r="AI572">
        <v>31.5</v>
      </c>
      <c r="AJ572">
        <v>20.03</v>
      </c>
      <c r="AK572">
        <v>20.62</v>
      </c>
      <c r="AL572">
        <v>4</v>
      </c>
      <c r="AM572">
        <v>2.94</v>
      </c>
      <c r="AN572">
        <v>3.63</v>
      </c>
      <c r="AO572">
        <v>0</v>
      </c>
      <c r="AP572">
        <v>0.60589999999999999</v>
      </c>
      <c r="AQ572" s="1">
        <v>2562.9899999999998</v>
      </c>
      <c r="AR572" s="1">
        <v>3359.73</v>
      </c>
      <c r="AS572" s="1">
        <v>11405.33</v>
      </c>
      <c r="AT572">
        <v>605.01</v>
      </c>
      <c r="AU572">
        <v>694.04</v>
      </c>
      <c r="AV572" s="1">
        <v>18627.099999999999</v>
      </c>
      <c r="AW572" s="1">
        <v>13129.09</v>
      </c>
      <c r="AX572">
        <v>0.67020000000000002</v>
      </c>
      <c r="AY572" s="1">
        <v>1681.02</v>
      </c>
      <c r="AZ572">
        <v>8.5800000000000001E-2</v>
      </c>
      <c r="BA572">
        <v>837.68</v>
      </c>
      <c r="BB572">
        <v>4.2799999999999998E-2</v>
      </c>
      <c r="BC572" s="1">
        <v>3941.89</v>
      </c>
      <c r="BD572">
        <v>0.20119999999999999</v>
      </c>
      <c r="BE572" s="1">
        <v>19589.68</v>
      </c>
      <c r="BF572">
        <v>0.51170000000000004</v>
      </c>
      <c r="BG572">
        <v>0.28010000000000002</v>
      </c>
      <c r="BH572">
        <v>0.17649999999999999</v>
      </c>
      <c r="BI572">
        <v>2.4400000000000002E-2</v>
      </c>
      <c r="BJ572">
        <v>7.3000000000000001E-3</v>
      </c>
    </row>
    <row r="573" spans="1:62" x14ac:dyDescent="0.25">
      <c r="A573" t="s">
        <v>575</v>
      </c>
      <c r="B573" t="s">
        <v>1328</v>
      </c>
      <c r="C573">
        <v>111</v>
      </c>
      <c r="D573">
        <v>15.09458747747748</v>
      </c>
      <c r="E573">
        <v>1675.4992099999999</v>
      </c>
      <c r="F573">
        <v>4.7000000000000002E-3</v>
      </c>
      <c r="G573">
        <v>0</v>
      </c>
      <c r="H573">
        <v>3.5000000000000001E-3</v>
      </c>
      <c r="I573">
        <v>0</v>
      </c>
      <c r="J573">
        <v>1.5699999999999999E-2</v>
      </c>
      <c r="K573">
        <v>0.95120000000000005</v>
      </c>
      <c r="L573">
        <v>2.4899999999999999E-2</v>
      </c>
      <c r="M573">
        <v>0.26340000000000002</v>
      </c>
      <c r="N573">
        <v>3.5000000000000001E-3</v>
      </c>
      <c r="O573">
        <v>0.14499999999999999</v>
      </c>
      <c r="P573" s="1">
        <v>58014.5</v>
      </c>
      <c r="Q573">
        <v>0.14069999999999999</v>
      </c>
      <c r="R573">
        <v>0.14069999999999999</v>
      </c>
      <c r="S573">
        <v>0.71850000000000003</v>
      </c>
      <c r="T573">
        <v>13.25</v>
      </c>
      <c r="U573" s="1">
        <v>73153.58</v>
      </c>
      <c r="V573">
        <v>126.45</v>
      </c>
      <c r="W573" s="1">
        <v>181487.38</v>
      </c>
      <c r="X573">
        <v>0.80179999999999996</v>
      </c>
      <c r="Y573">
        <v>6.8699999999999997E-2</v>
      </c>
      <c r="Z573">
        <v>0.1295</v>
      </c>
      <c r="AA573">
        <v>0.19819999999999999</v>
      </c>
      <c r="AB573">
        <v>181.49</v>
      </c>
      <c r="AC573" s="1">
        <v>3890.0859881634919</v>
      </c>
      <c r="AD573">
        <v>473.32</v>
      </c>
      <c r="AE573" s="1">
        <v>155113.38</v>
      </c>
      <c r="AF573">
        <v>247</v>
      </c>
      <c r="AG573" s="1">
        <v>33127</v>
      </c>
      <c r="AH573" s="1">
        <v>60622</v>
      </c>
      <c r="AI573">
        <v>30</v>
      </c>
      <c r="AJ573">
        <v>20</v>
      </c>
      <c r="AK573">
        <v>22.02</v>
      </c>
      <c r="AL573">
        <v>0.5</v>
      </c>
      <c r="AM573">
        <v>0.33</v>
      </c>
      <c r="AN573">
        <v>0.48</v>
      </c>
      <c r="AO573">
        <v>0</v>
      </c>
      <c r="AP573">
        <v>0.72440000000000004</v>
      </c>
      <c r="AQ573" s="1">
        <v>1273.9000000000001</v>
      </c>
      <c r="AR573" s="1">
        <v>2420.0300000000002</v>
      </c>
      <c r="AS573" s="1">
        <v>7076.73</v>
      </c>
      <c r="AT573">
        <v>889.68</v>
      </c>
      <c r="AU573">
        <v>449.87</v>
      </c>
      <c r="AV573" s="1">
        <v>12110.21</v>
      </c>
      <c r="AW573" s="1">
        <v>7737.62</v>
      </c>
      <c r="AX573">
        <v>0.54779999999999995</v>
      </c>
      <c r="AY573" s="1">
        <v>3386.97</v>
      </c>
      <c r="AZ573">
        <v>0.23980000000000001</v>
      </c>
      <c r="BA573">
        <v>737.15</v>
      </c>
      <c r="BB573">
        <v>5.2200000000000003E-2</v>
      </c>
      <c r="BC573" s="1">
        <v>2263.4299999999998</v>
      </c>
      <c r="BD573">
        <v>0.16020000000000001</v>
      </c>
      <c r="BE573" s="1">
        <v>14125.17</v>
      </c>
      <c r="BF573">
        <v>0.60340000000000005</v>
      </c>
      <c r="BG573">
        <v>0.25340000000000001</v>
      </c>
      <c r="BH573">
        <v>8.6099999999999996E-2</v>
      </c>
      <c r="BI573">
        <v>4.6199999999999998E-2</v>
      </c>
      <c r="BJ573">
        <v>1.0999999999999999E-2</v>
      </c>
    </row>
    <row r="574" spans="1:62" x14ac:dyDescent="0.25">
      <c r="A574" t="s">
        <v>576</v>
      </c>
      <c r="B574" t="s">
        <v>1329</v>
      </c>
      <c r="C574">
        <v>10</v>
      </c>
      <c r="D574">
        <v>321.95392850000002</v>
      </c>
      <c r="E574">
        <v>3219.5392849999998</v>
      </c>
      <c r="F574">
        <v>1.6199999999999999E-2</v>
      </c>
      <c r="G574">
        <v>2.9999999999999997E-4</v>
      </c>
      <c r="H574">
        <v>0.20319999999999999</v>
      </c>
      <c r="I574">
        <v>2.3999999999999998E-3</v>
      </c>
      <c r="J574">
        <v>0.12280000000000001</v>
      </c>
      <c r="K574">
        <v>0.56769999999999998</v>
      </c>
      <c r="L574">
        <v>8.7400000000000005E-2</v>
      </c>
      <c r="M574">
        <v>0.53049999999999997</v>
      </c>
      <c r="N574">
        <v>0.09</v>
      </c>
      <c r="O574">
        <v>0.19370000000000001</v>
      </c>
      <c r="P574" s="1">
        <v>71212.73</v>
      </c>
      <c r="Q574">
        <v>0.17510000000000001</v>
      </c>
      <c r="R574">
        <v>0.17119999999999999</v>
      </c>
      <c r="S574">
        <v>0.65369999999999995</v>
      </c>
      <c r="T574">
        <v>22</v>
      </c>
      <c r="U574" s="1">
        <v>110822.45</v>
      </c>
      <c r="V574">
        <v>146.34</v>
      </c>
      <c r="W574" s="1">
        <v>141093.18</v>
      </c>
      <c r="X574">
        <v>0.72230000000000005</v>
      </c>
      <c r="Y574">
        <v>0.253</v>
      </c>
      <c r="Z574">
        <v>2.47E-2</v>
      </c>
      <c r="AA574">
        <v>0.2777</v>
      </c>
      <c r="AB574">
        <v>141.09</v>
      </c>
      <c r="AC574" s="1">
        <v>6534.0268087457116</v>
      </c>
      <c r="AD574">
        <v>718.59</v>
      </c>
      <c r="AE574" s="1">
        <v>117023.39</v>
      </c>
      <c r="AF574">
        <v>108</v>
      </c>
      <c r="AG574" s="1">
        <v>33842</v>
      </c>
      <c r="AH574" s="1">
        <v>46745</v>
      </c>
      <c r="AI574">
        <v>75.05</v>
      </c>
      <c r="AJ574">
        <v>42.95</v>
      </c>
      <c r="AK574">
        <v>53.11</v>
      </c>
      <c r="AL574">
        <v>2.5</v>
      </c>
      <c r="AM574">
        <v>1.67</v>
      </c>
      <c r="AN574">
        <v>2.14</v>
      </c>
      <c r="AO574">
        <v>0</v>
      </c>
      <c r="AP574">
        <v>1.0916999999999999</v>
      </c>
      <c r="AQ574" s="1">
        <v>1606.62</v>
      </c>
      <c r="AR574" s="1">
        <v>2301.6999999999998</v>
      </c>
      <c r="AS574" s="1">
        <v>9758.24</v>
      </c>
      <c r="AT574" s="1">
        <v>1221.0999999999999</v>
      </c>
      <c r="AU574">
        <v>638.42999999999995</v>
      </c>
      <c r="AV574" s="1">
        <v>15526.09</v>
      </c>
      <c r="AW574" s="1">
        <v>7223.74</v>
      </c>
      <c r="AX574">
        <v>0.42630000000000001</v>
      </c>
      <c r="AY574" s="1">
        <v>6137.33</v>
      </c>
      <c r="AZ574">
        <v>0.36220000000000002</v>
      </c>
      <c r="BA574">
        <v>531.22</v>
      </c>
      <c r="BB574">
        <v>3.1399999999999997E-2</v>
      </c>
      <c r="BC574" s="1">
        <v>3052.12</v>
      </c>
      <c r="BD574">
        <v>0.18010000000000001</v>
      </c>
      <c r="BE574" s="1">
        <v>16944.41</v>
      </c>
      <c r="BF574">
        <v>0.56850000000000001</v>
      </c>
      <c r="BG574">
        <v>0.23089999999999999</v>
      </c>
      <c r="BH574">
        <v>8.2400000000000001E-2</v>
      </c>
      <c r="BI574">
        <v>4.9500000000000002E-2</v>
      </c>
      <c r="BJ574">
        <v>6.8599999999999994E-2</v>
      </c>
    </row>
    <row r="575" spans="1:62" x14ac:dyDescent="0.25">
      <c r="A575" t="s">
        <v>577</v>
      </c>
      <c r="B575" t="s">
        <v>1330</v>
      </c>
      <c r="C575">
        <v>47</v>
      </c>
      <c r="D575">
        <v>161.94955708510639</v>
      </c>
      <c r="E575">
        <v>7611.629183</v>
      </c>
      <c r="F575">
        <v>2.0299999999999999E-2</v>
      </c>
      <c r="G575">
        <v>1.2999999999999999E-3</v>
      </c>
      <c r="H575">
        <v>2.6700000000000002E-2</v>
      </c>
      <c r="I575">
        <v>2.8E-3</v>
      </c>
      <c r="J575">
        <v>4.8899999999999999E-2</v>
      </c>
      <c r="K575">
        <v>0.85240000000000005</v>
      </c>
      <c r="L575">
        <v>4.7600000000000003E-2</v>
      </c>
      <c r="M575">
        <v>0.17949999999999999</v>
      </c>
      <c r="N575">
        <v>1.9800000000000002E-2</v>
      </c>
      <c r="O575">
        <v>0.14940000000000001</v>
      </c>
      <c r="P575" s="1">
        <v>64674.99</v>
      </c>
      <c r="Q575">
        <v>0.26019999999999999</v>
      </c>
      <c r="R575">
        <v>0.2049</v>
      </c>
      <c r="S575">
        <v>0.53480000000000005</v>
      </c>
      <c r="T575">
        <v>45.38</v>
      </c>
      <c r="U575" s="1">
        <v>100957.01</v>
      </c>
      <c r="V575">
        <v>167.73</v>
      </c>
      <c r="W575" s="1">
        <v>216205.34</v>
      </c>
      <c r="X575">
        <v>0.73550000000000004</v>
      </c>
      <c r="Y575">
        <v>0.21940000000000001</v>
      </c>
      <c r="Z575">
        <v>4.5100000000000001E-2</v>
      </c>
      <c r="AA575">
        <v>0.26450000000000001</v>
      </c>
      <c r="AB575">
        <v>216.21</v>
      </c>
      <c r="AC575" s="1">
        <v>7455.1435225900705</v>
      </c>
      <c r="AD575">
        <v>747.28</v>
      </c>
      <c r="AE575" s="1">
        <v>175208.31</v>
      </c>
      <c r="AF575">
        <v>337</v>
      </c>
      <c r="AG575" s="1">
        <v>39155</v>
      </c>
      <c r="AH575" s="1">
        <v>59835</v>
      </c>
      <c r="AI575">
        <v>56.37</v>
      </c>
      <c r="AJ575">
        <v>33.020000000000003</v>
      </c>
      <c r="AK575">
        <v>34.869999999999997</v>
      </c>
      <c r="AL575">
        <v>4.2</v>
      </c>
      <c r="AM575">
        <v>4.2</v>
      </c>
      <c r="AN575">
        <v>4.2</v>
      </c>
      <c r="AO575">
        <v>0</v>
      </c>
      <c r="AP575">
        <v>0.82889999999999997</v>
      </c>
      <c r="AQ575" s="1">
        <v>1451.61</v>
      </c>
      <c r="AR575" s="1">
        <v>2386.29</v>
      </c>
      <c r="AS575" s="1">
        <v>7009.1</v>
      </c>
      <c r="AT575">
        <v>972.32</v>
      </c>
      <c r="AU575">
        <v>462.6</v>
      </c>
      <c r="AV575" s="1">
        <v>12281.92</v>
      </c>
      <c r="AW575" s="1">
        <v>4485.34</v>
      </c>
      <c r="AX575">
        <v>0.3211</v>
      </c>
      <c r="AY575" s="1">
        <v>6737.11</v>
      </c>
      <c r="AZ575">
        <v>0.4824</v>
      </c>
      <c r="BA575">
        <v>867.93</v>
      </c>
      <c r="BB575">
        <v>6.2100000000000002E-2</v>
      </c>
      <c r="BC575" s="1">
        <v>1876.55</v>
      </c>
      <c r="BD575">
        <v>0.13439999999999999</v>
      </c>
      <c r="BE575" s="1">
        <v>13966.94</v>
      </c>
      <c r="BF575">
        <v>0.50060000000000004</v>
      </c>
      <c r="BG575">
        <v>0.217</v>
      </c>
      <c r="BH575">
        <v>0.24299999999999999</v>
      </c>
      <c r="BI575">
        <v>2.1899999999999999E-2</v>
      </c>
      <c r="BJ575">
        <v>1.7500000000000002E-2</v>
      </c>
    </row>
    <row r="576" spans="1:62" x14ac:dyDescent="0.25">
      <c r="A576" t="s">
        <v>578</v>
      </c>
      <c r="B576" t="s">
        <v>1331</v>
      </c>
      <c r="C576">
        <v>76</v>
      </c>
      <c r="D576">
        <v>27.78134167105263</v>
      </c>
      <c r="E576">
        <v>2111.3819669999998</v>
      </c>
      <c r="F576">
        <v>5.4000000000000003E-3</v>
      </c>
      <c r="G576">
        <v>5.0000000000000001E-4</v>
      </c>
      <c r="H576">
        <v>1.6299999999999999E-2</v>
      </c>
      <c r="I576">
        <v>1E-4</v>
      </c>
      <c r="J576">
        <v>3.7600000000000001E-2</v>
      </c>
      <c r="K576">
        <v>0.91879999999999995</v>
      </c>
      <c r="L576">
        <v>2.1299999999999999E-2</v>
      </c>
      <c r="M576">
        <v>0.11210000000000001</v>
      </c>
      <c r="N576">
        <v>1.3100000000000001E-2</v>
      </c>
      <c r="O576">
        <v>0.1152</v>
      </c>
      <c r="P576" s="1">
        <v>82423.7</v>
      </c>
      <c r="Q576">
        <v>0.1409</v>
      </c>
      <c r="R576">
        <v>0.11409999999999999</v>
      </c>
      <c r="S576">
        <v>0.745</v>
      </c>
      <c r="T576">
        <v>15</v>
      </c>
      <c r="U576" s="1">
        <v>107002.87</v>
      </c>
      <c r="V576">
        <v>140.76</v>
      </c>
      <c r="W576" s="1">
        <v>445878.31</v>
      </c>
      <c r="X576">
        <v>0.89290000000000003</v>
      </c>
      <c r="Y576">
        <v>5.8200000000000002E-2</v>
      </c>
      <c r="Z576">
        <v>4.8899999999999999E-2</v>
      </c>
      <c r="AA576">
        <v>0.1071</v>
      </c>
      <c r="AB576">
        <v>445.88</v>
      </c>
      <c r="AC576" s="1">
        <v>12326.850568388891</v>
      </c>
      <c r="AD576" t="s">
        <v>618</v>
      </c>
      <c r="AE576" s="1">
        <v>396416.81</v>
      </c>
      <c r="AF576">
        <v>594</v>
      </c>
      <c r="AG576" s="1">
        <v>45228</v>
      </c>
      <c r="AH576" s="1">
        <v>98294</v>
      </c>
      <c r="AI576">
        <v>48.73</v>
      </c>
      <c r="AJ576">
        <v>26.43</v>
      </c>
      <c r="AK576">
        <v>28.57</v>
      </c>
      <c r="AL576">
        <v>1</v>
      </c>
      <c r="AM576">
        <v>1</v>
      </c>
      <c r="AN576">
        <v>1</v>
      </c>
      <c r="AO576">
        <v>0</v>
      </c>
      <c r="AP576">
        <v>0.74850000000000005</v>
      </c>
      <c r="AQ576" s="1">
        <v>2031.7</v>
      </c>
      <c r="AR576" s="1">
        <v>2907.97</v>
      </c>
      <c r="AS576" s="1">
        <v>8075.22</v>
      </c>
      <c r="AT576">
        <v>866.72</v>
      </c>
      <c r="AU576">
        <v>321.08</v>
      </c>
      <c r="AV576" s="1">
        <v>14202.69</v>
      </c>
      <c r="AW576" s="1">
        <v>3904.67</v>
      </c>
      <c r="AX576">
        <v>0.22720000000000001</v>
      </c>
      <c r="AY576" s="1">
        <v>11360.71</v>
      </c>
      <c r="AZ576">
        <v>0.66100000000000003</v>
      </c>
      <c r="BA576">
        <v>663.07</v>
      </c>
      <c r="BB576">
        <v>3.8600000000000002E-2</v>
      </c>
      <c r="BC576" s="1">
        <v>1259.45</v>
      </c>
      <c r="BD576">
        <v>7.3300000000000004E-2</v>
      </c>
      <c r="BE576" s="1">
        <v>17187.900000000001</v>
      </c>
      <c r="BF576">
        <v>0.57750000000000001</v>
      </c>
      <c r="BG576">
        <v>0.20899999999999999</v>
      </c>
      <c r="BH576">
        <v>0.17169999999999999</v>
      </c>
      <c r="BI576">
        <v>2.53E-2</v>
      </c>
      <c r="BJ576">
        <v>1.6400000000000001E-2</v>
      </c>
    </row>
    <row r="577" spans="1:62" x14ac:dyDescent="0.25">
      <c r="A577" t="s">
        <v>579</v>
      </c>
      <c r="B577" t="s">
        <v>1332</v>
      </c>
      <c r="C577">
        <v>243</v>
      </c>
      <c r="D577">
        <v>7.5660014444444439</v>
      </c>
      <c r="E577">
        <v>1838.5383509999999</v>
      </c>
      <c r="F577">
        <v>1.6000000000000001E-3</v>
      </c>
      <c r="G577">
        <v>0</v>
      </c>
      <c r="H577">
        <v>4.7999999999999996E-3</v>
      </c>
      <c r="I577">
        <v>0</v>
      </c>
      <c r="J577">
        <v>3.2599999999999997E-2</v>
      </c>
      <c r="K577">
        <v>0.94810000000000005</v>
      </c>
      <c r="L577">
        <v>1.29E-2</v>
      </c>
      <c r="M577">
        <v>0.41220000000000001</v>
      </c>
      <c r="N577">
        <v>8.6999999999999994E-3</v>
      </c>
      <c r="O577">
        <v>0.1797</v>
      </c>
      <c r="P577" s="1">
        <v>61796.28</v>
      </c>
      <c r="Q577">
        <v>0.16669999999999999</v>
      </c>
      <c r="R577">
        <v>0.21329999999999999</v>
      </c>
      <c r="S577">
        <v>0.62</v>
      </c>
      <c r="T577">
        <v>17</v>
      </c>
      <c r="U577" s="1">
        <v>85700.29</v>
      </c>
      <c r="V577">
        <v>108.15</v>
      </c>
      <c r="W577" s="1">
        <v>270577.98</v>
      </c>
      <c r="X577">
        <v>0.76719999999999999</v>
      </c>
      <c r="Y577">
        <v>0.11550000000000001</v>
      </c>
      <c r="Z577">
        <v>0.1173</v>
      </c>
      <c r="AA577">
        <v>0.23280000000000001</v>
      </c>
      <c r="AB577">
        <v>270.58</v>
      </c>
      <c r="AC577" s="1">
        <v>6832.1337943088683</v>
      </c>
      <c r="AD577">
        <v>763.28</v>
      </c>
      <c r="AE577" s="1">
        <v>220453.08</v>
      </c>
      <c r="AF577">
        <v>472</v>
      </c>
      <c r="AG577" s="1">
        <v>32126</v>
      </c>
      <c r="AH577" s="1">
        <v>56047</v>
      </c>
      <c r="AI577">
        <v>27.81</v>
      </c>
      <c r="AJ577">
        <v>24.91</v>
      </c>
      <c r="AK577">
        <v>24.91</v>
      </c>
      <c r="AL577">
        <v>2.5</v>
      </c>
      <c r="AM577">
        <v>0.91</v>
      </c>
      <c r="AN577">
        <v>1.63</v>
      </c>
      <c r="AO577">
        <v>0</v>
      </c>
      <c r="AP577">
        <v>1.1113999999999999</v>
      </c>
      <c r="AQ577" s="1">
        <v>1564.76</v>
      </c>
      <c r="AR577" s="1">
        <v>2593.56</v>
      </c>
      <c r="AS577" s="1">
        <v>9309.5</v>
      </c>
      <c r="AT577">
        <v>712.47</v>
      </c>
      <c r="AU577">
        <v>485.4</v>
      </c>
      <c r="AV577" s="1">
        <v>14665.69</v>
      </c>
      <c r="AW577" s="1">
        <v>6868.74</v>
      </c>
      <c r="AX577">
        <v>0.42930000000000001</v>
      </c>
      <c r="AY577" s="1">
        <v>6182.92</v>
      </c>
      <c r="AZ577">
        <v>0.38650000000000001</v>
      </c>
      <c r="BA577">
        <v>379.16</v>
      </c>
      <c r="BB577">
        <v>2.3699999999999999E-2</v>
      </c>
      <c r="BC577" s="1">
        <v>2567.9699999999998</v>
      </c>
      <c r="BD577">
        <v>0.1605</v>
      </c>
      <c r="BE577" s="1">
        <v>15998.79</v>
      </c>
      <c r="BF577">
        <v>0.59009999999999996</v>
      </c>
      <c r="BG577">
        <v>0.25159999999999999</v>
      </c>
      <c r="BH577">
        <v>0.11409999999999999</v>
      </c>
      <c r="BI577">
        <v>3.0499999999999999E-2</v>
      </c>
      <c r="BJ577">
        <v>1.3599999999999999E-2</v>
      </c>
    </row>
    <row r="578" spans="1:62" x14ac:dyDescent="0.25">
      <c r="A578" t="s">
        <v>580</v>
      </c>
      <c r="B578" t="s">
        <v>1333</v>
      </c>
      <c r="C578">
        <v>90</v>
      </c>
      <c r="D578">
        <v>12.839777055555549</v>
      </c>
      <c r="E578">
        <v>1155.579935</v>
      </c>
      <c r="F578">
        <v>3.5000000000000001E-3</v>
      </c>
      <c r="G578">
        <v>0</v>
      </c>
      <c r="H578">
        <v>3.5999999999999999E-3</v>
      </c>
      <c r="I578">
        <v>0</v>
      </c>
      <c r="J578">
        <v>6.8999999999999999E-3</v>
      </c>
      <c r="K578">
        <v>0.93140000000000001</v>
      </c>
      <c r="L578">
        <v>5.4600000000000003E-2</v>
      </c>
      <c r="M578">
        <v>0.17430000000000001</v>
      </c>
      <c r="N578">
        <v>0</v>
      </c>
      <c r="O578">
        <v>0.1145</v>
      </c>
      <c r="P578" s="1">
        <v>61455.3</v>
      </c>
      <c r="Q578">
        <v>0.1429</v>
      </c>
      <c r="R578">
        <v>0.18679999999999999</v>
      </c>
      <c r="S578">
        <v>0.67030000000000001</v>
      </c>
      <c r="T578">
        <v>11</v>
      </c>
      <c r="U578" s="1">
        <v>70658.820000000007</v>
      </c>
      <c r="V578">
        <v>105.05</v>
      </c>
      <c r="W578" s="1">
        <v>139675.70000000001</v>
      </c>
      <c r="X578">
        <v>0.88129999999999997</v>
      </c>
      <c r="Y578">
        <v>7.1300000000000002E-2</v>
      </c>
      <c r="Z578">
        <v>4.7399999999999998E-2</v>
      </c>
      <c r="AA578">
        <v>0.1187</v>
      </c>
      <c r="AB578">
        <v>139.68</v>
      </c>
      <c r="AC578" s="1">
        <v>2883.4794539765007</v>
      </c>
      <c r="AD578">
        <v>396.33</v>
      </c>
      <c r="AE578" s="1">
        <v>132982.92000000001</v>
      </c>
      <c r="AF578">
        <v>153</v>
      </c>
      <c r="AG578" s="1">
        <v>40253</v>
      </c>
      <c r="AH578" s="1">
        <v>62500</v>
      </c>
      <c r="AI578">
        <v>33.6</v>
      </c>
      <c r="AJ578">
        <v>20</v>
      </c>
      <c r="AK578">
        <v>20</v>
      </c>
      <c r="AL578">
        <v>1.5</v>
      </c>
      <c r="AM578">
        <v>0.97</v>
      </c>
      <c r="AN578">
        <v>1.2</v>
      </c>
      <c r="AO578" s="1">
        <v>2208.0700000000002</v>
      </c>
      <c r="AP578">
        <v>1.4241999999999999</v>
      </c>
      <c r="AQ578" s="1">
        <v>1373.14</v>
      </c>
      <c r="AR578" s="1">
        <v>2197.2800000000002</v>
      </c>
      <c r="AS578" s="1">
        <v>7749.29</v>
      </c>
      <c r="AT578">
        <v>588.54</v>
      </c>
      <c r="AU578">
        <v>566.78</v>
      </c>
      <c r="AV578" s="1">
        <v>12475.03</v>
      </c>
      <c r="AW578" s="1">
        <v>6901.18</v>
      </c>
      <c r="AX578">
        <v>0.49569999999999997</v>
      </c>
      <c r="AY578" s="1">
        <v>5137.2</v>
      </c>
      <c r="AZ578">
        <v>0.36899999999999999</v>
      </c>
      <c r="BA578">
        <v>586.74</v>
      </c>
      <c r="BB578">
        <v>4.2099999999999999E-2</v>
      </c>
      <c r="BC578" s="1">
        <v>1296.07</v>
      </c>
      <c r="BD578">
        <v>9.3100000000000002E-2</v>
      </c>
      <c r="BE578" s="1">
        <v>13921.2</v>
      </c>
      <c r="BF578">
        <v>0.54139999999999999</v>
      </c>
      <c r="BG578">
        <v>0.24640000000000001</v>
      </c>
      <c r="BH578">
        <v>0.16839999999999999</v>
      </c>
      <c r="BI578">
        <v>2.8299999999999999E-2</v>
      </c>
      <c r="BJ578">
        <v>1.5599999999999999E-2</v>
      </c>
    </row>
    <row r="579" spans="1:62" x14ac:dyDescent="0.25">
      <c r="A579" t="s">
        <v>581</v>
      </c>
      <c r="B579" t="s">
        <v>1334</v>
      </c>
      <c r="C579">
        <v>81</v>
      </c>
      <c r="D579">
        <v>18.057449197530861</v>
      </c>
      <c r="E579">
        <v>1462.6533850000001</v>
      </c>
      <c r="F579">
        <v>1.18E-2</v>
      </c>
      <c r="G579">
        <v>2E-3</v>
      </c>
      <c r="H579">
        <v>2.3800000000000002E-2</v>
      </c>
      <c r="I579">
        <v>6.9999999999999999E-4</v>
      </c>
      <c r="J579">
        <v>1.7500000000000002E-2</v>
      </c>
      <c r="K579">
        <v>0.88070000000000004</v>
      </c>
      <c r="L579">
        <v>6.3500000000000001E-2</v>
      </c>
      <c r="M579">
        <v>0.48</v>
      </c>
      <c r="N579">
        <v>3.0999999999999999E-3</v>
      </c>
      <c r="O579">
        <v>0.13059999999999999</v>
      </c>
      <c r="P579" s="1">
        <v>56544.84</v>
      </c>
      <c r="Q579">
        <v>0.12089999999999999</v>
      </c>
      <c r="R579">
        <v>0.18679999999999999</v>
      </c>
      <c r="S579">
        <v>0.69230000000000003</v>
      </c>
      <c r="T579">
        <v>11.5</v>
      </c>
      <c r="U579" s="1">
        <v>78455.740000000005</v>
      </c>
      <c r="V579">
        <v>127.19</v>
      </c>
      <c r="W579" s="1">
        <v>275492.53000000003</v>
      </c>
      <c r="X579">
        <v>0.69210000000000005</v>
      </c>
      <c r="Y579">
        <v>0.21609999999999999</v>
      </c>
      <c r="Z579">
        <v>9.1800000000000007E-2</v>
      </c>
      <c r="AA579">
        <v>0.30790000000000001</v>
      </c>
      <c r="AB579">
        <v>275.49</v>
      </c>
      <c r="AC579" s="1">
        <v>7404.3776270343087</v>
      </c>
      <c r="AD579">
        <v>766.37</v>
      </c>
      <c r="AE579" s="1">
        <v>228204.69</v>
      </c>
      <c r="AF579">
        <v>484</v>
      </c>
      <c r="AG579" s="1">
        <v>36233</v>
      </c>
      <c r="AH579" s="1">
        <v>63414</v>
      </c>
      <c r="AI579">
        <v>42.8</v>
      </c>
      <c r="AJ579">
        <v>24.9</v>
      </c>
      <c r="AK579">
        <v>26.44</v>
      </c>
      <c r="AL579">
        <v>0</v>
      </c>
      <c r="AM579">
        <v>0</v>
      </c>
      <c r="AN579">
        <v>0</v>
      </c>
      <c r="AO579">
        <v>0</v>
      </c>
      <c r="AP579">
        <v>0.81920000000000004</v>
      </c>
      <c r="AQ579" s="1">
        <v>1512.83</v>
      </c>
      <c r="AR579" s="1">
        <v>2558.56</v>
      </c>
      <c r="AS579" s="1">
        <v>5415.71</v>
      </c>
      <c r="AT579">
        <v>264.08999999999997</v>
      </c>
      <c r="AU579">
        <v>153.83000000000001</v>
      </c>
      <c r="AV579" s="1">
        <v>9905.02</v>
      </c>
      <c r="AW579" s="1">
        <v>4200.92</v>
      </c>
      <c r="AX579">
        <v>0.32169999999999999</v>
      </c>
      <c r="AY579" s="1">
        <v>6566.69</v>
      </c>
      <c r="AZ579">
        <v>0.50290000000000001</v>
      </c>
      <c r="BA579">
        <v>586.34</v>
      </c>
      <c r="BB579">
        <v>4.4900000000000002E-2</v>
      </c>
      <c r="BC579" s="1">
        <v>1703.5</v>
      </c>
      <c r="BD579">
        <v>0.1305</v>
      </c>
      <c r="BE579" s="1">
        <v>13057.45</v>
      </c>
      <c r="BF579">
        <v>0.51629999999999998</v>
      </c>
      <c r="BG579">
        <v>0.26340000000000002</v>
      </c>
      <c r="BH579">
        <v>0.17419999999999999</v>
      </c>
      <c r="BI579">
        <v>2.5999999999999999E-2</v>
      </c>
      <c r="BJ579">
        <v>2.0199999999999999E-2</v>
      </c>
    </row>
    <row r="580" spans="1:62" x14ac:dyDescent="0.25">
      <c r="A580" t="s">
        <v>582</v>
      </c>
      <c r="B580" t="s">
        <v>1335</v>
      </c>
      <c r="C580">
        <v>139</v>
      </c>
      <c r="D580">
        <v>19.580632661870499</v>
      </c>
      <c r="E580">
        <v>2721.7079399999998</v>
      </c>
      <c r="F580">
        <v>1.9E-3</v>
      </c>
      <c r="G580">
        <v>4.0000000000000002E-4</v>
      </c>
      <c r="H580">
        <v>2.0999999999999999E-3</v>
      </c>
      <c r="I580">
        <v>0</v>
      </c>
      <c r="J580">
        <v>9.1999999999999998E-3</v>
      </c>
      <c r="K580">
        <v>0.95930000000000004</v>
      </c>
      <c r="L580">
        <v>2.7099999999999999E-2</v>
      </c>
      <c r="M580">
        <v>0.51670000000000005</v>
      </c>
      <c r="N580">
        <v>0</v>
      </c>
      <c r="O580">
        <v>0.15590000000000001</v>
      </c>
      <c r="P580" s="1">
        <v>68075.839999999997</v>
      </c>
      <c r="Q580">
        <v>0.18179999999999999</v>
      </c>
      <c r="R580">
        <v>0.22159999999999999</v>
      </c>
      <c r="S580">
        <v>0.59660000000000002</v>
      </c>
      <c r="T580">
        <v>22</v>
      </c>
      <c r="U580" s="1">
        <v>75819.05</v>
      </c>
      <c r="V580">
        <v>123.71</v>
      </c>
      <c r="W580" s="1">
        <v>120310.57</v>
      </c>
      <c r="X580">
        <v>0.87060000000000004</v>
      </c>
      <c r="Y580">
        <v>8.5500000000000007E-2</v>
      </c>
      <c r="Z580">
        <v>4.3900000000000002E-2</v>
      </c>
      <c r="AA580">
        <v>0.12939999999999999</v>
      </c>
      <c r="AB580">
        <v>120.31</v>
      </c>
      <c r="AC580" s="1">
        <v>2406.2085809251084</v>
      </c>
      <c r="AD580">
        <v>293.54000000000002</v>
      </c>
      <c r="AE580" s="1">
        <v>98060.160000000003</v>
      </c>
      <c r="AF580">
        <v>68</v>
      </c>
      <c r="AG580" s="1">
        <v>35382</v>
      </c>
      <c r="AH580" s="1">
        <v>49701</v>
      </c>
      <c r="AI580">
        <v>19.7</v>
      </c>
      <c r="AJ580">
        <v>19.7</v>
      </c>
      <c r="AK580">
        <v>19.7</v>
      </c>
      <c r="AL580">
        <v>0</v>
      </c>
      <c r="AM580">
        <v>0</v>
      </c>
      <c r="AN580">
        <v>0</v>
      </c>
      <c r="AO580">
        <v>0</v>
      </c>
      <c r="AP580">
        <v>0.76449999999999996</v>
      </c>
      <c r="AQ580" s="1">
        <v>1661.8</v>
      </c>
      <c r="AR580" s="1">
        <v>2761.46</v>
      </c>
      <c r="AS580" s="1">
        <v>7216.72</v>
      </c>
      <c r="AT580">
        <v>344.3</v>
      </c>
      <c r="AU580">
        <v>286.77999999999997</v>
      </c>
      <c r="AV580" s="1">
        <v>12271.06</v>
      </c>
      <c r="AW580" s="1">
        <v>9856.2199999999993</v>
      </c>
      <c r="AX580">
        <v>0.66400000000000003</v>
      </c>
      <c r="AY580" s="1">
        <v>2109.6999999999998</v>
      </c>
      <c r="AZ580">
        <v>0.1421</v>
      </c>
      <c r="BA580">
        <v>576.78</v>
      </c>
      <c r="BB580">
        <v>3.8899999999999997E-2</v>
      </c>
      <c r="BC580" s="1">
        <v>2301.31</v>
      </c>
      <c r="BD580">
        <v>0.155</v>
      </c>
      <c r="BE580" s="1">
        <v>14844.01</v>
      </c>
      <c r="BF580">
        <v>0.52070000000000005</v>
      </c>
      <c r="BG580">
        <v>0.2283</v>
      </c>
      <c r="BH580">
        <v>0.17760000000000001</v>
      </c>
      <c r="BI580">
        <v>5.0700000000000002E-2</v>
      </c>
      <c r="BJ580">
        <v>2.2700000000000001E-2</v>
      </c>
    </row>
    <row r="581" spans="1:62" x14ac:dyDescent="0.25">
      <c r="A581" t="s">
        <v>583</v>
      </c>
      <c r="B581" t="s">
        <v>1336</v>
      </c>
      <c r="C581">
        <v>118</v>
      </c>
      <c r="D581">
        <v>5.7034179152542377</v>
      </c>
      <c r="E581">
        <v>673.00331400000005</v>
      </c>
      <c r="F581">
        <v>1.5E-3</v>
      </c>
      <c r="G581">
        <v>0</v>
      </c>
      <c r="H581">
        <v>1.17E-2</v>
      </c>
      <c r="I581">
        <v>0</v>
      </c>
      <c r="J581">
        <v>2.8999999999999998E-3</v>
      </c>
      <c r="K581">
        <v>0.98250000000000004</v>
      </c>
      <c r="L581">
        <v>1.5E-3</v>
      </c>
      <c r="M581">
        <v>0.99650000000000005</v>
      </c>
      <c r="N581">
        <v>0</v>
      </c>
      <c r="O581">
        <v>0.14369999999999999</v>
      </c>
      <c r="P581" s="1">
        <v>64620.46</v>
      </c>
      <c r="Q581">
        <v>0.20830000000000001</v>
      </c>
      <c r="R581">
        <v>0.20830000000000001</v>
      </c>
      <c r="S581">
        <v>0.58330000000000004</v>
      </c>
      <c r="T581">
        <v>9</v>
      </c>
      <c r="U581" s="1">
        <v>88745.89</v>
      </c>
      <c r="V581">
        <v>74.78</v>
      </c>
      <c r="W581" s="1">
        <v>105999.52</v>
      </c>
      <c r="X581">
        <v>0.79559999999999997</v>
      </c>
      <c r="Y581">
        <v>4.07E-2</v>
      </c>
      <c r="Z581">
        <v>0.16370000000000001</v>
      </c>
      <c r="AA581">
        <v>0.2044</v>
      </c>
      <c r="AB581">
        <v>106</v>
      </c>
      <c r="AC581" s="1">
        <v>2168.0145842491347</v>
      </c>
      <c r="AD581">
        <v>254.84</v>
      </c>
      <c r="AE581" s="1">
        <v>81439.72</v>
      </c>
      <c r="AF581">
        <v>40</v>
      </c>
      <c r="AG581" s="1">
        <v>25241</v>
      </c>
      <c r="AH581" s="1">
        <v>41712</v>
      </c>
      <c r="AI581">
        <v>22.5</v>
      </c>
      <c r="AJ581">
        <v>20.02</v>
      </c>
      <c r="AK581">
        <v>20.63</v>
      </c>
      <c r="AL581">
        <v>0</v>
      </c>
      <c r="AM581">
        <v>0</v>
      </c>
      <c r="AN581">
        <v>0</v>
      </c>
      <c r="AO581">
        <v>0</v>
      </c>
      <c r="AP581">
        <v>1.1975</v>
      </c>
      <c r="AQ581" s="1">
        <v>2868.49</v>
      </c>
      <c r="AR581" s="1">
        <v>4425.78</v>
      </c>
      <c r="AS581" s="1">
        <v>10871.12</v>
      </c>
      <c r="AT581" s="1">
        <v>1101.96</v>
      </c>
      <c r="AU581">
        <v>625.64</v>
      </c>
      <c r="AV581" s="1">
        <v>19893</v>
      </c>
      <c r="AW581" s="1">
        <v>15212.23</v>
      </c>
      <c r="AX581">
        <v>0.67569999999999997</v>
      </c>
      <c r="AY581" s="1">
        <v>1930.07</v>
      </c>
      <c r="AZ581">
        <v>8.5699999999999998E-2</v>
      </c>
      <c r="BA581">
        <v>496.4</v>
      </c>
      <c r="BB581">
        <v>2.2100000000000002E-2</v>
      </c>
      <c r="BC581" s="1">
        <v>4873.28</v>
      </c>
      <c r="BD581">
        <v>0.2165</v>
      </c>
      <c r="BE581" s="1">
        <v>22511.97</v>
      </c>
      <c r="BF581">
        <v>0.5484</v>
      </c>
      <c r="BG581">
        <v>0.23069999999999999</v>
      </c>
      <c r="BH581">
        <v>0.16200000000000001</v>
      </c>
      <c r="BI581">
        <v>3.6999999999999998E-2</v>
      </c>
      <c r="BJ581">
        <v>2.1899999999999999E-2</v>
      </c>
    </row>
    <row r="582" spans="1:62" x14ac:dyDescent="0.25">
      <c r="A582" t="s">
        <v>584</v>
      </c>
      <c r="B582" t="s">
        <v>1337</v>
      </c>
      <c r="C582">
        <v>91</v>
      </c>
      <c r="D582">
        <v>10.273776725274731</v>
      </c>
      <c r="E582">
        <v>934.91368199999999</v>
      </c>
      <c r="F582">
        <v>3.0000000000000001E-3</v>
      </c>
      <c r="G582">
        <v>1E-3</v>
      </c>
      <c r="H582">
        <v>4.0000000000000001E-3</v>
      </c>
      <c r="I582">
        <v>4.0000000000000002E-4</v>
      </c>
      <c r="J582">
        <v>1.8800000000000001E-2</v>
      </c>
      <c r="K582">
        <v>0.96289999999999998</v>
      </c>
      <c r="L582">
        <v>9.9000000000000008E-3</v>
      </c>
      <c r="M582">
        <v>0.42749999999999999</v>
      </c>
      <c r="N582">
        <v>0</v>
      </c>
      <c r="O582">
        <v>0.17560000000000001</v>
      </c>
      <c r="P582" s="1">
        <v>65794.399999999994</v>
      </c>
      <c r="Q582">
        <v>4.9200000000000001E-2</v>
      </c>
      <c r="R582">
        <v>0.16389999999999999</v>
      </c>
      <c r="S582">
        <v>0.78690000000000004</v>
      </c>
      <c r="T582">
        <v>6</v>
      </c>
      <c r="U582" s="1">
        <v>95460.17</v>
      </c>
      <c r="V582">
        <v>155.82</v>
      </c>
      <c r="W582" s="1">
        <v>192410.14</v>
      </c>
      <c r="X582">
        <v>0.79039999999999999</v>
      </c>
      <c r="Y582">
        <v>6.0299999999999999E-2</v>
      </c>
      <c r="Z582">
        <v>0.14940000000000001</v>
      </c>
      <c r="AA582">
        <v>0.20960000000000001</v>
      </c>
      <c r="AB582">
        <v>192.41</v>
      </c>
      <c r="AC582" s="1">
        <v>4196.3670823677176</v>
      </c>
      <c r="AD582">
        <v>446.03</v>
      </c>
      <c r="AE582" s="1">
        <v>158135.10999999999</v>
      </c>
      <c r="AF582">
        <v>265</v>
      </c>
      <c r="AG582" s="1">
        <v>36362</v>
      </c>
      <c r="AH582" s="1">
        <v>56975</v>
      </c>
      <c r="AI582">
        <v>31.1</v>
      </c>
      <c r="AJ582">
        <v>20</v>
      </c>
      <c r="AK582">
        <v>22.51</v>
      </c>
      <c r="AL582">
        <v>0.5</v>
      </c>
      <c r="AM582">
        <v>0.33</v>
      </c>
      <c r="AN582">
        <v>0.49</v>
      </c>
      <c r="AO582" s="1">
        <v>2399.29</v>
      </c>
      <c r="AP582">
        <v>1.4111</v>
      </c>
      <c r="AQ582" s="1">
        <v>2184.66</v>
      </c>
      <c r="AR582" s="1">
        <v>2372.14</v>
      </c>
      <c r="AS582" s="1">
        <v>7881.88</v>
      </c>
      <c r="AT582">
        <v>377.1</v>
      </c>
      <c r="AU582">
        <v>954.64</v>
      </c>
      <c r="AV582" s="1">
        <v>13770.42</v>
      </c>
      <c r="AW582" s="1">
        <v>7706.69</v>
      </c>
      <c r="AX582">
        <v>0.47310000000000002</v>
      </c>
      <c r="AY582" s="1">
        <v>5921.99</v>
      </c>
      <c r="AZ582">
        <v>0.36359999999999998</v>
      </c>
      <c r="BA582">
        <v>692.99</v>
      </c>
      <c r="BB582">
        <v>4.2500000000000003E-2</v>
      </c>
      <c r="BC582" s="1">
        <v>1966.64</v>
      </c>
      <c r="BD582">
        <v>0.1207</v>
      </c>
      <c r="BE582" s="1">
        <v>16288.31</v>
      </c>
      <c r="BF582">
        <v>0.51229999999999998</v>
      </c>
      <c r="BG582">
        <v>0.23769999999999999</v>
      </c>
      <c r="BH582">
        <v>0.1192</v>
      </c>
      <c r="BI582">
        <v>5.57E-2</v>
      </c>
      <c r="BJ582">
        <v>7.5200000000000003E-2</v>
      </c>
    </row>
    <row r="583" spans="1:62" x14ac:dyDescent="0.25">
      <c r="A583" t="s">
        <v>585</v>
      </c>
      <c r="B583" t="s">
        <v>1338</v>
      </c>
      <c r="C583">
        <v>49</v>
      </c>
      <c r="D583">
        <v>12.103616020408159</v>
      </c>
      <c r="E583">
        <v>593.07718499999999</v>
      </c>
      <c r="F583">
        <v>0</v>
      </c>
      <c r="G583">
        <v>0</v>
      </c>
      <c r="H583">
        <v>3.3999999999999998E-3</v>
      </c>
      <c r="I583">
        <v>0</v>
      </c>
      <c r="J583">
        <v>2.7E-2</v>
      </c>
      <c r="K583">
        <v>0.94720000000000004</v>
      </c>
      <c r="L583">
        <v>2.24E-2</v>
      </c>
      <c r="M583">
        <v>0.26840000000000003</v>
      </c>
      <c r="N583">
        <v>1.4E-3</v>
      </c>
      <c r="O583">
        <v>0.14030000000000001</v>
      </c>
      <c r="P583" s="1">
        <v>58147.61</v>
      </c>
      <c r="Q583">
        <v>0.1961</v>
      </c>
      <c r="R583">
        <v>0.15690000000000001</v>
      </c>
      <c r="S583">
        <v>0.64710000000000001</v>
      </c>
      <c r="T583">
        <v>6.25</v>
      </c>
      <c r="U583" s="1">
        <v>74971.520000000004</v>
      </c>
      <c r="V583">
        <v>94.89</v>
      </c>
      <c r="W583" s="1">
        <v>211822.06</v>
      </c>
      <c r="X583">
        <v>0.88349999999999995</v>
      </c>
      <c r="Y583">
        <v>5.0200000000000002E-2</v>
      </c>
      <c r="Z583">
        <v>6.6299999999999998E-2</v>
      </c>
      <c r="AA583">
        <v>0.11650000000000001</v>
      </c>
      <c r="AB583">
        <v>211.82</v>
      </c>
      <c r="AC583" s="1">
        <v>6036.0170489444808</v>
      </c>
      <c r="AD583">
        <v>978.03</v>
      </c>
      <c r="AE583" s="1">
        <v>168868.94</v>
      </c>
      <c r="AF583">
        <v>311</v>
      </c>
      <c r="AG583" s="1">
        <v>39548</v>
      </c>
      <c r="AH583" s="1">
        <v>70507</v>
      </c>
      <c r="AI583">
        <v>40.799999999999997</v>
      </c>
      <c r="AJ583">
        <v>27.6</v>
      </c>
      <c r="AK583">
        <v>28</v>
      </c>
      <c r="AL583">
        <v>3</v>
      </c>
      <c r="AM583">
        <v>2.0299999999999998</v>
      </c>
      <c r="AN583">
        <v>2.4300000000000002</v>
      </c>
      <c r="AO583">
        <v>0</v>
      </c>
      <c r="AP583">
        <v>0.92630000000000001</v>
      </c>
      <c r="AQ583" s="1">
        <v>1935.22</v>
      </c>
      <c r="AR583" s="1">
        <v>2318.5</v>
      </c>
      <c r="AS583" s="1">
        <v>8037.55</v>
      </c>
      <c r="AT583">
        <v>444.19</v>
      </c>
      <c r="AU583">
        <v>-421.3</v>
      </c>
      <c r="AV583" s="1">
        <v>12314.17</v>
      </c>
      <c r="AW583" s="1">
        <v>7113.3</v>
      </c>
      <c r="AX583">
        <v>0.48599999999999999</v>
      </c>
      <c r="AY583" s="1">
        <v>5536.82</v>
      </c>
      <c r="AZ583">
        <v>0.37830000000000003</v>
      </c>
      <c r="BA583">
        <v>689.57</v>
      </c>
      <c r="BB583">
        <v>4.7100000000000003E-2</v>
      </c>
      <c r="BC583" s="1">
        <v>1296.42</v>
      </c>
      <c r="BD583">
        <v>8.8599999999999998E-2</v>
      </c>
      <c r="BE583" s="1">
        <v>14636.1</v>
      </c>
      <c r="BF583">
        <v>0.60440000000000005</v>
      </c>
      <c r="BG583">
        <v>0.22450000000000001</v>
      </c>
      <c r="BH583">
        <v>0.18379999999999999</v>
      </c>
      <c r="BI583">
        <v>2.5999999999999999E-2</v>
      </c>
      <c r="BJ583">
        <v>-3.8699999999999998E-2</v>
      </c>
    </row>
    <row r="584" spans="1:62" x14ac:dyDescent="0.25">
      <c r="A584" t="s">
        <v>586</v>
      </c>
      <c r="B584" t="s">
        <v>1339</v>
      </c>
      <c r="C584">
        <v>37</v>
      </c>
      <c r="D584">
        <v>370.81264072972971</v>
      </c>
      <c r="E584">
        <v>13720.067707</v>
      </c>
      <c r="F584">
        <v>4.6300000000000001E-2</v>
      </c>
      <c r="G584">
        <v>2.0000000000000001E-4</v>
      </c>
      <c r="H584">
        <v>0.26269999999999999</v>
      </c>
      <c r="I584">
        <v>5.9999999999999995E-4</v>
      </c>
      <c r="J584">
        <v>8.0100000000000005E-2</v>
      </c>
      <c r="K584">
        <v>0.52</v>
      </c>
      <c r="L584">
        <v>9.01E-2</v>
      </c>
      <c r="M584">
        <v>0.31630000000000003</v>
      </c>
      <c r="N584">
        <v>9.9599999999999994E-2</v>
      </c>
      <c r="O584">
        <v>0.1467</v>
      </c>
      <c r="P584" s="1">
        <v>78651.53</v>
      </c>
      <c r="Q584">
        <v>0.20319999999999999</v>
      </c>
      <c r="R584">
        <v>0.25469999999999998</v>
      </c>
      <c r="S584">
        <v>0.54210000000000003</v>
      </c>
      <c r="T584">
        <v>92.5</v>
      </c>
      <c r="U584" s="1">
        <v>101073.5</v>
      </c>
      <c r="V584">
        <v>148.33000000000001</v>
      </c>
      <c r="W584" s="1">
        <v>230424.16</v>
      </c>
      <c r="X584">
        <v>0.81089999999999995</v>
      </c>
      <c r="Y584">
        <v>0.16719999999999999</v>
      </c>
      <c r="Z584">
        <v>2.1999999999999999E-2</v>
      </c>
      <c r="AA584">
        <v>0.18909999999999999</v>
      </c>
      <c r="AB584">
        <v>230.42</v>
      </c>
      <c r="AC584" s="1">
        <v>10845.003915256553</v>
      </c>
      <c r="AD584" s="1">
        <v>1183.75</v>
      </c>
      <c r="AE584" s="1">
        <v>186911.83</v>
      </c>
      <c r="AF584">
        <v>382</v>
      </c>
      <c r="AG584" s="1">
        <v>46438</v>
      </c>
      <c r="AH584" s="1">
        <v>81639</v>
      </c>
      <c r="AI584">
        <v>76.91</v>
      </c>
      <c r="AJ584">
        <v>45.17</v>
      </c>
      <c r="AK584">
        <v>52.33</v>
      </c>
      <c r="AL584">
        <v>3.95</v>
      </c>
      <c r="AM584">
        <v>2.87</v>
      </c>
      <c r="AN584">
        <v>3.36</v>
      </c>
      <c r="AO584">
        <v>0</v>
      </c>
      <c r="AP584">
        <v>1.0318000000000001</v>
      </c>
      <c r="AQ584" s="1">
        <v>1705.54</v>
      </c>
      <c r="AR584" s="1">
        <v>2149.08</v>
      </c>
      <c r="AS584" s="1">
        <v>8634.42</v>
      </c>
      <c r="AT584" s="1">
        <v>1288.81</v>
      </c>
      <c r="AU584">
        <v>553.76</v>
      </c>
      <c r="AV584" s="1">
        <v>14331.61</v>
      </c>
      <c r="AW584" s="1">
        <v>3812.47</v>
      </c>
      <c r="AX584">
        <v>0.23910000000000001</v>
      </c>
      <c r="AY584" s="1">
        <v>9525.7999999999993</v>
      </c>
      <c r="AZ584">
        <v>0.59730000000000005</v>
      </c>
      <c r="BA584">
        <v>975.78</v>
      </c>
      <c r="BB584">
        <v>6.1199999999999997E-2</v>
      </c>
      <c r="BC584" s="1">
        <v>1633.64</v>
      </c>
      <c r="BD584">
        <v>0.1024</v>
      </c>
      <c r="BE584" s="1">
        <v>15947.68</v>
      </c>
      <c r="BF584">
        <v>0.61839999999999995</v>
      </c>
      <c r="BG584">
        <v>0.2117</v>
      </c>
      <c r="BH584">
        <v>7.0599999999999996E-2</v>
      </c>
      <c r="BI584">
        <v>3.7699999999999997E-2</v>
      </c>
      <c r="BJ584">
        <v>6.1600000000000002E-2</v>
      </c>
    </row>
    <row r="585" spans="1:62" x14ac:dyDescent="0.25">
      <c r="A585" t="s">
        <v>587</v>
      </c>
      <c r="B585" t="s">
        <v>1340</v>
      </c>
      <c r="C585">
        <v>200</v>
      </c>
      <c r="D585">
        <v>6.4467020000000002</v>
      </c>
      <c r="E585">
        <v>1289.3404</v>
      </c>
      <c r="F585">
        <v>3.0000000000000001E-3</v>
      </c>
      <c r="G585">
        <v>0</v>
      </c>
      <c r="H585">
        <v>1.1900000000000001E-2</v>
      </c>
      <c r="I585">
        <v>0</v>
      </c>
      <c r="J585">
        <v>2.3E-2</v>
      </c>
      <c r="K585">
        <v>0.94569999999999999</v>
      </c>
      <c r="L585">
        <v>1.6299999999999999E-2</v>
      </c>
      <c r="M585">
        <v>0.20019999999999999</v>
      </c>
      <c r="N585">
        <v>8.0000000000000004E-4</v>
      </c>
      <c r="O585">
        <v>0.18340000000000001</v>
      </c>
      <c r="P585" s="1">
        <v>64298.94</v>
      </c>
      <c r="Q585">
        <v>0.21790000000000001</v>
      </c>
      <c r="R585">
        <v>0.28210000000000002</v>
      </c>
      <c r="S585">
        <v>0.5</v>
      </c>
      <c r="T585">
        <v>13</v>
      </c>
      <c r="U585" s="1">
        <v>80075.69</v>
      </c>
      <c r="V585">
        <v>99.18</v>
      </c>
      <c r="W585" s="1">
        <v>290374.08</v>
      </c>
      <c r="X585">
        <v>0.65439999999999998</v>
      </c>
      <c r="Y585">
        <v>2.46E-2</v>
      </c>
      <c r="Z585">
        <v>0.32100000000000001</v>
      </c>
      <c r="AA585">
        <v>0.34560000000000002</v>
      </c>
      <c r="AB585">
        <v>290.37</v>
      </c>
      <c r="AC585" s="1">
        <v>6808.0966050548013</v>
      </c>
      <c r="AD585">
        <v>644.34</v>
      </c>
      <c r="AE585" s="1">
        <v>287369.40999999997</v>
      </c>
      <c r="AF585">
        <v>558</v>
      </c>
      <c r="AG585" s="1">
        <v>41699</v>
      </c>
      <c r="AH585" s="1">
        <v>61860</v>
      </c>
      <c r="AI585">
        <v>27.3</v>
      </c>
      <c r="AJ585">
        <v>21.64</v>
      </c>
      <c r="AK585">
        <v>21.09</v>
      </c>
      <c r="AL585">
        <v>4.25</v>
      </c>
      <c r="AM585">
        <v>2.5</v>
      </c>
      <c r="AN585">
        <v>3.72</v>
      </c>
      <c r="AO585">
        <v>0</v>
      </c>
      <c r="AP585">
        <v>0.93089999999999995</v>
      </c>
      <c r="AQ585" s="1">
        <v>2079.96</v>
      </c>
      <c r="AR585" s="1">
        <v>2443.69</v>
      </c>
      <c r="AS585" s="1">
        <v>8926.98</v>
      </c>
      <c r="AT585">
        <v>485.3</v>
      </c>
      <c r="AU585" s="1">
        <v>2712.35</v>
      </c>
      <c r="AV585" s="1">
        <v>16648.28</v>
      </c>
      <c r="AW585" s="1">
        <v>6799.12</v>
      </c>
      <c r="AX585">
        <v>0.42549999999999999</v>
      </c>
      <c r="AY585" s="1">
        <v>6115.51</v>
      </c>
      <c r="AZ585">
        <v>0.38269999999999998</v>
      </c>
      <c r="BA585">
        <v>913.78</v>
      </c>
      <c r="BB585">
        <v>5.7200000000000001E-2</v>
      </c>
      <c r="BC585" s="1">
        <v>2151.8200000000002</v>
      </c>
      <c r="BD585">
        <v>0.13469999999999999</v>
      </c>
      <c r="BE585" s="1">
        <v>15980.23</v>
      </c>
      <c r="BF585">
        <v>0.55810000000000004</v>
      </c>
      <c r="BG585">
        <v>0.24179999999999999</v>
      </c>
      <c r="BH585">
        <v>0.10630000000000001</v>
      </c>
      <c r="BI585">
        <v>4.5199999999999997E-2</v>
      </c>
      <c r="BJ585">
        <v>4.8599999999999997E-2</v>
      </c>
    </row>
    <row r="586" spans="1:62" x14ac:dyDescent="0.25">
      <c r="A586" t="s">
        <v>588</v>
      </c>
      <c r="B586" t="s">
        <v>1341</v>
      </c>
      <c r="C586">
        <v>16</v>
      </c>
      <c r="D586">
        <v>195.5637588125</v>
      </c>
      <c r="E586">
        <v>3129.020141</v>
      </c>
      <c r="F586">
        <v>6.9000000000000006E-2</v>
      </c>
      <c r="G586">
        <v>1.5E-3</v>
      </c>
      <c r="H586">
        <v>2.41E-2</v>
      </c>
      <c r="I586">
        <v>2.9999999999999997E-4</v>
      </c>
      <c r="J586">
        <v>6.1899999999999997E-2</v>
      </c>
      <c r="K586">
        <v>0.78449999999999998</v>
      </c>
      <c r="L586">
        <v>5.8700000000000002E-2</v>
      </c>
      <c r="M586">
        <v>0.13189999999999999</v>
      </c>
      <c r="N586">
        <v>4.9599999999999998E-2</v>
      </c>
      <c r="O586">
        <v>0.123</v>
      </c>
      <c r="P586" s="1">
        <v>89218.03</v>
      </c>
      <c r="Q586">
        <v>7.9100000000000004E-2</v>
      </c>
      <c r="R586">
        <v>0.1028</v>
      </c>
      <c r="S586">
        <v>0.81820000000000004</v>
      </c>
      <c r="T586">
        <v>25.27</v>
      </c>
      <c r="U586" s="1">
        <v>99767.39</v>
      </c>
      <c r="V586">
        <v>123.82</v>
      </c>
      <c r="W586" s="1">
        <v>565703.6</v>
      </c>
      <c r="X586">
        <v>0.7288</v>
      </c>
      <c r="Y586">
        <v>0.24970000000000001</v>
      </c>
      <c r="Z586">
        <v>2.1499999999999998E-2</v>
      </c>
      <c r="AA586">
        <v>0.2712</v>
      </c>
      <c r="AB586">
        <v>565.70000000000005</v>
      </c>
      <c r="AC586" s="1">
        <v>15981.808600317348</v>
      </c>
      <c r="AD586" s="1">
        <v>1617.17</v>
      </c>
      <c r="AE586" s="1">
        <v>486783.26</v>
      </c>
      <c r="AF586">
        <v>600</v>
      </c>
      <c r="AG586" s="1">
        <v>50035</v>
      </c>
      <c r="AH586" s="1">
        <v>120095</v>
      </c>
      <c r="AI586">
        <v>64.400000000000006</v>
      </c>
      <c r="AJ586">
        <v>25.92</v>
      </c>
      <c r="AK586">
        <v>31.94</v>
      </c>
      <c r="AL586">
        <v>0.8</v>
      </c>
      <c r="AM586">
        <v>0.66</v>
      </c>
      <c r="AN586">
        <v>0.71</v>
      </c>
      <c r="AO586">
        <v>0</v>
      </c>
      <c r="AP586">
        <v>0.4995</v>
      </c>
      <c r="AQ586" s="1">
        <v>1828.36</v>
      </c>
      <c r="AR586" s="1">
        <v>3009.7</v>
      </c>
      <c r="AS586" s="1">
        <v>10002.25</v>
      </c>
      <c r="AT586" s="1">
        <v>1202.18</v>
      </c>
      <c r="AU586">
        <v>383.3</v>
      </c>
      <c r="AV586" s="1">
        <v>16425.79</v>
      </c>
      <c r="AW586" s="1">
        <v>2222.12</v>
      </c>
      <c r="AX586">
        <v>0.12189999999999999</v>
      </c>
      <c r="AY586" s="1">
        <v>13617.95</v>
      </c>
      <c r="AZ586">
        <v>0.74709999999999999</v>
      </c>
      <c r="BA586" s="1">
        <v>1091.75</v>
      </c>
      <c r="BB586">
        <v>5.9900000000000002E-2</v>
      </c>
      <c r="BC586" s="1">
        <v>1296.96</v>
      </c>
      <c r="BD586">
        <v>7.1099999999999997E-2</v>
      </c>
      <c r="BE586" s="1">
        <v>18228.77</v>
      </c>
      <c r="BF586">
        <v>0.62060000000000004</v>
      </c>
      <c r="BG586">
        <v>0.23980000000000001</v>
      </c>
      <c r="BH586">
        <v>0.10349999999999999</v>
      </c>
      <c r="BI586">
        <v>2.07E-2</v>
      </c>
      <c r="BJ586">
        <v>1.54E-2</v>
      </c>
    </row>
    <row r="587" spans="1:62" x14ac:dyDescent="0.25">
      <c r="A587" t="s">
        <v>589</v>
      </c>
      <c r="B587" t="s">
        <v>1342</v>
      </c>
      <c r="C587">
        <v>16</v>
      </c>
      <c r="D587">
        <v>95.981963875000005</v>
      </c>
      <c r="E587">
        <v>1535.7114220000001</v>
      </c>
      <c r="F587">
        <v>1.1900000000000001E-2</v>
      </c>
      <c r="G587">
        <v>5.9999999999999995E-4</v>
      </c>
      <c r="H587">
        <v>7.1000000000000004E-3</v>
      </c>
      <c r="I587">
        <v>5.9999999999999995E-4</v>
      </c>
      <c r="J587">
        <v>1.7899999999999999E-2</v>
      </c>
      <c r="K587">
        <v>0.93089999999999995</v>
      </c>
      <c r="L587">
        <v>3.09E-2</v>
      </c>
      <c r="M587">
        <v>0.30359999999999998</v>
      </c>
      <c r="N587">
        <v>3.2000000000000002E-3</v>
      </c>
      <c r="O587">
        <v>0.1101</v>
      </c>
      <c r="P587" s="1">
        <v>53603.73</v>
      </c>
      <c r="Q587">
        <v>0.16500000000000001</v>
      </c>
      <c r="R587">
        <v>0.16500000000000001</v>
      </c>
      <c r="S587">
        <v>0.66990000000000005</v>
      </c>
      <c r="T587">
        <v>9.1999999999999993</v>
      </c>
      <c r="U587" s="1">
        <v>94389.41</v>
      </c>
      <c r="V587">
        <v>166.93</v>
      </c>
      <c r="W587" s="1">
        <v>128592.13</v>
      </c>
      <c r="X587">
        <v>0.62239999999999995</v>
      </c>
      <c r="Y587">
        <v>0.2122</v>
      </c>
      <c r="Z587">
        <v>0.16539999999999999</v>
      </c>
      <c r="AA587">
        <v>0.37759999999999999</v>
      </c>
      <c r="AB587">
        <v>128.59</v>
      </c>
      <c r="AC587" s="1">
        <v>2732.1780250456454</v>
      </c>
      <c r="AD587">
        <v>342.36</v>
      </c>
      <c r="AE587" s="1">
        <v>115132.11</v>
      </c>
      <c r="AF587">
        <v>104</v>
      </c>
      <c r="AG587" s="1">
        <v>35809</v>
      </c>
      <c r="AH587" s="1">
        <v>62314</v>
      </c>
      <c r="AI587">
        <v>27.41</v>
      </c>
      <c r="AJ587">
        <v>20.02</v>
      </c>
      <c r="AK587">
        <v>20.05</v>
      </c>
      <c r="AL587">
        <v>3</v>
      </c>
      <c r="AM587">
        <v>2.83</v>
      </c>
      <c r="AN587">
        <v>2.97</v>
      </c>
      <c r="AO587">
        <v>0</v>
      </c>
      <c r="AP587">
        <v>0.50590000000000002</v>
      </c>
      <c r="AQ587" s="1">
        <v>1234.01</v>
      </c>
      <c r="AR587" s="1">
        <v>1583.7</v>
      </c>
      <c r="AS587" s="1">
        <v>6019.85</v>
      </c>
      <c r="AT587">
        <v>337.79</v>
      </c>
      <c r="AU587">
        <v>175.71</v>
      </c>
      <c r="AV587" s="1">
        <v>9351.07</v>
      </c>
      <c r="AW587" s="1">
        <v>6240.14</v>
      </c>
      <c r="AX587">
        <v>0.55579999999999996</v>
      </c>
      <c r="AY587" s="1">
        <v>2534.7600000000002</v>
      </c>
      <c r="AZ587">
        <v>0.2258</v>
      </c>
      <c r="BA587">
        <v>590.47</v>
      </c>
      <c r="BB587">
        <v>5.2600000000000001E-2</v>
      </c>
      <c r="BC587" s="1">
        <v>1862.6</v>
      </c>
      <c r="BD587">
        <v>0.16589999999999999</v>
      </c>
      <c r="BE587" s="1">
        <v>11227.97</v>
      </c>
      <c r="BF587">
        <v>0.59560000000000002</v>
      </c>
      <c r="BG587">
        <v>0.22889999999999999</v>
      </c>
      <c r="BH587">
        <v>0.12659999999999999</v>
      </c>
      <c r="BI587">
        <v>3.44E-2</v>
      </c>
      <c r="BJ587">
        <v>1.4500000000000001E-2</v>
      </c>
    </row>
    <row r="588" spans="1:62" x14ac:dyDescent="0.25">
      <c r="A588" t="s">
        <v>590</v>
      </c>
      <c r="B588" t="s">
        <v>1343</v>
      </c>
      <c r="C588">
        <v>5</v>
      </c>
      <c r="D588">
        <v>599.98461399999997</v>
      </c>
      <c r="E588">
        <v>2999.9230699999998</v>
      </c>
      <c r="F588">
        <v>4.3E-3</v>
      </c>
      <c r="G588">
        <v>5.9999999999999995E-4</v>
      </c>
      <c r="H588">
        <v>0.437</v>
      </c>
      <c r="I588">
        <v>1.4E-3</v>
      </c>
      <c r="J588">
        <v>0.26079999999999998</v>
      </c>
      <c r="K588">
        <v>0.20050000000000001</v>
      </c>
      <c r="L588">
        <v>9.5299999999999996E-2</v>
      </c>
      <c r="M588">
        <v>0.99919999999999998</v>
      </c>
      <c r="N588">
        <v>0.1739</v>
      </c>
      <c r="O588">
        <v>0.17180000000000001</v>
      </c>
      <c r="P588" s="1">
        <v>68271.44</v>
      </c>
      <c r="Q588">
        <v>0.4405</v>
      </c>
      <c r="R588">
        <v>0.23350000000000001</v>
      </c>
      <c r="S588">
        <v>0.32600000000000001</v>
      </c>
      <c r="T588">
        <v>28.01</v>
      </c>
      <c r="U588" s="1">
        <v>87435.07</v>
      </c>
      <c r="V588">
        <v>107.1</v>
      </c>
      <c r="W588" s="1">
        <v>96330.33</v>
      </c>
      <c r="X588">
        <v>0.58099999999999996</v>
      </c>
      <c r="Y588">
        <v>0.36249999999999999</v>
      </c>
      <c r="Z588">
        <v>5.6500000000000002E-2</v>
      </c>
      <c r="AA588">
        <v>0.41899999999999998</v>
      </c>
      <c r="AB588">
        <v>96.33</v>
      </c>
      <c r="AC588" s="1">
        <v>3603.7794129167455</v>
      </c>
      <c r="AD588">
        <v>321.11</v>
      </c>
      <c r="AE588" s="1">
        <v>61025.95</v>
      </c>
      <c r="AF588">
        <v>14</v>
      </c>
      <c r="AG588" s="1">
        <v>28673</v>
      </c>
      <c r="AH588" s="1">
        <v>37558</v>
      </c>
      <c r="AI588">
        <v>63.85</v>
      </c>
      <c r="AJ588">
        <v>29.97</v>
      </c>
      <c r="AK588">
        <v>45.22</v>
      </c>
      <c r="AL588">
        <v>2.5</v>
      </c>
      <c r="AM588">
        <v>1.95</v>
      </c>
      <c r="AN588">
        <v>2.38</v>
      </c>
      <c r="AO588">
        <v>0</v>
      </c>
      <c r="AP588">
        <v>0.85560000000000003</v>
      </c>
      <c r="AQ588" s="1">
        <v>1823.46</v>
      </c>
      <c r="AR588" s="1">
        <v>2512.39</v>
      </c>
      <c r="AS588" s="1">
        <v>8111.13</v>
      </c>
      <c r="AT588">
        <v>773.04</v>
      </c>
      <c r="AU588">
        <v>725.12</v>
      </c>
      <c r="AV588" s="1">
        <v>13945.14</v>
      </c>
      <c r="AW588" s="1">
        <v>9247.99</v>
      </c>
      <c r="AX588">
        <v>0.5282</v>
      </c>
      <c r="AY588" s="1">
        <v>3265.79</v>
      </c>
      <c r="AZ588">
        <v>0.1865</v>
      </c>
      <c r="BA588" s="1">
        <v>1148.96</v>
      </c>
      <c r="BB588">
        <v>6.5600000000000006E-2</v>
      </c>
      <c r="BC588" s="1">
        <v>3847.35</v>
      </c>
      <c r="BD588">
        <v>0.21970000000000001</v>
      </c>
      <c r="BE588" s="1">
        <v>17510.09</v>
      </c>
      <c r="BF588">
        <v>0.56730000000000003</v>
      </c>
      <c r="BG588">
        <v>0.23630000000000001</v>
      </c>
      <c r="BH588">
        <v>0.1613</v>
      </c>
      <c r="BI588">
        <v>2.6200000000000001E-2</v>
      </c>
      <c r="BJ588">
        <v>8.8999999999999999E-3</v>
      </c>
    </row>
    <row r="589" spans="1:62" x14ac:dyDescent="0.25">
      <c r="A589" t="s">
        <v>591</v>
      </c>
      <c r="B589" t="s">
        <v>1344</v>
      </c>
      <c r="C589">
        <v>5</v>
      </c>
      <c r="D589">
        <v>252.28169840000001</v>
      </c>
      <c r="E589">
        <v>1261.408492</v>
      </c>
      <c r="F589">
        <v>5.5999999999999999E-3</v>
      </c>
      <c r="G589">
        <v>0</v>
      </c>
      <c r="H589">
        <v>0.1447</v>
      </c>
      <c r="I589">
        <v>5.9999999999999995E-4</v>
      </c>
      <c r="J589">
        <v>3.44E-2</v>
      </c>
      <c r="K589">
        <v>0.70240000000000002</v>
      </c>
      <c r="L589">
        <v>0.11219999999999999</v>
      </c>
      <c r="M589">
        <v>0.40649999999999997</v>
      </c>
      <c r="N589">
        <v>1.29E-2</v>
      </c>
      <c r="O589">
        <v>0.14929999999999999</v>
      </c>
      <c r="P589" s="1">
        <v>63844.53</v>
      </c>
      <c r="Q589">
        <v>0.17119999999999999</v>
      </c>
      <c r="R589">
        <v>8.1100000000000005E-2</v>
      </c>
      <c r="S589">
        <v>0.74770000000000003</v>
      </c>
      <c r="T589">
        <v>14.34</v>
      </c>
      <c r="U589" s="1">
        <v>79225.600000000006</v>
      </c>
      <c r="V589">
        <v>87.96</v>
      </c>
      <c r="W589" s="1">
        <v>261206.61</v>
      </c>
      <c r="X589">
        <v>0.76149999999999995</v>
      </c>
      <c r="Y589">
        <v>0.1963</v>
      </c>
      <c r="Z589">
        <v>4.2299999999999997E-2</v>
      </c>
      <c r="AA589">
        <v>0.23849999999999999</v>
      </c>
      <c r="AB589">
        <v>261.20999999999998</v>
      </c>
      <c r="AC589" s="1">
        <v>13092.189488763961</v>
      </c>
      <c r="AD589" s="1">
        <v>1317.21</v>
      </c>
      <c r="AE589" s="1">
        <v>210189.57</v>
      </c>
      <c r="AF589">
        <v>447</v>
      </c>
      <c r="AG589" s="1">
        <v>37376</v>
      </c>
      <c r="AH589" s="1">
        <v>52388</v>
      </c>
      <c r="AI589">
        <v>83.11</v>
      </c>
      <c r="AJ589">
        <v>43.5</v>
      </c>
      <c r="AK589">
        <v>68.72</v>
      </c>
      <c r="AL589">
        <v>0.5</v>
      </c>
      <c r="AM589">
        <v>0.41</v>
      </c>
      <c r="AN589">
        <v>0.49</v>
      </c>
      <c r="AO589">
        <v>0</v>
      </c>
      <c r="AP589">
        <v>1.339</v>
      </c>
      <c r="AQ589" s="1">
        <v>2622.38</v>
      </c>
      <c r="AR589" s="1">
        <v>3108.95</v>
      </c>
      <c r="AS589" s="1">
        <v>8647.0300000000007</v>
      </c>
      <c r="AT589" s="1">
        <v>1119.19</v>
      </c>
      <c r="AU589">
        <v>475.37</v>
      </c>
      <c r="AV589" s="1">
        <v>15972.93</v>
      </c>
      <c r="AW589" s="1">
        <v>3759.25</v>
      </c>
      <c r="AX589">
        <v>0.21759999999999999</v>
      </c>
      <c r="AY589" s="1">
        <v>11647.18</v>
      </c>
      <c r="AZ589">
        <v>0.67430000000000001</v>
      </c>
      <c r="BA589">
        <v>579.15</v>
      </c>
      <c r="BB589">
        <v>3.3500000000000002E-2</v>
      </c>
      <c r="BC589" s="1">
        <v>1286.8399999999999</v>
      </c>
      <c r="BD589">
        <v>7.4499999999999997E-2</v>
      </c>
      <c r="BE589" s="1">
        <v>17272.419999999998</v>
      </c>
      <c r="BF589">
        <v>0.50449999999999995</v>
      </c>
      <c r="BG589">
        <v>0.18870000000000001</v>
      </c>
      <c r="BH589">
        <v>0.26750000000000002</v>
      </c>
      <c r="BI589">
        <v>2.7E-2</v>
      </c>
      <c r="BJ589">
        <v>1.23E-2</v>
      </c>
    </row>
    <row r="590" spans="1:62" x14ac:dyDescent="0.25">
      <c r="A590" t="s">
        <v>592</v>
      </c>
      <c r="B590" t="s">
        <v>1345</v>
      </c>
      <c r="C590">
        <v>85</v>
      </c>
      <c r="D590">
        <v>14.593661588235291</v>
      </c>
      <c r="E590">
        <v>1240.461235</v>
      </c>
      <c r="F590">
        <v>1.6000000000000001E-3</v>
      </c>
      <c r="G590">
        <v>8.0000000000000004E-4</v>
      </c>
      <c r="H590">
        <v>4.8999999999999998E-3</v>
      </c>
      <c r="I590">
        <v>1.6000000000000001E-3</v>
      </c>
      <c r="J590">
        <v>0.28270000000000001</v>
      </c>
      <c r="K590">
        <v>0.67759999999999998</v>
      </c>
      <c r="L590">
        <v>3.0700000000000002E-2</v>
      </c>
      <c r="M590">
        <v>0.68179999999999996</v>
      </c>
      <c r="N590">
        <v>0.1169</v>
      </c>
      <c r="O590">
        <v>0.13919999999999999</v>
      </c>
      <c r="P590" s="1">
        <v>61387.93</v>
      </c>
      <c r="Q590">
        <v>0.1182</v>
      </c>
      <c r="R590">
        <v>0.1636</v>
      </c>
      <c r="S590">
        <v>0.71819999999999995</v>
      </c>
      <c r="T590">
        <v>16</v>
      </c>
      <c r="U590" s="1">
        <v>78137.13</v>
      </c>
      <c r="V590">
        <v>77.53</v>
      </c>
      <c r="W590" s="1">
        <v>193327.27</v>
      </c>
      <c r="X590">
        <v>0.76659999999999995</v>
      </c>
      <c r="Y590">
        <v>0.16339999999999999</v>
      </c>
      <c r="Z590">
        <v>7.0099999999999996E-2</v>
      </c>
      <c r="AA590">
        <v>0.2334</v>
      </c>
      <c r="AB590">
        <v>193.33</v>
      </c>
      <c r="AC590" s="1">
        <v>5356.692182323618</v>
      </c>
      <c r="AD590">
        <v>594.66</v>
      </c>
      <c r="AE590" s="1">
        <v>128420.61</v>
      </c>
      <c r="AF590">
        <v>136</v>
      </c>
      <c r="AG590" s="1">
        <v>30192</v>
      </c>
      <c r="AH590" s="1">
        <v>48640</v>
      </c>
      <c r="AI590">
        <v>46</v>
      </c>
      <c r="AJ590">
        <v>25.1</v>
      </c>
      <c r="AK590">
        <v>32.1</v>
      </c>
      <c r="AL590">
        <v>0</v>
      </c>
      <c r="AM590">
        <v>0</v>
      </c>
      <c r="AN590">
        <v>0</v>
      </c>
      <c r="AO590" s="1">
        <v>1258.06</v>
      </c>
      <c r="AP590">
        <v>1.4783999999999999</v>
      </c>
      <c r="AQ590" s="1">
        <v>2501.02</v>
      </c>
      <c r="AR590" s="1">
        <v>2399.4499999999998</v>
      </c>
      <c r="AS590" s="1">
        <v>8317.25</v>
      </c>
      <c r="AT590">
        <v>578.26</v>
      </c>
      <c r="AU590">
        <v>636.61</v>
      </c>
      <c r="AV590" s="1">
        <v>14432.59</v>
      </c>
      <c r="AW590" s="1">
        <v>7452.52</v>
      </c>
      <c r="AX590">
        <v>0.43519999999999998</v>
      </c>
      <c r="AY590" s="1">
        <v>5960.07</v>
      </c>
      <c r="AZ590">
        <v>0.34810000000000002</v>
      </c>
      <c r="BA590">
        <v>708.43</v>
      </c>
      <c r="BB590">
        <v>4.1399999999999999E-2</v>
      </c>
      <c r="BC590" s="1">
        <v>3002.91</v>
      </c>
      <c r="BD590">
        <v>0.1754</v>
      </c>
      <c r="BE590" s="1">
        <v>17123.919999999998</v>
      </c>
      <c r="BF590">
        <v>0.5726</v>
      </c>
      <c r="BG590">
        <v>0.2495</v>
      </c>
      <c r="BH590">
        <v>0.11609999999999999</v>
      </c>
      <c r="BI590">
        <v>3.5099999999999999E-2</v>
      </c>
      <c r="BJ590">
        <v>2.6599999999999999E-2</v>
      </c>
    </row>
    <row r="591" spans="1:62" x14ac:dyDescent="0.25">
      <c r="A591" t="s">
        <v>593</v>
      </c>
      <c r="B591" t="s">
        <v>1346</v>
      </c>
      <c r="C591">
        <v>42</v>
      </c>
      <c r="D591">
        <v>22.76849276190476</v>
      </c>
      <c r="E591">
        <v>956.27669600000002</v>
      </c>
      <c r="F591">
        <v>1.1000000000000001E-3</v>
      </c>
      <c r="G591">
        <v>0</v>
      </c>
      <c r="H591">
        <v>1.06E-2</v>
      </c>
      <c r="I591">
        <v>0</v>
      </c>
      <c r="J591">
        <v>1.7899999999999999E-2</v>
      </c>
      <c r="K591">
        <v>0.93259999999999998</v>
      </c>
      <c r="L591">
        <v>3.78E-2</v>
      </c>
      <c r="M591">
        <v>0.32579999999999998</v>
      </c>
      <c r="N591">
        <v>0</v>
      </c>
      <c r="O591">
        <v>0.1139</v>
      </c>
      <c r="P591" s="1">
        <v>67584.28</v>
      </c>
      <c r="Q591">
        <v>0.23530000000000001</v>
      </c>
      <c r="R591">
        <v>8.8200000000000001E-2</v>
      </c>
      <c r="S591">
        <v>0.67649999999999999</v>
      </c>
      <c r="T591">
        <v>6.97</v>
      </c>
      <c r="U591" s="1">
        <v>86629.27</v>
      </c>
      <c r="V591">
        <v>137.19999999999999</v>
      </c>
      <c r="W591" s="1">
        <v>157066.37</v>
      </c>
      <c r="X591">
        <v>0.82289999999999996</v>
      </c>
      <c r="Y591">
        <v>0.11990000000000001</v>
      </c>
      <c r="Z591">
        <v>5.7200000000000001E-2</v>
      </c>
      <c r="AA591">
        <v>0.17710000000000001</v>
      </c>
      <c r="AB591">
        <v>157.07</v>
      </c>
      <c r="AC591" s="1">
        <v>4451.4982094680263</v>
      </c>
      <c r="AD591">
        <v>497.34</v>
      </c>
      <c r="AE591" s="1">
        <v>139510.85999999999</v>
      </c>
      <c r="AF591">
        <v>189</v>
      </c>
      <c r="AG591" s="1">
        <v>36820</v>
      </c>
      <c r="AH591" s="1">
        <v>58305</v>
      </c>
      <c r="AI591">
        <v>44.16</v>
      </c>
      <c r="AJ591">
        <v>26.66</v>
      </c>
      <c r="AK591">
        <v>32.33</v>
      </c>
      <c r="AL591">
        <v>0</v>
      </c>
      <c r="AM591">
        <v>0</v>
      </c>
      <c r="AN591">
        <v>0</v>
      </c>
      <c r="AO591">
        <v>0</v>
      </c>
      <c r="AP591">
        <v>0.97140000000000004</v>
      </c>
      <c r="AQ591" s="1">
        <v>1453.97</v>
      </c>
      <c r="AR591" s="1">
        <v>2422.54</v>
      </c>
      <c r="AS591" s="1">
        <v>6800.45</v>
      </c>
      <c r="AT591">
        <v>311.33999999999997</v>
      </c>
      <c r="AU591">
        <v>183.55</v>
      </c>
      <c r="AV591" s="1">
        <v>11171.84</v>
      </c>
      <c r="AW591" s="1">
        <v>7093.13</v>
      </c>
      <c r="AX591">
        <v>0.50870000000000004</v>
      </c>
      <c r="AY591" s="1">
        <v>4060.5</v>
      </c>
      <c r="AZ591">
        <v>0.29120000000000001</v>
      </c>
      <c r="BA591" s="1">
        <v>1058.7</v>
      </c>
      <c r="BB591">
        <v>7.5899999999999995E-2</v>
      </c>
      <c r="BC591" s="1">
        <v>1731.43</v>
      </c>
      <c r="BD591">
        <v>0.1242</v>
      </c>
      <c r="BE591" s="1">
        <v>13943.75</v>
      </c>
      <c r="BF591">
        <v>0.58289999999999997</v>
      </c>
      <c r="BG591">
        <v>0.2203</v>
      </c>
      <c r="BH591">
        <v>0.14929999999999999</v>
      </c>
      <c r="BI591">
        <v>3.56E-2</v>
      </c>
      <c r="BJ591">
        <v>1.18E-2</v>
      </c>
    </row>
    <row r="592" spans="1:62" x14ac:dyDescent="0.25">
      <c r="A592" t="s">
        <v>594</v>
      </c>
      <c r="B592" t="s">
        <v>1347</v>
      </c>
      <c r="C592">
        <v>31</v>
      </c>
      <c r="D592">
        <v>222.13298512903219</v>
      </c>
      <c r="E592">
        <v>6886.122539</v>
      </c>
      <c r="F592">
        <v>1.6899999999999998E-2</v>
      </c>
      <c r="G592">
        <v>2.9999999999999997E-4</v>
      </c>
      <c r="H592">
        <v>0.14169999999999999</v>
      </c>
      <c r="I592">
        <v>1.5E-3</v>
      </c>
      <c r="J592">
        <v>3.49E-2</v>
      </c>
      <c r="K592">
        <v>0.72529999999999994</v>
      </c>
      <c r="L592">
        <v>7.9500000000000001E-2</v>
      </c>
      <c r="M592">
        <v>0.33660000000000001</v>
      </c>
      <c r="N592">
        <v>1.4800000000000001E-2</v>
      </c>
      <c r="O592">
        <v>0.18099999999999999</v>
      </c>
      <c r="P592" s="1">
        <v>76579.25</v>
      </c>
      <c r="Q592">
        <v>5.6899999999999999E-2</v>
      </c>
      <c r="R592">
        <v>0.14000000000000001</v>
      </c>
      <c r="S592">
        <v>0.80310000000000004</v>
      </c>
      <c r="T592">
        <v>43.83</v>
      </c>
      <c r="U592" s="1">
        <v>98655.32</v>
      </c>
      <c r="V592">
        <v>157.11000000000001</v>
      </c>
      <c r="W592" s="1">
        <v>282784.3</v>
      </c>
      <c r="X592">
        <v>0.72770000000000001</v>
      </c>
      <c r="Y592">
        <v>0.2051</v>
      </c>
      <c r="Z592">
        <v>6.7199999999999996E-2</v>
      </c>
      <c r="AA592">
        <v>0.27229999999999999</v>
      </c>
      <c r="AB592">
        <v>282.77999999999997</v>
      </c>
      <c r="AC592" s="1">
        <v>12472.949110846486</v>
      </c>
      <c r="AD592" s="1">
        <v>1213.6199999999999</v>
      </c>
      <c r="AE592" s="1">
        <v>229179.01</v>
      </c>
      <c r="AF592">
        <v>486</v>
      </c>
      <c r="AG592" s="1">
        <v>38492</v>
      </c>
      <c r="AH592" s="1">
        <v>59336</v>
      </c>
      <c r="AI592">
        <v>59.48</v>
      </c>
      <c r="AJ592">
        <v>42.18</v>
      </c>
      <c r="AK592">
        <v>45.91</v>
      </c>
      <c r="AL592">
        <v>1.3</v>
      </c>
      <c r="AM592">
        <v>1.02</v>
      </c>
      <c r="AN592">
        <v>1.22</v>
      </c>
      <c r="AO592">
        <v>0</v>
      </c>
      <c r="AP592">
        <v>1.1819999999999999</v>
      </c>
      <c r="AQ592" s="1">
        <v>1979.69</v>
      </c>
      <c r="AR592" s="1">
        <v>2882.68</v>
      </c>
      <c r="AS592" s="1">
        <v>7972.55</v>
      </c>
      <c r="AT592" s="1">
        <v>1168.8</v>
      </c>
      <c r="AU592">
        <v>280.69</v>
      </c>
      <c r="AV592" s="1">
        <v>14284.41</v>
      </c>
      <c r="AW592" s="1">
        <v>3705.82</v>
      </c>
      <c r="AX592">
        <v>0.21540000000000001</v>
      </c>
      <c r="AY592" s="1">
        <v>10797.35</v>
      </c>
      <c r="AZ592">
        <v>0.62749999999999995</v>
      </c>
      <c r="BA592">
        <v>339.68</v>
      </c>
      <c r="BB592">
        <v>1.9699999999999999E-2</v>
      </c>
      <c r="BC592" s="1">
        <v>2362.7199999999998</v>
      </c>
      <c r="BD592">
        <v>0.13730000000000001</v>
      </c>
      <c r="BE592" s="1">
        <v>17205.57</v>
      </c>
      <c r="BF592">
        <v>0.59309999999999996</v>
      </c>
      <c r="BG592">
        <v>0.19040000000000001</v>
      </c>
      <c r="BH592">
        <v>0.1777</v>
      </c>
      <c r="BI592">
        <v>2.3800000000000002E-2</v>
      </c>
      <c r="BJ592">
        <v>1.4999999999999999E-2</v>
      </c>
    </row>
    <row r="593" spans="1:62" x14ac:dyDescent="0.25">
      <c r="A593" t="s">
        <v>595</v>
      </c>
      <c r="B593" t="s">
        <v>1348</v>
      </c>
      <c r="C593">
        <v>161</v>
      </c>
      <c r="D593">
        <v>13.55838868322981</v>
      </c>
      <c r="E593">
        <v>2182.9005780000002</v>
      </c>
      <c r="F593">
        <v>6.1000000000000004E-3</v>
      </c>
      <c r="G593">
        <v>0</v>
      </c>
      <c r="H593">
        <v>3.1600000000000003E-2</v>
      </c>
      <c r="I593">
        <v>1E-3</v>
      </c>
      <c r="J593">
        <v>5.8799999999999998E-2</v>
      </c>
      <c r="K593">
        <v>0.79659999999999997</v>
      </c>
      <c r="L593">
        <v>0.106</v>
      </c>
      <c r="M593">
        <v>0.52649999999999997</v>
      </c>
      <c r="N593">
        <v>1.26E-2</v>
      </c>
      <c r="O593">
        <v>0.15110000000000001</v>
      </c>
      <c r="P593" s="1">
        <v>62765.81</v>
      </c>
      <c r="Q593">
        <v>0.21790000000000001</v>
      </c>
      <c r="R593">
        <v>0.22439999999999999</v>
      </c>
      <c r="S593">
        <v>0.55769999999999997</v>
      </c>
      <c r="T593">
        <v>19.600000000000001</v>
      </c>
      <c r="U593" s="1">
        <v>97598.01</v>
      </c>
      <c r="V593">
        <v>111.37</v>
      </c>
      <c r="W593" s="1">
        <v>259549.31</v>
      </c>
      <c r="X593">
        <v>0.6774</v>
      </c>
      <c r="Y593">
        <v>0.2432</v>
      </c>
      <c r="Z593">
        <v>7.9399999999999998E-2</v>
      </c>
      <c r="AA593">
        <v>0.3226</v>
      </c>
      <c r="AB593">
        <v>259.55</v>
      </c>
      <c r="AC593" s="1">
        <v>5430.4012374493032</v>
      </c>
      <c r="AD593">
        <v>498.89</v>
      </c>
      <c r="AE593" s="1">
        <v>190411.38</v>
      </c>
      <c r="AF593">
        <v>395</v>
      </c>
      <c r="AG593" s="1">
        <v>34616</v>
      </c>
      <c r="AH593" s="1">
        <v>66331</v>
      </c>
      <c r="AI593">
        <v>24.6</v>
      </c>
      <c r="AJ593">
        <v>20</v>
      </c>
      <c r="AK593">
        <v>22.29</v>
      </c>
      <c r="AL593">
        <v>0.2</v>
      </c>
      <c r="AM593">
        <v>0.2</v>
      </c>
      <c r="AN593">
        <v>0.2</v>
      </c>
      <c r="AO593" s="1">
        <v>2426.04</v>
      </c>
      <c r="AP593">
        <v>1.0978000000000001</v>
      </c>
      <c r="AQ593" s="1">
        <v>1409.11</v>
      </c>
      <c r="AR593" s="1">
        <v>2729.43</v>
      </c>
      <c r="AS593" s="1">
        <v>7778.38</v>
      </c>
      <c r="AT593" s="1">
        <v>1036.3599999999999</v>
      </c>
      <c r="AU593">
        <v>526.42999999999995</v>
      </c>
      <c r="AV593" s="1">
        <v>13479.7</v>
      </c>
      <c r="AW593" s="1">
        <v>5524.65</v>
      </c>
      <c r="AX593">
        <v>0.35560000000000003</v>
      </c>
      <c r="AY593" s="1">
        <v>7309.57</v>
      </c>
      <c r="AZ593">
        <v>0.47039999999999998</v>
      </c>
      <c r="BA593">
        <v>604.13</v>
      </c>
      <c r="BB593">
        <v>3.8899999999999997E-2</v>
      </c>
      <c r="BC593" s="1">
        <v>2099.33</v>
      </c>
      <c r="BD593">
        <v>0.1351</v>
      </c>
      <c r="BE593" s="1">
        <v>15537.69</v>
      </c>
      <c r="BF593">
        <v>0.60460000000000003</v>
      </c>
      <c r="BG593">
        <v>0.23649999999999999</v>
      </c>
      <c r="BH593">
        <v>0.10680000000000001</v>
      </c>
      <c r="BI593">
        <v>3.3599999999999998E-2</v>
      </c>
      <c r="BJ593">
        <v>1.8499999999999999E-2</v>
      </c>
    </row>
    <row r="594" spans="1:62" x14ac:dyDescent="0.25">
      <c r="A594" t="s">
        <v>596</v>
      </c>
      <c r="B594" t="s">
        <v>1349</v>
      </c>
      <c r="C594">
        <v>15</v>
      </c>
      <c r="D594">
        <v>28.799544466666671</v>
      </c>
      <c r="E594">
        <v>431.99316700000003</v>
      </c>
      <c r="F594">
        <v>0</v>
      </c>
      <c r="G594">
        <v>0</v>
      </c>
      <c r="H594">
        <v>0.13020000000000001</v>
      </c>
      <c r="I594">
        <v>0</v>
      </c>
      <c r="J594">
        <v>1.52E-2</v>
      </c>
      <c r="K594">
        <v>0.75570000000000004</v>
      </c>
      <c r="L594">
        <v>9.8900000000000002E-2</v>
      </c>
      <c r="M594">
        <v>1</v>
      </c>
      <c r="N594">
        <v>1.1999999999999999E-3</v>
      </c>
      <c r="O594">
        <v>0.21629999999999999</v>
      </c>
      <c r="P594" s="1">
        <v>57655.7</v>
      </c>
      <c r="Q594">
        <v>0.2069</v>
      </c>
      <c r="R594">
        <v>0.27589999999999998</v>
      </c>
      <c r="S594">
        <v>0.51719999999999999</v>
      </c>
      <c r="T594">
        <v>5.6</v>
      </c>
      <c r="U594" s="1">
        <v>92946.43</v>
      </c>
      <c r="V594">
        <v>77.14</v>
      </c>
      <c r="W594" s="1">
        <v>126425.01</v>
      </c>
      <c r="X594">
        <v>0.85750000000000004</v>
      </c>
      <c r="Y594">
        <v>9.0800000000000006E-2</v>
      </c>
      <c r="Z594">
        <v>5.1799999999999999E-2</v>
      </c>
      <c r="AA594">
        <v>0.14249999999999999</v>
      </c>
      <c r="AB594">
        <v>126.43</v>
      </c>
      <c r="AC594" s="1">
        <v>4022.6816828331912</v>
      </c>
      <c r="AD594">
        <v>502.52</v>
      </c>
      <c r="AE594" s="1">
        <v>84935.4</v>
      </c>
      <c r="AF594">
        <v>42</v>
      </c>
      <c r="AG594" s="1">
        <v>30840</v>
      </c>
      <c r="AH594" s="1">
        <v>42148</v>
      </c>
      <c r="AI594">
        <v>51.61</v>
      </c>
      <c r="AJ594">
        <v>30.12</v>
      </c>
      <c r="AK594">
        <v>36.61</v>
      </c>
      <c r="AL594">
        <v>0</v>
      </c>
      <c r="AM594">
        <v>0</v>
      </c>
      <c r="AN594">
        <v>0</v>
      </c>
      <c r="AO594">
        <v>0</v>
      </c>
      <c r="AP594">
        <v>1.1001000000000001</v>
      </c>
      <c r="AQ594" s="1">
        <v>2431.98</v>
      </c>
      <c r="AR594" s="1">
        <v>4282.9399999999996</v>
      </c>
      <c r="AS594" s="1">
        <v>10249.44</v>
      </c>
      <c r="AT594" s="1">
        <v>1358.51</v>
      </c>
      <c r="AU594">
        <v>416.4</v>
      </c>
      <c r="AV594" s="1">
        <v>18739.28</v>
      </c>
      <c r="AW594" s="1">
        <v>12605.89</v>
      </c>
      <c r="AX594">
        <v>0.62339999999999995</v>
      </c>
      <c r="AY594" s="1">
        <v>3197.25</v>
      </c>
      <c r="AZ594">
        <v>0.15809999999999999</v>
      </c>
      <c r="BA594">
        <v>598.65</v>
      </c>
      <c r="BB594">
        <v>2.9600000000000001E-2</v>
      </c>
      <c r="BC594" s="1">
        <v>3818.91</v>
      </c>
      <c r="BD594">
        <v>0.18890000000000001</v>
      </c>
      <c r="BE594" s="1">
        <v>20220.71</v>
      </c>
      <c r="BF594">
        <v>0.56100000000000005</v>
      </c>
      <c r="BG594">
        <v>0.2447</v>
      </c>
      <c r="BH594">
        <v>0.155</v>
      </c>
      <c r="BI594">
        <v>2.1100000000000001E-2</v>
      </c>
      <c r="BJ594">
        <v>1.8200000000000001E-2</v>
      </c>
    </row>
    <row r="595" spans="1:62" x14ac:dyDescent="0.25">
      <c r="A595" t="s">
        <v>597</v>
      </c>
      <c r="B595" t="s">
        <v>1350</v>
      </c>
      <c r="C595">
        <v>12</v>
      </c>
      <c r="D595">
        <v>314.19900941666668</v>
      </c>
      <c r="E595">
        <v>3770.388113</v>
      </c>
      <c r="F595">
        <v>4.8899999999999999E-2</v>
      </c>
      <c r="G595">
        <v>1.5E-3</v>
      </c>
      <c r="H595">
        <v>0.5454</v>
      </c>
      <c r="I595">
        <v>1.2999999999999999E-3</v>
      </c>
      <c r="J595">
        <v>0.24660000000000001</v>
      </c>
      <c r="K595">
        <v>7.6600000000000001E-2</v>
      </c>
      <c r="L595">
        <v>7.9600000000000004E-2</v>
      </c>
      <c r="M595">
        <v>0.71750000000000003</v>
      </c>
      <c r="N595">
        <v>0.19950000000000001</v>
      </c>
      <c r="O595">
        <v>0.14929999999999999</v>
      </c>
      <c r="P595" s="1">
        <v>61229.62</v>
      </c>
      <c r="Q595">
        <v>0.27550000000000002</v>
      </c>
      <c r="R595">
        <v>0.22450000000000001</v>
      </c>
      <c r="S595">
        <v>0.5</v>
      </c>
      <c r="T595">
        <v>36</v>
      </c>
      <c r="U595" s="1">
        <v>99155.58</v>
      </c>
      <c r="V595">
        <v>104.73</v>
      </c>
      <c r="W595" s="1">
        <v>147525.07999999999</v>
      </c>
      <c r="X595">
        <v>0.73860000000000003</v>
      </c>
      <c r="Y595">
        <v>0.2147</v>
      </c>
      <c r="Z595">
        <v>4.6699999999999998E-2</v>
      </c>
      <c r="AA595">
        <v>0.26140000000000002</v>
      </c>
      <c r="AB595">
        <v>147.53</v>
      </c>
      <c r="AC595" s="1">
        <v>7274.7874165600524</v>
      </c>
      <c r="AD595">
        <v>769.96</v>
      </c>
      <c r="AE595" s="1">
        <v>113873.67</v>
      </c>
      <c r="AF595">
        <v>99</v>
      </c>
      <c r="AG595" s="1">
        <v>35691</v>
      </c>
      <c r="AH595" s="1">
        <v>53560</v>
      </c>
      <c r="AI595">
        <v>83.93</v>
      </c>
      <c r="AJ595">
        <v>44.21</v>
      </c>
      <c r="AK595">
        <v>59.36</v>
      </c>
      <c r="AL595">
        <v>2</v>
      </c>
      <c r="AM595">
        <v>1.5</v>
      </c>
      <c r="AN595">
        <v>1.85</v>
      </c>
      <c r="AO595">
        <v>0</v>
      </c>
      <c r="AP595">
        <v>1.1708000000000001</v>
      </c>
      <c r="AQ595" s="1">
        <v>1959.01</v>
      </c>
      <c r="AR595" s="1">
        <v>2511.64</v>
      </c>
      <c r="AS595" s="1">
        <v>8684.41</v>
      </c>
      <c r="AT595">
        <v>872.77</v>
      </c>
      <c r="AU595" s="1">
        <v>1112.9100000000001</v>
      </c>
      <c r="AV595" s="1">
        <v>15140.75</v>
      </c>
      <c r="AW595" s="1">
        <v>6131.13</v>
      </c>
      <c r="AX595">
        <v>0.379</v>
      </c>
      <c r="AY595" s="1">
        <v>6411.44</v>
      </c>
      <c r="AZ595">
        <v>0.39629999999999999</v>
      </c>
      <c r="BA595">
        <v>734.19</v>
      </c>
      <c r="BB595">
        <v>4.5400000000000003E-2</v>
      </c>
      <c r="BC595" s="1">
        <v>2899.76</v>
      </c>
      <c r="BD595">
        <v>0.17929999999999999</v>
      </c>
      <c r="BE595" s="1">
        <v>16176.52</v>
      </c>
      <c r="BF595">
        <v>0.59730000000000005</v>
      </c>
      <c r="BG595">
        <v>0.21249999999999999</v>
      </c>
      <c r="BH595">
        <v>0.1472</v>
      </c>
      <c r="BI595">
        <v>2.9499999999999998E-2</v>
      </c>
      <c r="BJ595">
        <v>1.35E-2</v>
      </c>
    </row>
    <row r="596" spans="1:62" x14ac:dyDescent="0.25">
      <c r="A596" t="s">
        <v>598</v>
      </c>
      <c r="B596" t="s">
        <v>1351</v>
      </c>
      <c r="C596">
        <v>74</v>
      </c>
      <c r="D596">
        <v>7.8838539594594614</v>
      </c>
      <c r="E596">
        <v>583.40519300000005</v>
      </c>
      <c r="F596">
        <v>0</v>
      </c>
      <c r="G596">
        <v>0</v>
      </c>
      <c r="H596">
        <v>1.8E-3</v>
      </c>
      <c r="I596">
        <v>0</v>
      </c>
      <c r="J596">
        <v>8.8000000000000005E-3</v>
      </c>
      <c r="K596">
        <v>0.96850000000000003</v>
      </c>
      <c r="L596">
        <v>2.1000000000000001E-2</v>
      </c>
      <c r="M596">
        <v>0.2074</v>
      </c>
      <c r="N596">
        <v>0</v>
      </c>
      <c r="O596">
        <v>0.17180000000000001</v>
      </c>
      <c r="P596" s="1">
        <v>58391.519999999997</v>
      </c>
      <c r="Q596">
        <v>0.23400000000000001</v>
      </c>
      <c r="R596">
        <v>0.17019999999999999</v>
      </c>
      <c r="S596">
        <v>0.59570000000000001</v>
      </c>
      <c r="T596">
        <v>6</v>
      </c>
      <c r="U596" s="1">
        <v>68435.17</v>
      </c>
      <c r="V596">
        <v>97.23</v>
      </c>
      <c r="W596" s="1">
        <v>374022.72</v>
      </c>
      <c r="X596">
        <v>0.28799999999999998</v>
      </c>
      <c r="Y596">
        <v>4.02E-2</v>
      </c>
      <c r="Z596">
        <v>0.67179999999999995</v>
      </c>
      <c r="AA596">
        <v>0.71199999999999997</v>
      </c>
      <c r="AB596">
        <v>374.02</v>
      </c>
      <c r="AC596" s="1">
        <v>11996.708435195569</v>
      </c>
      <c r="AD596">
        <v>398.79</v>
      </c>
      <c r="AE596" s="1">
        <v>337574.44</v>
      </c>
      <c r="AF596">
        <v>578</v>
      </c>
      <c r="AG596" s="1">
        <v>36585</v>
      </c>
      <c r="AH596" s="1">
        <v>60763</v>
      </c>
      <c r="AI596">
        <v>35.479999999999997</v>
      </c>
      <c r="AJ596">
        <v>23.65</v>
      </c>
      <c r="AK596">
        <v>35.479999999999997</v>
      </c>
      <c r="AL596">
        <v>0</v>
      </c>
      <c r="AM596">
        <v>0</v>
      </c>
      <c r="AN596">
        <v>0</v>
      </c>
      <c r="AO596">
        <v>0</v>
      </c>
      <c r="AP596">
        <v>0.71130000000000004</v>
      </c>
      <c r="AQ596" s="1">
        <v>2570.29</v>
      </c>
      <c r="AR596" s="1">
        <v>2806.72</v>
      </c>
      <c r="AS596" s="1">
        <v>9322.6</v>
      </c>
      <c r="AT596">
        <v>891.41</v>
      </c>
      <c r="AU596">
        <v>540.32000000000005</v>
      </c>
      <c r="AV596" s="1">
        <v>16131.35</v>
      </c>
      <c r="AW596" s="1">
        <v>4554.18</v>
      </c>
      <c r="AX596">
        <v>0.22869999999999999</v>
      </c>
      <c r="AY596" s="1">
        <v>12004.44</v>
      </c>
      <c r="AZ596">
        <v>0.60299999999999998</v>
      </c>
      <c r="BA596" s="1">
        <v>1425.35</v>
      </c>
      <c r="BB596">
        <v>7.1599999999999997E-2</v>
      </c>
      <c r="BC596" s="1">
        <v>1925.34</v>
      </c>
      <c r="BD596">
        <v>9.6699999999999994E-2</v>
      </c>
      <c r="BE596" s="1">
        <v>19909.32</v>
      </c>
      <c r="BF596">
        <v>0.55559999999999998</v>
      </c>
      <c r="BG596">
        <v>0.27229999999999999</v>
      </c>
      <c r="BH596">
        <v>0.12740000000000001</v>
      </c>
      <c r="BI596">
        <v>2.4799999999999999E-2</v>
      </c>
      <c r="BJ596">
        <v>1.9800000000000002E-2</v>
      </c>
    </row>
    <row r="597" spans="1:62" x14ac:dyDescent="0.25">
      <c r="A597" t="s">
        <v>599</v>
      </c>
      <c r="B597" t="s">
        <v>1352</v>
      </c>
      <c r="C597">
        <v>70</v>
      </c>
      <c r="D597">
        <v>12.28359468571429</v>
      </c>
      <c r="E597">
        <v>859.85162800000001</v>
      </c>
      <c r="F597">
        <v>2.2000000000000001E-3</v>
      </c>
      <c r="G597">
        <v>1.1000000000000001E-3</v>
      </c>
      <c r="H597">
        <v>1.1000000000000001E-3</v>
      </c>
      <c r="I597">
        <v>0</v>
      </c>
      <c r="J597">
        <v>9.01E-2</v>
      </c>
      <c r="K597">
        <v>0.88260000000000005</v>
      </c>
      <c r="L597">
        <v>2.2800000000000001E-2</v>
      </c>
      <c r="M597">
        <v>0.13850000000000001</v>
      </c>
      <c r="N597">
        <v>2.8E-3</v>
      </c>
      <c r="O597">
        <v>0.1323</v>
      </c>
      <c r="P597" s="1">
        <v>57881.99</v>
      </c>
      <c r="Q597">
        <v>0.17649999999999999</v>
      </c>
      <c r="R597">
        <v>0.30880000000000002</v>
      </c>
      <c r="S597">
        <v>0.51470000000000005</v>
      </c>
      <c r="T597">
        <v>16</v>
      </c>
      <c r="U597" s="1">
        <v>51898.559999999998</v>
      </c>
      <c r="V597">
        <v>53.74</v>
      </c>
      <c r="W597" s="1">
        <v>269343.84999999998</v>
      </c>
      <c r="X597">
        <v>0.68779999999999997</v>
      </c>
      <c r="Y597">
        <v>6.2799999999999995E-2</v>
      </c>
      <c r="Z597">
        <v>0.24940000000000001</v>
      </c>
      <c r="AA597">
        <v>0.31219999999999998</v>
      </c>
      <c r="AB597">
        <v>269.33999999999997</v>
      </c>
      <c r="AC597" s="1">
        <v>8554.8817499011584</v>
      </c>
      <c r="AD597">
        <v>857.3</v>
      </c>
      <c r="AE597" s="1">
        <v>211640.56</v>
      </c>
      <c r="AF597">
        <v>454</v>
      </c>
      <c r="AG597" s="1">
        <v>42868</v>
      </c>
      <c r="AH597" s="1">
        <v>64895</v>
      </c>
      <c r="AI597">
        <v>43.9</v>
      </c>
      <c r="AJ597">
        <v>27.2</v>
      </c>
      <c r="AK597">
        <v>33.51</v>
      </c>
      <c r="AL597">
        <v>3.5</v>
      </c>
      <c r="AM597">
        <v>2.81</v>
      </c>
      <c r="AN597">
        <v>3.21</v>
      </c>
      <c r="AO597">
        <v>0</v>
      </c>
      <c r="AP597">
        <v>0.81979999999999997</v>
      </c>
      <c r="AQ597" s="1">
        <v>1501.52</v>
      </c>
      <c r="AR597" s="1">
        <v>2573.23</v>
      </c>
      <c r="AS597" s="1">
        <v>7663.16</v>
      </c>
      <c r="AT597" s="1">
        <v>1204.8</v>
      </c>
      <c r="AU597">
        <v>574.95000000000005</v>
      </c>
      <c r="AV597" s="1">
        <v>13517.66</v>
      </c>
      <c r="AW597" s="1">
        <v>5996.19</v>
      </c>
      <c r="AX597">
        <v>0.39240000000000003</v>
      </c>
      <c r="AY597" s="1">
        <v>6508.14</v>
      </c>
      <c r="AZ597">
        <v>0.4259</v>
      </c>
      <c r="BA597" s="1">
        <v>1136.0999999999999</v>
      </c>
      <c r="BB597">
        <v>7.4300000000000005E-2</v>
      </c>
      <c r="BC597" s="1">
        <v>1641.59</v>
      </c>
      <c r="BD597">
        <v>0.1074</v>
      </c>
      <c r="BE597" s="1">
        <v>15282.02</v>
      </c>
      <c r="BF597">
        <v>0.5968</v>
      </c>
      <c r="BG597">
        <v>0.2366</v>
      </c>
      <c r="BH597">
        <v>0.1042</v>
      </c>
      <c r="BI597">
        <v>4.8800000000000003E-2</v>
      </c>
      <c r="BJ597">
        <v>1.3599999999999999E-2</v>
      </c>
    </row>
    <row r="598" spans="1:62" x14ac:dyDescent="0.25">
      <c r="A598" t="s">
        <v>600</v>
      </c>
      <c r="B598" t="s">
        <v>1353</v>
      </c>
      <c r="C598">
        <v>41</v>
      </c>
      <c r="D598">
        <v>46.673678341463408</v>
      </c>
      <c r="E598">
        <v>1913.6208119999999</v>
      </c>
      <c r="F598">
        <v>3.2599999999999997E-2</v>
      </c>
      <c r="G598">
        <v>0</v>
      </c>
      <c r="H598">
        <v>0.23499999999999999</v>
      </c>
      <c r="I598">
        <v>0</v>
      </c>
      <c r="J598">
        <v>5.8700000000000002E-2</v>
      </c>
      <c r="K598">
        <v>0.60099999999999998</v>
      </c>
      <c r="L598">
        <v>7.2599999999999998E-2</v>
      </c>
      <c r="M598">
        <v>0.37309999999999999</v>
      </c>
      <c r="N598">
        <v>3.5200000000000002E-2</v>
      </c>
      <c r="O598">
        <v>0.14599999999999999</v>
      </c>
      <c r="P598" s="1">
        <v>62925.83</v>
      </c>
      <c r="Q598">
        <v>0.17960000000000001</v>
      </c>
      <c r="R598">
        <v>0.17369999999999999</v>
      </c>
      <c r="S598">
        <v>0.64670000000000005</v>
      </c>
      <c r="T598">
        <v>17.38</v>
      </c>
      <c r="U598" s="1">
        <v>85610.99</v>
      </c>
      <c r="V598">
        <v>110.1</v>
      </c>
      <c r="W598" s="1">
        <v>302981.96000000002</v>
      </c>
      <c r="X598">
        <v>0.72419999999999995</v>
      </c>
      <c r="Y598">
        <v>0.25729999999999997</v>
      </c>
      <c r="Z598">
        <v>1.8499999999999999E-2</v>
      </c>
      <c r="AA598">
        <v>0.27579999999999999</v>
      </c>
      <c r="AB598">
        <v>302.98</v>
      </c>
      <c r="AC598" s="1">
        <v>13310.929647226267</v>
      </c>
      <c r="AD598" s="1">
        <v>1240.18</v>
      </c>
      <c r="AE598" s="1">
        <v>280556.64</v>
      </c>
      <c r="AF598">
        <v>551</v>
      </c>
      <c r="AG598" s="1">
        <v>36834</v>
      </c>
      <c r="AH598" s="1">
        <v>87887</v>
      </c>
      <c r="AI598">
        <v>60.39</v>
      </c>
      <c r="AJ598">
        <v>43.49</v>
      </c>
      <c r="AK598">
        <v>44</v>
      </c>
      <c r="AL598">
        <v>0.89</v>
      </c>
      <c r="AM598">
        <v>0.89</v>
      </c>
      <c r="AN598">
        <v>0.89</v>
      </c>
      <c r="AO598">
        <v>0</v>
      </c>
      <c r="AP598">
        <v>0.92689999999999995</v>
      </c>
      <c r="AQ598" s="1">
        <v>2036.55</v>
      </c>
      <c r="AR598" s="1">
        <v>2679.09</v>
      </c>
      <c r="AS598" s="1">
        <v>8889.98</v>
      </c>
      <c r="AT598">
        <v>943.24</v>
      </c>
      <c r="AU598">
        <v>227.82</v>
      </c>
      <c r="AV598" s="1">
        <v>14776.69</v>
      </c>
      <c r="AW598" s="1">
        <v>2707.83</v>
      </c>
      <c r="AX598">
        <v>0.1535</v>
      </c>
      <c r="AY598" s="1">
        <v>11912.63</v>
      </c>
      <c r="AZ598">
        <v>0.67510000000000003</v>
      </c>
      <c r="BA598" s="1">
        <v>1158.52</v>
      </c>
      <c r="BB598">
        <v>6.5699999999999995E-2</v>
      </c>
      <c r="BC598" s="1">
        <v>1866.46</v>
      </c>
      <c r="BD598">
        <v>0.10580000000000001</v>
      </c>
      <c r="BE598" s="1">
        <v>17645.439999999999</v>
      </c>
      <c r="BF598">
        <v>0.57909999999999995</v>
      </c>
      <c r="BG598">
        <v>0.2276</v>
      </c>
      <c r="BH598">
        <v>0.1542</v>
      </c>
      <c r="BI598">
        <v>2.2599999999999999E-2</v>
      </c>
      <c r="BJ598">
        <v>1.6500000000000001E-2</v>
      </c>
    </row>
    <row r="599" spans="1:62" x14ac:dyDescent="0.25">
      <c r="A599" t="s">
        <v>601</v>
      </c>
      <c r="B599" t="s">
        <v>1354</v>
      </c>
      <c r="C599">
        <v>42</v>
      </c>
      <c r="D599">
        <v>76.827314309523814</v>
      </c>
      <c r="E599">
        <v>3226.7472010000001</v>
      </c>
      <c r="F599">
        <v>1.2E-2</v>
      </c>
      <c r="G599">
        <v>0</v>
      </c>
      <c r="H599">
        <v>2.64E-2</v>
      </c>
      <c r="I599">
        <v>8.9999999999999998E-4</v>
      </c>
      <c r="J599">
        <v>3.8600000000000002E-2</v>
      </c>
      <c r="K599">
        <v>0.84670000000000001</v>
      </c>
      <c r="L599">
        <v>7.5399999999999995E-2</v>
      </c>
      <c r="M599">
        <v>0.37859999999999999</v>
      </c>
      <c r="N599">
        <v>1.09E-2</v>
      </c>
      <c r="O599">
        <v>0.1588</v>
      </c>
      <c r="P599" s="1">
        <v>66952.149999999994</v>
      </c>
      <c r="Q599">
        <v>0.16309999999999999</v>
      </c>
      <c r="R599">
        <v>0.18029999999999999</v>
      </c>
      <c r="S599">
        <v>0.65669999999999995</v>
      </c>
      <c r="T599">
        <v>23.56</v>
      </c>
      <c r="U599" s="1">
        <v>74566.259999999995</v>
      </c>
      <c r="V599">
        <v>136.96</v>
      </c>
      <c r="W599" s="1">
        <v>247587.57</v>
      </c>
      <c r="X599">
        <v>0.65390000000000004</v>
      </c>
      <c r="Y599">
        <v>0.29730000000000001</v>
      </c>
      <c r="Z599">
        <v>4.8800000000000003E-2</v>
      </c>
      <c r="AA599">
        <v>0.34610000000000002</v>
      </c>
      <c r="AB599">
        <v>247.59</v>
      </c>
      <c r="AC599" s="1">
        <v>11645.343951442695</v>
      </c>
      <c r="AD599">
        <v>909.55</v>
      </c>
      <c r="AE599" s="1">
        <v>194851.79</v>
      </c>
      <c r="AF599">
        <v>409</v>
      </c>
      <c r="AG599" s="1">
        <v>34990</v>
      </c>
      <c r="AH599" s="1">
        <v>62284</v>
      </c>
      <c r="AI599">
        <v>80.099999999999994</v>
      </c>
      <c r="AJ599">
        <v>41.57</v>
      </c>
      <c r="AK599">
        <v>53.63</v>
      </c>
      <c r="AL599">
        <v>2.75</v>
      </c>
      <c r="AM599">
        <v>2.14</v>
      </c>
      <c r="AN599">
        <v>2.39</v>
      </c>
      <c r="AO599">
        <v>0</v>
      </c>
      <c r="AP599">
        <v>1.2263999999999999</v>
      </c>
      <c r="AQ599" s="1">
        <v>1702.39</v>
      </c>
      <c r="AR599" s="1">
        <v>2725.51</v>
      </c>
      <c r="AS599" s="1">
        <v>8452.2800000000007</v>
      </c>
      <c r="AT599">
        <v>960.87</v>
      </c>
      <c r="AU599">
        <v>372.26</v>
      </c>
      <c r="AV599" s="1">
        <v>14213.31</v>
      </c>
      <c r="AW599" s="1">
        <v>4630.22</v>
      </c>
      <c r="AX599">
        <v>0.27910000000000001</v>
      </c>
      <c r="AY599" s="1">
        <v>9974.68</v>
      </c>
      <c r="AZ599">
        <v>0.60119999999999996</v>
      </c>
      <c r="BA599">
        <v>441.65</v>
      </c>
      <c r="BB599">
        <v>2.6599999999999999E-2</v>
      </c>
      <c r="BC599" s="1">
        <v>1543.76</v>
      </c>
      <c r="BD599">
        <v>9.3100000000000002E-2</v>
      </c>
      <c r="BE599" s="1">
        <v>16590.310000000001</v>
      </c>
      <c r="BF599">
        <v>0.57979999999999998</v>
      </c>
      <c r="BG599">
        <v>0.23780000000000001</v>
      </c>
      <c r="BH599">
        <v>0.1371</v>
      </c>
      <c r="BI599">
        <v>3.0099999999999998E-2</v>
      </c>
      <c r="BJ599">
        <v>1.52E-2</v>
      </c>
    </row>
    <row r="600" spans="1:62" x14ac:dyDescent="0.25">
      <c r="A600" t="s">
        <v>602</v>
      </c>
      <c r="B600" t="s">
        <v>1355</v>
      </c>
      <c r="C600">
        <v>19</v>
      </c>
      <c r="D600">
        <v>521.01491773684211</v>
      </c>
      <c r="E600">
        <v>9899.283437</v>
      </c>
      <c r="F600">
        <v>4.1200000000000001E-2</v>
      </c>
      <c r="G600">
        <v>1E-4</v>
      </c>
      <c r="H600">
        <v>0.1051</v>
      </c>
      <c r="I600">
        <v>1.1000000000000001E-3</v>
      </c>
      <c r="J600">
        <v>0.1</v>
      </c>
      <c r="K600">
        <v>0.66069999999999995</v>
      </c>
      <c r="L600">
        <v>9.1800000000000007E-2</v>
      </c>
      <c r="M600">
        <v>0.23680000000000001</v>
      </c>
      <c r="N600">
        <v>6.6299999999999998E-2</v>
      </c>
      <c r="O600">
        <v>0.16059999999999999</v>
      </c>
      <c r="P600" s="1">
        <v>83443.78</v>
      </c>
      <c r="Q600">
        <v>0.1953</v>
      </c>
      <c r="R600">
        <v>0.20569999999999999</v>
      </c>
      <c r="S600">
        <v>0.59899999999999998</v>
      </c>
      <c r="T600">
        <v>50.01</v>
      </c>
      <c r="U600" s="1">
        <v>115412.85</v>
      </c>
      <c r="V600">
        <v>197.95</v>
      </c>
      <c r="W600" s="1">
        <v>245526.26</v>
      </c>
      <c r="X600">
        <v>0.75760000000000005</v>
      </c>
      <c r="Y600">
        <v>0.21460000000000001</v>
      </c>
      <c r="Z600">
        <v>2.7900000000000001E-2</v>
      </c>
      <c r="AA600">
        <v>0.2424</v>
      </c>
      <c r="AB600">
        <v>245.53</v>
      </c>
      <c r="AC600" s="1">
        <v>13389.329727098711</v>
      </c>
      <c r="AD600" s="1">
        <v>1102.22</v>
      </c>
      <c r="AE600" s="1">
        <v>217865.88</v>
      </c>
      <c r="AF600">
        <v>468</v>
      </c>
      <c r="AG600" s="1">
        <v>52729</v>
      </c>
      <c r="AH600" s="1">
        <v>93120</v>
      </c>
      <c r="AI600">
        <v>102.04</v>
      </c>
      <c r="AJ600">
        <v>48.33</v>
      </c>
      <c r="AK600">
        <v>70.260000000000005</v>
      </c>
      <c r="AL600">
        <v>0</v>
      </c>
      <c r="AM600">
        <v>0</v>
      </c>
      <c r="AN600">
        <v>0</v>
      </c>
      <c r="AO600">
        <v>0</v>
      </c>
      <c r="AP600">
        <v>0.93120000000000003</v>
      </c>
      <c r="AQ600" s="1">
        <v>1796.55</v>
      </c>
      <c r="AR600" s="1">
        <v>2509.9699999999998</v>
      </c>
      <c r="AS600" s="1">
        <v>9369.07</v>
      </c>
      <c r="AT600" s="1">
        <v>1017.9</v>
      </c>
      <c r="AU600">
        <v>772.05</v>
      </c>
      <c r="AV600" s="1">
        <v>15465.53</v>
      </c>
      <c r="AW600" s="1">
        <v>2983.82</v>
      </c>
      <c r="AX600">
        <v>0.1772</v>
      </c>
      <c r="AY600" s="1">
        <v>12055.79</v>
      </c>
      <c r="AZ600">
        <v>0.71609999999999996</v>
      </c>
      <c r="BA600">
        <v>459.51</v>
      </c>
      <c r="BB600">
        <v>2.7300000000000001E-2</v>
      </c>
      <c r="BC600" s="1">
        <v>1336.9</v>
      </c>
      <c r="BD600">
        <v>7.9399999999999998E-2</v>
      </c>
      <c r="BE600" s="1">
        <v>16836.02</v>
      </c>
      <c r="BF600">
        <v>0.60680000000000001</v>
      </c>
      <c r="BG600">
        <v>0.23780000000000001</v>
      </c>
      <c r="BH600">
        <v>0.1139</v>
      </c>
      <c r="BI600">
        <v>2.9100000000000001E-2</v>
      </c>
      <c r="BJ600">
        <v>1.23E-2</v>
      </c>
    </row>
    <row r="601" spans="1:62" x14ac:dyDescent="0.25">
      <c r="A601" t="s">
        <v>603</v>
      </c>
      <c r="B601" t="s">
        <v>1356</v>
      </c>
      <c r="C601">
        <v>168</v>
      </c>
      <c r="D601">
        <v>6.1831585476190476</v>
      </c>
      <c r="E601">
        <v>1038.770636</v>
      </c>
      <c r="F601">
        <v>3.5999999999999999E-3</v>
      </c>
      <c r="G601">
        <v>0</v>
      </c>
      <c r="H601">
        <v>2.0000000000000001E-4</v>
      </c>
      <c r="I601">
        <v>0</v>
      </c>
      <c r="J601">
        <v>8.0000000000000002E-3</v>
      </c>
      <c r="K601">
        <v>0.97540000000000004</v>
      </c>
      <c r="L601">
        <v>1.2800000000000001E-2</v>
      </c>
      <c r="M601">
        <v>0.26919999999999999</v>
      </c>
      <c r="N601">
        <v>0</v>
      </c>
      <c r="O601">
        <v>0.1709</v>
      </c>
      <c r="P601" s="1">
        <v>62157.24</v>
      </c>
      <c r="Q601">
        <v>0.27139999999999997</v>
      </c>
      <c r="R601">
        <v>0.15709999999999999</v>
      </c>
      <c r="S601">
        <v>0.57140000000000002</v>
      </c>
      <c r="T601">
        <v>7.2</v>
      </c>
      <c r="U601" s="1">
        <v>90118.39</v>
      </c>
      <c r="V601">
        <v>144.27000000000001</v>
      </c>
      <c r="W601" s="1">
        <v>186326.14</v>
      </c>
      <c r="X601">
        <v>0.75639999999999996</v>
      </c>
      <c r="Y601">
        <v>8.8900000000000007E-2</v>
      </c>
      <c r="Z601">
        <v>0.1547</v>
      </c>
      <c r="AA601">
        <v>0.24360000000000001</v>
      </c>
      <c r="AB601">
        <v>186.33</v>
      </c>
      <c r="AC601" s="1">
        <v>5190.7859282229465</v>
      </c>
      <c r="AD601">
        <v>523.34</v>
      </c>
      <c r="AE601" s="1">
        <v>173277.54</v>
      </c>
      <c r="AF601">
        <v>327</v>
      </c>
      <c r="AG601" s="1">
        <v>34684</v>
      </c>
      <c r="AH601" s="1">
        <v>55036</v>
      </c>
      <c r="AI601">
        <v>50.66</v>
      </c>
      <c r="AJ601">
        <v>23.08</v>
      </c>
      <c r="AK601">
        <v>28.85</v>
      </c>
      <c r="AL601">
        <v>1</v>
      </c>
      <c r="AM601">
        <v>1</v>
      </c>
      <c r="AN601">
        <v>0.86</v>
      </c>
      <c r="AO601">
        <v>0</v>
      </c>
      <c r="AP601">
        <v>1.0370999999999999</v>
      </c>
      <c r="AQ601" s="1">
        <v>1805.38</v>
      </c>
      <c r="AR601" s="1">
        <v>2039.37</v>
      </c>
      <c r="AS601" s="1">
        <v>7271.89</v>
      </c>
      <c r="AT601">
        <v>576.91999999999996</v>
      </c>
      <c r="AU601">
        <v>208.84</v>
      </c>
      <c r="AV601" s="1">
        <v>11902.39</v>
      </c>
      <c r="AW601" s="1">
        <v>6991.57</v>
      </c>
      <c r="AX601">
        <v>0.4723</v>
      </c>
      <c r="AY601" s="1">
        <v>4049.94</v>
      </c>
      <c r="AZ601">
        <v>0.27360000000000001</v>
      </c>
      <c r="BA601">
        <v>604.73</v>
      </c>
      <c r="BB601">
        <v>4.0800000000000003E-2</v>
      </c>
      <c r="BC601" s="1">
        <v>3157.92</v>
      </c>
      <c r="BD601">
        <v>0.21329999999999999</v>
      </c>
      <c r="BE601" s="1">
        <v>14804.16</v>
      </c>
      <c r="BF601">
        <v>0.55149999999999999</v>
      </c>
      <c r="BG601">
        <v>0.23530000000000001</v>
      </c>
      <c r="BH601">
        <v>0.15840000000000001</v>
      </c>
      <c r="BI601">
        <v>3.5700000000000003E-2</v>
      </c>
      <c r="BJ601">
        <v>1.9E-2</v>
      </c>
    </row>
    <row r="602" spans="1:62" x14ac:dyDescent="0.25">
      <c r="A602" t="s">
        <v>604</v>
      </c>
      <c r="B602" t="s">
        <v>1357</v>
      </c>
      <c r="C602">
        <v>3</v>
      </c>
      <c r="D602">
        <v>623.50970366666672</v>
      </c>
      <c r="E602">
        <v>1870.5291110000001</v>
      </c>
      <c r="F602">
        <v>2.3900000000000001E-2</v>
      </c>
      <c r="G602">
        <v>5.0000000000000001E-4</v>
      </c>
      <c r="H602">
        <v>0.1065</v>
      </c>
      <c r="I602">
        <v>8.9999999999999998E-4</v>
      </c>
      <c r="J602">
        <v>3.4000000000000002E-2</v>
      </c>
      <c r="K602">
        <v>0.75829999999999997</v>
      </c>
      <c r="L602">
        <v>7.5800000000000006E-2</v>
      </c>
      <c r="M602">
        <v>7.3200000000000001E-2</v>
      </c>
      <c r="N602">
        <v>5.0000000000000001E-3</v>
      </c>
      <c r="O602">
        <v>8.7999999999999995E-2</v>
      </c>
      <c r="P602" s="1">
        <v>82670.850000000006</v>
      </c>
      <c r="Q602">
        <v>0.11609999999999999</v>
      </c>
      <c r="R602">
        <v>0.31609999999999999</v>
      </c>
      <c r="S602">
        <v>0.56769999999999998</v>
      </c>
      <c r="T602">
        <v>14.34</v>
      </c>
      <c r="U602" s="1">
        <v>89550.77</v>
      </c>
      <c r="V602">
        <v>130.44</v>
      </c>
      <c r="W602" s="1">
        <v>187550.04</v>
      </c>
      <c r="X602">
        <v>0.9556</v>
      </c>
      <c r="Y602">
        <v>2.7199999999999998E-2</v>
      </c>
      <c r="Z602">
        <v>1.72E-2</v>
      </c>
      <c r="AA602">
        <v>4.4400000000000002E-2</v>
      </c>
      <c r="AB602">
        <v>187.55</v>
      </c>
      <c r="AC602" s="1">
        <v>6826.8731691500525</v>
      </c>
      <c r="AD602">
        <v>929.84</v>
      </c>
      <c r="AE602" s="1">
        <v>193757.18</v>
      </c>
      <c r="AF602">
        <v>402</v>
      </c>
      <c r="AG602" s="1">
        <v>72006</v>
      </c>
      <c r="AH602" s="1">
        <v>163680</v>
      </c>
      <c r="AI602">
        <v>88.53</v>
      </c>
      <c r="AJ602">
        <v>35.31</v>
      </c>
      <c r="AK602">
        <v>41.82</v>
      </c>
      <c r="AL602">
        <v>3.25</v>
      </c>
      <c r="AM602">
        <v>2.69</v>
      </c>
      <c r="AN602">
        <v>2.73</v>
      </c>
      <c r="AO602" s="1">
        <v>4412.7</v>
      </c>
      <c r="AP602">
        <v>0.7853</v>
      </c>
      <c r="AQ602" s="1">
        <v>2170.14</v>
      </c>
      <c r="AR602" s="1">
        <v>1331.42</v>
      </c>
      <c r="AS602" s="1">
        <v>9638.52</v>
      </c>
      <c r="AT602" s="1">
        <v>1036.71</v>
      </c>
      <c r="AU602">
        <v>616.04</v>
      </c>
      <c r="AV602" s="1">
        <v>14792.82</v>
      </c>
      <c r="AW602" s="1">
        <v>3697.92</v>
      </c>
      <c r="AX602">
        <v>0.23200000000000001</v>
      </c>
      <c r="AY602" s="1">
        <v>10595.31</v>
      </c>
      <c r="AZ602">
        <v>0.66459999999999997</v>
      </c>
      <c r="BA602">
        <v>780.34</v>
      </c>
      <c r="BB602">
        <v>4.8899999999999999E-2</v>
      </c>
      <c r="BC602">
        <v>868.9</v>
      </c>
      <c r="BD602">
        <v>5.45E-2</v>
      </c>
      <c r="BE602" s="1">
        <v>15942.47</v>
      </c>
      <c r="BF602">
        <v>0.62450000000000006</v>
      </c>
      <c r="BG602">
        <v>0.19400000000000001</v>
      </c>
      <c r="BH602">
        <v>0.1246</v>
      </c>
      <c r="BI602">
        <v>2.2800000000000001E-2</v>
      </c>
      <c r="BJ602">
        <v>3.4200000000000001E-2</v>
      </c>
    </row>
    <row r="603" spans="1:62" x14ac:dyDescent="0.25">
      <c r="A603" t="s">
        <v>605</v>
      </c>
      <c r="B603" t="s">
        <v>1358</v>
      </c>
      <c r="C603">
        <v>126</v>
      </c>
      <c r="D603">
        <v>28.772070412698412</v>
      </c>
      <c r="E603">
        <v>3625.2808719999998</v>
      </c>
      <c r="F603">
        <v>4.0000000000000001E-3</v>
      </c>
      <c r="G603">
        <v>0</v>
      </c>
      <c r="H603">
        <v>0.1022</v>
      </c>
      <c r="I603">
        <v>1E-3</v>
      </c>
      <c r="J603">
        <v>2.52E-2</v>
      </c>
      <c r="K603">
        <v>0.73080000000000001</v>
      </c>
      <c r="L603">
        <v>0.1368</v>
      </c>
      <c r="M603">
        <v>0.93520000000000003</v>
      </c>
      <c r="N603">
        <v>2.2000000000000001E-3</v>
      </c>
      <c r="O603">
        <v>0.1837</v>
      </c>
      <c r="P603" s="1">
        <v>71299.360000000001</v>
      </c>
      <c r="Q603">
        <v>0.28160000000000002</v>
      </c>
      <c r="R603">
        <v>0.1588</v>
      </c>
      <c r="S603">
        <v>0.55959999999999999</v>
      </c>
      <c r="T603">
        <v>24</v>
      </c>
      <c r="U603" s="1">
        <v>107646.04</v>
      </c>
      <c r="V603">
        <v>151.05000000000001</v>
      </c>
      <c r="W603" s="1">
        <v>218691.21</v>
      </c>
      <c r="X603">
        <v>0.81869999999999998</v>
      </c>
      <c r="Y603">
        <v>0.14030000000000001</v>
      </c>
      <c r="Z603">
        <v>4.1000000000000002E-2</v>
      </c>
      <c r="AA603">
        <v>0.18129999999999999</v>
      </c>
      <c r="AB603">
        <v>218.69</v>
      </c>
      <c r="AC603" s="1">
        <v>6664.539894441592</v>
      </c>
      <c r="AD603">
        <v>900.45</v>
      </c>
      <c r="AE603" s="1">
        <v>157911.74</v>
      </c>
      <c r="AF603">
        <v>261</v>
      </c>
      <c r="AG603" s="1">
        <v>33672</v>
      </c>
      <c r="AH603" s="1">
        <v>55990</v>
      </c>
      <c r="AI603">
        <v>40.18</v>
      </c>
      <c r="AJ603">
        <v>29.88</v>
      </c>
      <c r="AK603">
        <v>31.11</v>
      </c>
      <c r="AL603">
        <v>1.8</v>
      </c>
      <c r="AM603">
        <v>0.93</v>
      </c>
      <c r="AN603">
        <v>1.4</v>
      </c>
      <c r="AO603" s="1">
        <v>1375.55</v>
      </c>
      <c r="AP603">
        <v>1.3711</v>
      </c>
      <c r="AQ603" s="1">
        <v>1758.69</v>
      </c>
      <c r="AR603" s="1">
        <v>2022.61</v>
      </c>
      <c r="AS603" s="1">
        <v>8786.73</v>
      </c>
      <c r="AT603" s="1">
        <v>1006.8</v>
      </c>
      <c r="AU603">
        <v>396.29</v>
      </c>
      <c r="AV603" s="1">
        <v>13971.13</v>
      </c>
      <c r="AW603" s="1">
        <v>6266.42</v>
      </c>
      <c r="AX603">
        <v>0.38250000000000001</v>
      </c>
      <c r="AY603" s="1">
        <v>6852.59</v>
      </c>
      <c r="AZ603">
        <v>0.41830000000000001</v>
      </c>
      <c r="BA603">
        <v>439.89</v>
      </c>
      <c r="BB603">
        <v>2.69E-2</v>
      </c>
      <c r="BC603" s="1">
        <v>2823.68</v>
      </c>
      <c r="BD603">
        <v>0.1724</v>
      </c>
      <c r="BE603" s="1">
        <v>16382.58</v>
      </c>
      <c r="BF603">
        <v>0.60550000000000004</v>
      </c>
      <c r="BG603">
        <v>0.20749999999999999</v>
      </c>
      <c r="BH603">
        <v>0.15679999999999999</v>
      </c>
      <c r="BI603">
        <v>2.0199999999999999E-2</v>
      </c>
      <c r="BJ603">
        <v>0.01</v>
      </c>
    </row>
    <row r="604" spans="1:62" x14ac:dyDescent="0.25">
      <c r="A604" t="s">
        <v>606</v>
      </c>
      <c r="B604" t="s">
        <v>1359</v>
      </c>
      <c r="C604">
        <v>17</v>
      </c>
      <c r="D604">
        <v>39.520904823529413</v>
      </c>
      <c r="E604">
        <v>671.85538199999996</v>
      </c>
      <c r="F604">
        <v>8.0000000000000002E-3</v>
      </c>
      <c r="G604">
        <v>0</v>
      </c>
      <c r="H604">
        <v>6.7299999999999999E-2</v>
      </c>
      <c r="I604">
        <v>6.0000000000000001E-3</v>
      </c>
      <c r="J604">
        <v>9.01E-2</v>
      </c>
      <c r="K604">
        <v>0.68720000000000003</v>
      </c>
      <c r="L604">
        <v>0.1414</v>
      </c>
      <c r="M604">
        <v>0.2253</v>
      </c>
      <c r="N604">
        <v>8.8000000000000005E-3</v>
      </c>
      <c r="O604">
        <v>0.1371</v>
      </c>
      <c r="P604" s="1">
        <v>67982.740000000005</v>
      </c>
      <c r="Q604">
        <v>0.40379999999999999</v>
      </c>
      <c r="R604">
        <v>0.1154</v>
      </c>
      <c r="S604">
        <v>0.48080000000000001</v>
      </c>
      <c r="T604">
        <v>8.77</v>
      </c>
      <c r="U604" s="1">
        <v>103359.52</v>
      </c>
      <c r="V604">
        <v>76.61</v>
      </c>
      <c r="W604" s="1">
        <v>253339.19</v>
      </c>
      <c r="X604">
        <v>0.89039999999999997</v>
      </c>
      <c r="Y604">
        <v>9.2700000000000005E-2</v>
      </c>
      <c r="Z604">
        <v>1.6899999999999998E-2</v>
      </c>
      <c r="AA604">
        <v>0.1096</v>
      </c>
      <c r="AB604">
        <v>253.34</v>
      </c>
      <c r="AC604" s="1">
        <v>8264.7190880134985</v>
      </c>
      <c r="AD604" s="1">
        <v>1043.68</v>
      </c>
      <c r="AE604" s="1">
        <v>209648.77</v>
      </c>
      <c r="AF604">
        <v>444</v>
      </c>
      <c r="AG604" s="1">
        <v>39307</v>
      </c>
      <c r="AH604" s="1">
        <v>77545</v>
      </c>
      <c r="AI604">
        <v>63.42</v>
      </c>
      <c r="AJ604">
        <v>31.62</v>
      </c>
      <c r="AK604">
        <v>36.65</v>
      </c>
      <c r="AL604">
        <v>1.2</v>
      </c>
      <c r="AM604">
        <v>0.86</v>
      </c>
      <c r="AN604">
        <v>1.08</v>
      </c>
      <c r="AO604" s="1">
        <v>2496.52</v>
      </c>
      <c r="AP604">
        <v>1.6863999999999999</v>
      </c>
      <c r="AQ604" s="1">
        <v>3251.13</v>
      </c>
      <c r="AR604" s="1">
        <v>1972.71</v>
      </c>
      <c r="AS604" s="1">
        <v>8223.5</v>
      </c>
      <c r="AT604" s="1">
        <v>1030.98</v>
      </c>
      <c r="AU604">
        <v>855.18</v>
      </c>
      <c r="AV604" s="1">
        <v>15333.5</v>
      </c>
      <c r="AW604" s="1">
        <v>4317.5200000000004</v>
      </c>
      <c r="AX604">
        <v>0.2452</v>
      </c>
      <c r="AY604" s="1">
        <v>10366.81</v>
      </c>
      <c r="AZ604">
        <v>0.58879999999999999</v>
      </c>
      <c r="BA604" s="1">
        <v>1432.24</v>
      </c>
      <c r="BB604">
        <v>8.1299999999999997E-2</v>
      </c>
      <c r="BC604" s="1">
        <v>1490.1</v>
      </c>
      <c r="BD604">
        <v>8.4599999999999995E-2</v>
      </c>
      <c r="BE604" s="1">
        <v>17606.669999999998</v>
      </c>
      <c r="BF604">
        <v>0.58389999999999997</v>
      </c>
      <c r="BG604">
        <v>0.2437</v>
      </c>
      <c r="BH604">
        <v>0.1363</v>
      </c>
      <c r="BI604">
        <v>2.0199999999999999E-2</v>
      </c>
      <c r="BJ604">
        <v>1.5900000000000001E-2</v>
      </c>
    </row>
    <row r="605" spans="1:62" x14ac:dyDescent="0.25">
      <c r="A605" t="s">
        <v>607</v>
      </c>
      <c r="B605" t="s">
        <v>1360</v>
      </c>
      <c r="C605">
        <v>46</v>
      </c>
      <c r="D605">
        <v>96.29336208695652</v>
      </c>
      <c r="E605">
        <v>4429.4946559999998</v>
      </c>
      <c r="F605">
        <v>1.8E-3</v>
      </c>
      <c r="G605">
        <v>0</v>
      </c>
      <c r="H605">
        <v>0.53090000000000004</v>
      </c>
      <c r="I605">
        <v>1.2999999999999999E-3</v>
      </c>
      <c r="J605">
        <v>0.23280000000000001</v>
      </c>
      <c r="K605">
        <v>0.1371</v>
      </c>
      <c r="L605">
        <v>9.6100000000000005E-2</v>
      </c>
      <c r="M605">
        <v>0.99960000000000004</v>
      </c>
      <c r="N605">
        <v>8.4500000000000006E-2</v>
      </c>
      <c r="O605">
        <v>0.16769999999999999</v>
      </c>
      <c r="P605" s="1">
        <v>53291.73</v>
      </c>
      <c r="Q605">
        <v>0.19439999999999999</v>
      </c>
      <c r="R605">
        <v>0.3911</v>
      </c>
      <c r="S605">
        <v>0.41449999999999998</v>
      </c>
      <c r="T605">
        <v>92</v>
      </c>
      <c r="U605" s="1">
        <v>80319.179999999993</v>
      </c>
      <c r="V605">
        <v>48.15</v>
      </c>
      <c r="W605" s="1">
        <v>124939.86</v>
      </c>
      <c r="X605">
        <v>0.50770000000000004</v>
      </c>
      <c r="Y605">
        <v>0.32340000000000002</v>
      </c>
      <c r="Z605">
        <v>0.16889999999999999</v>
      </c>
      <c r="AA605">
        <v>0.49230000000000002</v>
      </c>
      <c r="AB605">
        <v>124.94</v>
      </c>
      <c r="AC605" s="1">
        <v>6464.6582113406666</v>
      </c>
      <c r="AD605">
        <v>747.06</v>
      </c>
      <c r="AE605" s="1">
        <v>40129.360000000001</v>
      </c>
      <c r="AF605">
        <v>2</v>
      </c>
      <c r="AG605" s="1">
        <v>22496</v>
      </c>
      <c r="AH605" s="1">
        <v>32791</v>
      </c>
      <c r="AI605">
        <v>56.2</v>
      </c>
      <c r="AJ605">
        <v>47.51</v>
      </c>
      <c r="AK605">
        <v>56.06</v>
      </c>
      <c r="AL605">
        <v>0.5</v>
      </c>
      <c r="AM605">
        <v>0.44</v>
      </c>
      <c r="AN605">
        <v>0.5</v>
      </c>
      <c r="AO605">
        <v>0</v>
      </c>
      <c r="AP605">
        <v>1.0915999999999999</v>
      </c>
      <c r="AQ605" s="1">
        <v>3449.66</v>
      </c>
      <c r="AR605" s="1">
        <v>6154.99</v>
      </c>
      <c r="AS605" s="1">
        <v>14608.39</v>
      </c>
      <c r="AT605" s="1">
        <v>3229.69</v>
      </c>
      <c r="AU605" s="1">
        <v>1524.78</v>
      </c>
      <c r="AV605" s="1">
        <v>28967.51</v>
      </c>
      <c r="AW605" s="1">
        <v>13456.39</v>
      </c>
      <c r="AX605">
        <v>0.39</v>
      </c>
      <c r="AY605" s="1">
        <v>5376.35</v>
      </c>
      <c r="AZ605">
        <v>0.15579999999999999</v>
      </c>
      <c r="BA605">
        <v>362.24</v>
      </c>
      <c r="BB605">
        <v>1.0500000000000001E-2</v>
      </c>
      <c r="BC605" s="1">
        <v>15308.64</v>
      </c>
      <c r="BD605">
        <v>0.44369999999999998</v>
      </c>
      <c r="BE605" s="1">
        <v>34503.61</v>
      </c>
      <c r="BF605">
        <v>0.58420000000000005</v>
      </c>
      <c r="BG605">
        <v>0.2505</v>
      </c>
      <c r="BH605">
        <v>0.1308</v>
      </c>
      <c r="BI605">
        <v>2.0899999999999998E-2</v>
      </c>
      <c r="BJ605">
        <v>1.35E-2</v>
      </c>
    </row>
    <row r="606" spans="1:62" x14ac:dyDescent="0.25">
      <c r="A606" t="s">
        <v>608</v>
      </c>
      <c r="B606" t="s">
        <v>1361</v>
      </c>
      <c r="C606">
        <v>104</v>
      </c>
      <c r="D606">
        <v>12.40712941346154</v>
      </c>
      <c r="E606">
        <v>1290.341459</v>
      </c>
      <c r="F606">
        <v>6.0000000000000001E-3</v>
      </c>
      <c r="G606">
        <v>0</v>
      </c>
      <c r="H606">
        <v>4.4000000000000003E-3</v>
      </c>
      <c r="I606">
        <v>0</v>
      </c>
      <c r="J606">
        <v>9.4999999999999998E-3</v>
      </c>
      <c r="K606">
        <v>0.94499999999999995</v>
      </c>
      <c r="L606">
        <v>3.5000000000000003E-2</v>
      </c>
      <c r="M606">
        <v>0.46289999999999998</v>
      </c>
      <c r="N606">
        <v>0</v>
      </c>
      <c r="O606">
        <v>0.14610000000000001</v>
      </c>
      <c r="P606" s="1">
        <v>66747.12</v>
      </c>
      <c r="Q606">
        <v>7.8399999999999997E-2</v>
      </c>
      <c r="R606">
        <v>0.15690000000000001</v>
      </c>
      <c r="S606">
        <v>0.76470000000000005</v>
      </c>
      <c r="T606">
        <v>8</v>
      </c>
      <c r="U606" s="1">
        <v>77842.75</v>
      </c>
      <c r="V606">
        <v>161.29</v>
      </c>
      <c r="W606" s="1">
        <v>203915.35</v>
      </c>
      <c r="X606">
        <v>0.69489999999999996</v>
      </c>
      <c r="Y606">
        <v>0.16739999999999999</v>
      </c>
      <c r="Z606">
        <v>0.13769999999999999</v>
      </c>
      <c r="AA606">
        <v>0.30509999999999998</v>
      </c>
      <c r="AB606">
        <v>203.92</v>
      </c>
      <c r="AC606" s="1">
        <v>4662.7347808096738</v>
      </c>
      <c r="AD606">
        <v>427.68</v>
      </c>
      <c r="AE606" s="1">
        <v>182391.58</v>
      </c>
      <c r="AF606">
        <v>361</v>
      </c>
      <c r="AG606" s="1">
        <v>41524</v>
      </c>
      <c r="AH606" s="1">
        <v>62752</v>
      </c>
      <c r="AI606">
        <v>29.3</v>
      </c>
      <c r="AJ606">
        <v>21.14</v>
      </c>
      <c r="AK606">
        <v>24.73</v>
      </c>
      <c r="AL606">
        <v>0</v>
      </c>
      <c r="AM606">
        <v>0</v>
      </c>
      <c r="AN606">
        <v>0</v>
      </c>
      <c r="AO606" s="1">
        <v>1390.71</v>
      </c>
      <c r="AP606">
        <v>0.90990000000000004</v>
      </c>
      <c r="AQ606" s="1">
        <v>1558.26</v>
      </c>
      <c r="AR606" s="1">
        <v>2201.35</v>
      </c>
      <c r="AS606" s="1">
        <v>7263.27</v>
      </c>
      <c r="AT606" s="1">
        <v>1060.67</v>
      </c>
      <c r="AU606">
        <v>102.24</v>
      </c>
      <c r="AV606" s="1">
        <v>12185.8</v>
      </c>
      <c r="AW606" s="1">
        <v>5376.55</v>
      </c>
      <c r="AX606">
        <v>0.40189999999999998</v>
      </c>
      <c r="AY606" s="1">
        <v>5695.58</v>
      </c>
      <c r="AZ606">
        <v>0.42570000000000002</v>
      </c>
      <c r="BA606">
        <v>800.16</v>
      </c>
      <c r="BB606">
        <v>5.9799999999999999E-2</v>
      </c>
      <c r="BC606" s="1">
        <v>1507</v>
      </c>
      <c r="BD606">
        <v>0.11260000000000001</v>
      </c>
      <c r="BE606" s="1">
        <v>13379.29</v>
      </c>
      <c r="BF606">
        <v>0.53439999999999999</v>
      </c>
      <c r="BG606">
        <v>0.29970000000000002</v>
      </c>
      <c r="BH606">
        <v>0.1293</v>
      </c>
      <c r="BI606">
        <v>1.8499999999999999E-2</v>
      </c>
      <c r="BJ606">
        <v>1.8100000000000002E-2</v>
      </c>
    </row>
    <row r="607" spans="1:62" x14ac:dyDescent="0.25">
      <c r="A607" t="s">
        <v>609</v>
      </c>
      <c r="B607" t="s">
        <v>1362</v>
      </c>
      <c r="C607">
        <v>18</v>
      </c>
      <c r="D607">
        <v>157.39008150000001</v>
      </c>
      <c r="E607">
        <v>2833.021467</v>
      </c>
      <c r="F607">
        <v>4.1000000000000003E-3</v>
      </c>
      <c r="G607">
        <v>8.9999999999999998E-4</v>
      </c>
      <c r="H607">
        <v>9.8400000000000001E-2</v>
      </c>
      <c r="I607">
        <v>1.2999999999999999E-3</v>
      </c>
      <c r="J607">
        <v>2.6200000000000001E-2</v>
      </c>
      <c r="K607">
        <v>0.66300000000000003</v>
      </c>
      <c r="L607">
        <v>0.20599999999999999</v>
      </c>
      <c r="M607">
        <v>0.98919999999999997</v>
      </c>
      <c r="N607">
        <v>2.7000000000000001E-3</v>
      </c>
      <c r="O607">
        <v>0.29820000000000002</v>
      </c>
      <c r="P607" s="1">
        <v>56998.48</v>
      </c>
      <c r="Q607">
        <v>0.40439999999999998</v>
      </c>
      <c r="R607">
        <v>0.21779999999999999</v>
      </c>
      <c r="S607">
        <v>0.37780000000000002</v>
      </c>
      <c r="T607">
        <v>35.75</v>
      </c>
      <c r="U607" s="1">
        <v>79094.210000000006</v>
      </c>
      <c r="V607">
        <v>79.25</v>
      </c>
      <c r="W607" s="1">
        <v>158313.59</v>
      </c>
      <c r="X607">
        <v>0.64590000000000003</v>
      </c>
      <c r="Y607">
        <v>0.29770000000000002</v>
      </c>
      <c r="Z607">
        <v>5.6399999999999999E-2</v>
      </c>
      <c r="AA607">
        <v>0.35410000000000003</v>
      </c>
      <c r="AB607">
        <v>158.31</v>
      </c>
      <c r="AC607" s="1">
        <v>3874.2982105331148</v>
      </c>
      <c r="AD607">
        <v>469.45</v>
      </c>
      <c r="AE607" s="1">
        <v>92717.38</v>
      </c>
      <c r="AF607">
        <v>56</v>
      </c>
      <c r="AG607" s="1">
        <v>26983</v>
      </c>
      <c r="AH607" s="1">
        <v>41300</v>
      </c>
      <c r="AI607">
        <v>43.25</v>
      </c>
      <c r="AJ607">
        <v>23.3</v>
      </c>
      <c r="AK607">
        <v>23.46</v>
      </c>
      <c r="AL607">
        <v>0.5</v>
      </c>
      <c r="AM607">
        <v>0.4</v>
      </c>
      <c r="AN607">
        <v>0.47</v>
      </c>
      <c r="AO607">
        <v>0</v>
      </c>
      <c r="AP607">
        <v>0.88019999999999998</v>
      </c>
      <c r="AQ607" s="1">
        <v>2066.73</v>
      </c>
      <c r="AR607" s="1">
        <v>3114.76</v>
      </c>
      <c r="AS607" s="1">
        <v>9010.5</v>
      </c>
      <c r="AT607">
        <v>820.08</v>
      </c>
      <c r="AU607">
        <v>449.99</v>
      </c>
      <c r="AV607" s="1">
        <v>15462.06</v>
      </c>
      <c r="AW607" s="1">
        <v>9652.8700000000008</v>
      </c>
      <c r="AX607">
        <v>0.58699999999999997</v>
      </c>
      <c r="AY607" s="1">
        <v>3406</v>
      </c>
      <c r="AZ607">
        <v>0.20710000000000001</v>
      </c>
      <c r="BA607">
        <v>511.42</v>
      </c>
      <c r="BB607">
        <v>3.1099999999999999E-2</v>
      </c>
      <c r="BC607" s="1">
        <v>2873.21</v>
      </c>
      <c r="BD607">
        <v>0.17469999999999999</v>
      </c>
      <c r="BE607" s="1">
        <v>16443.490000000002</v>
      </c>
      <c r="BF607">
        <v>0.54600000000000004</v>
      </c>
      <c r="BG607">
        <v>0.28389999999999999</v>
      </c>
      <c r="BH607">
        <v>0.13150000000000001</v>
      </c>
      <c r="BI607">
        <v>2.7300000000000001E-2</v>
      </c>
      <c r="BJ607">
        <v>1.14E-2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607"/>
  <sheetViews>
    <sheetView workbookViewId="0"/>
  </sheetViews>
  <sheetFormatPr defaultRowHeight="15" x14ac:dyDescent="0.25"/>
  <cols>
    <col min="1" max="1" width="39.28515625" bestFit="1" customWidth="1"/>
    <col min="2" max="2" width="7" customWidth="1"/>
    <col min="3" max="4" width="7" bestFit="1" customWidth="1"/>
    <col min="5" max="5" width="7" customWidth="1"/>
    <col min="6" max="15" width="7" bestFit="1" customWidth="1"/>
    <col min="17" max="20" width="7" bestFit="1" customWidth="1"/>
    <col min="21" max="21" width="10.140625" bestFit="1" customWidth="1"/>
    <col min="22" max="22" width="7" bestFit="1" customWidth="1"/>
    <col min="23" max="23" width="10.140625" bestFit="1" customWidth="1"/>
    <col min="24" max="28" width="7" bestFit="1" customWidth="1"/>
    <col min="30" max="30" width="8.140625" bestFit="1" customWidth="1"/>
    <col min="31" max="31" width="10.140625" bestFit="1" customWidth="1"/>
    <col min="32" max="32" width="3.7109375" bestFit="1" customWidth="1"/>
    <col min="34" max="34" width="10.140625" bestFit="1" customWidth="1"/>
    <col min="35" max="35" width="7" bestFit="1" customWidth="1"/>
    <col min="36" max="37" width="6" bestFit="1" customWidth="1"/>
    <col min="38" max="40" width="5" bestFit="1" customWidth="1"/>
    <col min="41" max="41" width="8.140625" bestFit="1" customWidth="1"/>
    <col min="42" max="42" width="7" bestFit="1" customWidth="1"/>
    <col min="43" max="44" width="8.140625" bestFit="1" customWidth="1"/>
    <col min="46" max="47" width="8.140625" bestFit="1" customWidth="1"/>
    <col min="50" max="50" width="7" bestFit="1" customWidth="1"/>
    <col min="52" max="52" width="7" bestFit="1" customWidth="1"/>
    <col min="53" max="53" width="8.140625" bestFit="1" customWidth="1"/>
    <col min="54" max="54" width="7" bestFit="1" customWidth="1"/>
    <col min="55" max="55" width="8.140625" bestFit="1" customWidth="1"/>
    <col min="56" max="56" width="7" bestFit="1" customWidth="1"/>
    <col min="58" max="62" width="7" bestFit="1" customWidth="1"/>
  </cols>
  <sheetData>
    <row r="1" spans="1:62" ht="285" x14ac:dyDescent="0.25">
      <c r="A1" t="s">
        <v>0</v>
      </c>
      <c r="B1" t="s">
        <v>1</v>
      </c>
      <c r="C1" s="2" t="s">
        <v>619</v>
      </c>
      <c r="D1" s="2" t="s">
        <v>620</v>
      </c>
      <c r="E1" s="2" t="s">
        <v>736</v>
      </c>
      <c r="F1" s="2" t="s">
        <v>621</v>
      </c>
      <c r="G1" s="2" t="s">
        <v>622</v>
      </c>
      <c r="H1" s="2" t="s">
        <v>623</v>
      </c>
      <c r="I1" s="2" t="s">
        <v>624</v>
      </c>
      <c r="J1" s="2" t="s">
        <v>625</v>
      </c>
      <c r="K1" s="2" t="s">
        <v>626</v>
      </c>
      <c r="L1" s="2" t="s">
        <v>627</v>
      </c>
      <c r="M1" s="2" t="s">
        <v>628</v>
      </c>
      <c r="N1" s="2" t="s">
        <v>629</v>
      </c>
      <c r="O1" s="2" t="s">
        <v>630</v>
      </c>
      <c r="P1" s="2" t="s">
        <v>631</v>
      </c>
      <c r="Q1" s="2" t="s">
        <v>632</v>
      </c>
      <c r="R1" s="2" t="s">
        <v>633</v>
      </c>
      <c r="S1" s="2" t="s">
        <v>634</v>
      </c>
      <c r="T1" s="2" t="s">
        <v>635</v>
      </c>
      <c r="U1" s="2" t="s">
        <v>636</v>
      </c>
      <c r="V1" s="2" t="s">
        <v>637</v>
      </c>
      <c r="W1" s="2" t="s">
        <v>638</v>
      </c>
      <c r="X1" s="2" t="s">
        <v>639</v>
      </c>
      <c r="Y1" s="2" t="s">
        <v>640</v>
      </c>
      <c r="Z1" s="2" t="s">
        <v>641</v>
      </c>
      <c r="AA1" s="2" t="s">
        <v>642</v>
      </c>
      <c r="AB1" s="2" t="s">
        <v>643</v>
      </c>
      <c r="AC1" s="2" t="s">
        <v>1372</v>
      </c>
      <c r="AD1" s="2" t="s">
        <v>644</v>
      </c>
      <c r="AE1" s="2" t="s">
        <v>645</v>
      </c>
      <c r="AF1" s="2" t="s">
        <v>646</v>
      </c>
      <c r="AG1" s="2" t="s">
        <v>647</v>
      </c>
      <c r="AH1" s="2" t="s">
        <v>648</v>
      </c>
      <c r="AI1" s="2" t="s">
        <v>649</v>
      </c>
      <c r="AJ1" s="2" t="s">
        <v>650</v>
      </c>
      <c r="AK1" s="2" t="s">
        <v>651</v>
      </c>
      <c r="AL1" s="2" t="s">
        <v>652</v>
      </c>
      <c r="AM1" s="2" t="s">
        <v>653</v>
      </c>
      <c r="AN1" s="2" t="s">
        <v>654</v>
      </c>
      <c r="AO1" s="2" t="s">
        <v>655</v>
      </c>
      <c r="AP1" s="2" t="s">
        <v>656</v>
      </c>
      <c r="AQ1" s="2" t="s">
        <v>657</v>
      </c>
      <c r="AR1" s="2" t="s">
        <v>658</v>
      </c>
      <c r="AS1" s="2" t="s">
        <v>659</v>
      </c>
      <c r="AT1" s="2" t="s">
        <v>660</v>
      </c>
      <c r="AU1" s="2" t="s">
        <v>661</v>
      </c>
      <c r="AV1" s="2" t="s">
        <v>662</v>
      </c>
      <c r="AW1" s="2" t="s">
        <v>663</v>
      </c>
      <c r="AX1" s="2" t="s">
        <v>664</v>
      </c>
      <c r="AY1" s="2" t="s">
        <v>665</v>
      </c>
      <c r="AZ1" s="2" t="s">
        <v>666</v>
      </c>
      <c r="BA1" s="2" t="s">
        <v>667</v>
      </c>
      <c r="BB1" s="2" t="s">
        <v>668</v>
      </c>
      <c r="BC1" s="2" t="s">
        <v>669</v>
      </c>
      <c r="BD1" s="2" t="s">
        <v>670</v>
      </c>
      <c r="BE1" s="2" t="s">
        <v>671</v>
      </c>
      <c r="BF1" s="2" t="s">
        <v>672</v>
      </c>
      <c r="BG1" s="2" t="s">
        <v>673</v>
      </c>
      <c r="BH1" s="2" t="s">
        <v>674</v>
      </c>
      <c r="BI1" s="2" t="s">
        <v>675</v>
      </c>
      <c r="BJ1" s="2" t="s">
        <v>676</v>
      </c>
    </row>
    <row r="2" spans="1:62" x14ac:dyDescent="0.25">
      <c r="A2" t="s">
        <v>2</v>
      </c>
      <c r="B2" t="s">
        <v>757</v>
      </c>
      <c r="C2">
        <v>46.86</v>
      </c>
      <c r="D2">
        <v>25.575196430727079</v>
      </c>
      <c r="E2">
        <v>918.25660760000005</v>
      </c>
      <c r="F2">
        <v>4.1000000000000003E-3</v>
      </c>
      <c r="G2">
        <v>1.1000000000000001E-3</v>
      </c>
      <c r="H2">
        <v>1.11E-2</v>
      </c>
      <c r="I2">
        <v>1.1999999999999999E-3</v>
      </c>
      <c r="J2">
        <v>3.15E-2</v>
      </c>
      <c r="K2">
        <v>0.91320000000000001</v>
      </c>
      <c r="L2">
        <v>3.78E-2</v>
      </c>
      <c r="M2">
        <v>0.37759999999999999</v>
      </c>
      <c r="N2">
        <v>5.1000000000000004E-3</v>
      </c>
      <c r="O2">
        <v>0.15409999999999999</v>
      </c>
      <c r="P2" s="1">
        <v>56159.8</v>
      </c>
      <c r="Q2">
        <v>0.2041</v>
      </c>
      <c r="R2">
        <v>0.23519999999999999</v>
      </c>
      <c r="S2">
        <v>0.56069999999999998</v>
      </c>
      <c r="T2">
        <v>8.6999999999999993</v>
      </c>
      <c r="U2" s="1">
        <v>76984.75</v>
      </c>
      <c r="V2">
        <v>105.09</v>
      </c>
      <c r="W2" s="1">
        <v>248203.45</v>
      </c>
      <c r="X2">
        <v>0.79559999999999997</v>
      </c>
      <c r="Y2">
        <v>0.12909999999999999</v>
      </c>
      <c r="Z2">
        <v>7.5300000000000006E-2</v>
      </c>
      <c r="AA2">
        <v>0.2044</v>
      </c>
      <c r="AB2">
        <v>248.2</v>
      </c>
      <c r="AC2" s="1">
        <v>6737.5701226798128</v>
      </c>
      <c r="AD2">
        <v>670.4</v>
      </c>
      <c r="AE2" s="1">
        <v>217049.01</v>
      </c>
      <c r="AF2" t="s">
        <v>3</v>
      </c>
      <c r="AG2" s="1">
        <v>36090</v>
      </c>
      <c r="AH2" s="1">
        <v>57782.32</v>
      </c>
      <c r="AI2">
        <v>39.090000000000003</v>
      </c>
      <c r="AJ2">
        <v>23.33</v>
      </c>
      <c r="AK2">
        <v>26.37</v>
      </c>
      <c r="AL2">
        <v>1.81</v>
      </c>
      <c r="AM2">
        <v>1.35</v>
      </c>
      <c r="AN2">
        <v>1.69</v>
      </c>
      <c r="AO2" s="1">
        <v>2084.85</v>
      </c>
      <c r="AP2">
        <v>1.1848000000000001</v>
      </c>
      <c r="AQ2" s="1">
        <v>1921.09</v>
      </c>
      <c r="AR2" s="1">
        <v>2511.14</v>
      </c>
      <c r="AS2" s="1">
        <v>7555.7</v>
      </c>
      <c r="AT2">
        <v>774.61</v>
      </c>
      <c r="AU2">
        <v>456.35</v>
      </c>
      <c r="AV2" s="1">
        <v>13218.9</v>
      </c>
      <c r="AW2" s="1">
        <v>6305.7</v>
      </c>
      <c r="AX2">
        <v>0.39960000000000001</v>
      </c>
      <c r="AY2" s="1">
        <v>6469.17</v>
      </c>
      <c r="AZ2">
        <v>0.40989999999999999</v>
      </c>
      <c r="BA2">
        <v>804.7</v>
      </c>
      <c r="BB2">
        <v>5.0999999999999997E-2</v>
      </c>
      <c r="BC2" s="1">
        <v>2202.0500000000002</v>
      </c>
      <c r="BD2">
        <v>0.13950000000000001</v>
      </c>
      <c r="BE2" s="1">
        <v>15781.62</v>
      </c>
      <c r="BF2">
        <v>0.53900000000000003</v>
      </c>
      <c r="BG2">
        <v>0.2369</v>
      </c>
      <c r="BH2">
        <v>0.16700000000000001</v>
      </c>
      <c r="BI2">
        <v>3.1399999999999997E-2</v>
      </c>
      <c r="BJ2">
        <v>2.5700000000000001E-2</v>
      </c>
    </row>
    <row r="3" spans="1:62" x14ac:dyDescent="0.25">
      <c r="A3" t="s">
        <v>4</v>
      </c>
      <c r="B3" t="s">
        <v>758</v>
      </c>
      <c r="C3">
        <v>117</v>
      </c>
      <c r="D3">
        <v>9.3588537957146603</v>
      </c>
      <c r="E3">
        <v>972.81486619999998</v>
      </c>
      <c r="F3">
        <v>1.6000000000000001E-3</v>
      </c>
      <c r="G3">
        <v>8.0000000000000004E-4</v>
      </c>
      <c r="H3">
        <v>6.1999999999999998E-3</v>
      </c>
      <c r="I3">
        <v>1E-3</v>
      </c>
      <c r="J3">
        <v>3.32E-2</v>
      </c>
      <c r="K3">
        <v>0.92700000000000005</v>
      </c>
      <c r="L3">
        <v>3.0300000000000001E-2</v>
      </c>
      <c r="M3">
        <v>0.29049999999999998</v>
      </c>
      <c r="N3">
        <v>3.2000000000000002E-3</v>
      </c>
      <c r="O3">
        <v>0.1636</v>
      </c>
      <c r="P3" s="1">
        <v>59193.29</v>
      </c>
      <c r="Q3">
        <v>0.22839999999999999</v>
      </c>
      <c r="R3">
        <v>0.1832</v>
      </c>
      <c r="S3">
        <v>0.58840000000000003</v>
      </c>
      <c r="T3">
        <v>10.4</v>
      </c>
      <c r="U3" s="1">
        <v>67768.039999999994</v>
      </c>
      <c r="V3">
        <v>94.07</v>
      </c>
      <c r="W3" s="1">
        <v>194182.91</v>
      </c>
      <c r="X3">
        <v>0.80859999999999999</v>
      </c>
      <c r="Y3">
        <v>4.4900000000000002E-2</v>
      </c>
      <c r="Z3">
        <v>0.14649999999999999</v>
      </c>
      <c r="AA3">
        <v>0.19139999999999999</v>
      </c>
      <c r="AB3">
        <v>194.18</v>
      </c>
      <c r="AC3" s="1">
        <v>4549.7733170929414</v>
      </c>
      <c r="AD3">
        <v>504.3</v>
      </c>
      <c r="AE3" s="1">
        <v>173734.91</v>
      </c>
      <c r="AF3" t="s">
        <v>3</v>
      </c>
      <c r="AG3" s="1">
        <v>38090</v>
      </c>
      <c r="AH3" s="1">
        <v>58397.31</v>
      </c>
      <c r="AI3">
        <v>32.08</v>
      </c>
      <c r="AJ3">
        <v>21.76</v>
      </c>
      <c r="AK3">
        <v>24.67</v>
      </c>
      <c r="AL3">
        <v>1.64</v>
      </c>
      <c r="AM3">
        <v>0.99</v>
      </c>
      <c r="AN3">
        <v>1.38</v>
      </c>
      <c r="AO3" s="1">
        <v>1770.96</v>
      </c>
      <c r="AP3">
        <v>1.2161</v>
      </c>
      <c r="AQ3" s="1">
        <v>1881.52</v>
      </c>
      <c r="AR3" s="1">
        <v>2805.21</v>
      </c>
      <c r="AS3" s="1">
        <v>7789.29</v>
      </c>
      <c r="AT3">
        <v>775.09</v>
      </c>
      <c r="AU3">
        <v>528.79</v>
      </c>
      <c r="AV3" s="1">
        <v>13779.9</v>
      </c>
      <c r="AW3" s="1">
        <v>7700.03</v>
      </c>
      <c r="AX3">
        <v>0.49109999999999998</v>
      </c>
      <c r="AY3" s="1">
        <v>5059.1000000000004</v>
      </c>
      <c r="AZ3">
        <v>0.32269999999999999</v>
      </c>
      <c r="BA3">
        <v>776.97</v>
      </c>
      <c r="BB3">
        <v>4.9599999999999998E-2</v>
      </c>
      <c r="BC3" s="1">
        <v>2141.6</v>
      </c>
      <c r="BD3">
        <v>0.1366</v>
      </c>
      <c r="BE3" s="1">
        <v>15677.7</v>
      </c>
      <c r="BF3">
        <v>0.5514</v>
      </c>
      <c r="BG3">
        <v>0.2409</v>
      </c>
      <c r="BH3">
        <v>0.15140000000000001</v>
      </c>
      <c r="BI3">
        <v>3.7100000000000001E-2</v>
      </c>
      <c r="BJ3">
        <v>1.9300000000000001E-2</v>
      </c>
    </row>
    <row r="4" spans="1:62" x14ac:dyDescent="0.25">
      <c r="A4" t="s">
        <v>5</v>
      </c>
      <c r="B4" t="s">
        <v>759</v>
      </c>
      <c r="C4">
        <v>38.29</v>
      </c>
      <c r="D4">
        <v>323.52724480742978</v>
      </c>
      <c r="E4">
        <v>11146.163254200001</v>
      </c>
      <c r="F4">
        <v>1.9900000000000001E-2</v>
      </c>
      <c r="G4">
        <v>1.4E-3</v>
      </c>
      <c r="H4">
        <v>0.49719999999999998</v>
      </c>
      <c r="I4">
        <v>1.8E-3</v>
      </c>
      <c r="J4">
        <v>0.12859999999999999</v>
      </c>
      <c r="K4">
        <v>0.26529999999999998</v>
      </c>
      <c r="L4">
        <v>8.5900000000000004E-2</v>
      </c>
      <c r="M4">
        <v>0.92120000000000002</v>
      </c>
      <c r="N4">
        <v>8.9899999999999994E-2</v>
      </c>
      <c r="O4">
        <v>0.1963</v>
      </c>
      <c r="P4" s="1">
        <v>70310.75</v>
      </c>
      <c r="Q4">
        <v>0.251</v>
      </c>
      <c r="R4">
        <v>0.2011</v>
      </c>
      <c r="S4">
        <v>0.54790000000000005</v>
      </c>
      <c r="T4">
        <v>128.72999999999999</v>
      </c>
      <c r="U4" s="1">
        <v>91680.46</v>
      </c>
      <c r="V4">
        <v>89.66</v>
      </c>
      <c r="W4" s="1">
        <v>182432.02</v>
      </c>
      <c r="X4">
        <v>0.6048</v>
      </c>
      <c r="Y4">
        <v>0.3286</v>
      </c>
      <c r="Z4">
        <v>6.6600000000000006E-2</v>
      </c>
      <c r="AA4">
        <v>0.3952</v>
      </c>
      <c r="AB4">
        <v>182.43</v>
      </c>
      <c r="AC4" s="1">
        <v>6349.664520144308</v>
      </c>
      <c r="AD4">
        <v>466.41</v>
      </c>
      <c r="AE4" s="1">
        <v>85194.63</v>
      </c>
      <c r="AF4" t="s">
        <v>3</v>
      </c>
      <c r="AG4" s="1">
        <v>28679</v>
      </c>
      <c r="AH4" s="1">
        <v>48766.11</v>
      </c>
      <c r="AI4">
        <v>62.86</v>
      </c>
      <c r="AJ4">
        <v>39.18</v>
      </c>
      <c r="AK4">
        <v>47.79</v>
      </c>
      <c r="AL4">
        <v>1.83</v>
      </c>
      <c r="AM4">
        <v>1.47</v>
      </c>
      <c r="AN4">
        <v>1.61</v>
      </c>
      <c r="AO4">
        <v>1.41</v>
      </c>
      <c r="AP4">
        <v>1.1138999999999999</v>
      </c>
      <c r="AQ4" s="1">
        <v>2719.95</v>
      </c>
      <c r="AR4" s="1">
        <v>3549.28</v>
      </c>
      <c r="AS4" s="1">
        <v>9911.7000000000007</v>
      </c>
      <c r="AT4" s="1">
        <v>1548.31</v>
      </c>
      <c r="AU4">
        <v>991.7</v>
      </c>
      <c r="AV4" s="1">
        <v>18720.93</v>
      </c>
      <c r="AW4" s="1">
        <v>7724.07</v>
      </c>
      <c r="AX4">
        <v>0.37290000000000001</v>
      </c>
      <c r="AY4" s="1">
        <v>7473.88</v>
      </c>
      <c r="AZ4">
        <v>0.36080000000000001</v>
      </c>
      <c r="BA4">
        <v>735.45</v>
      </c>
      <c r="BB4">
        <v>3.5499999999999997E-2</v>
      </c>
      <c r="BC4" s="1">
        <v>4782.1400000000003</v>
      </c>
      <c r="BD4">
        <v>0.23080000000000001</v>
      </c>
      <c r="BE4" s="1">
        <v>20715.55</v>
      </c>
      <c r="BF4">
        <v>0.58609999999999995</v>
      </c>
      <c r="BG4">
        <v>0.2235</v>
      </c>
      <c r="BH4">
        <v>0.1444</v>
      </c>
      <c r="BI4">
        <v>3.1600000000000003E-2</v>
      </c>
      <c r="BJ4">
        <v>1.43E-2</v>
      </c>
    </row>
    <row r="5" spans="1:62" x14ac:dyDescent="0.25">
      <c r="A5" t="s">
        <v>6</v>
      </c>
      <c r="B5" t="s">
        <v>760</v>
      </c>
      <c r="C5">
        <v>121.62</v>
      </c>
      <c r="D5">
        <v>11.449915535535521</v>
      </c>
      <c r="E5">
        <v>1276.39649925</v>
      </c>
      <c r="F5">
        <v>1.6999999999999999E-3</v>
      </c>
      <c r="G5">
        <v>5.0000000000000001E-4</v>
      </c>
      <c r="H5">
        <v>5.4000000000000003E-3</v>
      </c>
      <c r="I5">
        <v>5.9999999999999995E-4</v>
      </c>
      <c r="J5">
        <v>1.46E-2</v>
      </c>
      <c r="K5">
        <v>0.95679999999999998</v>
      </c>
      <c r="L5">
        <v>2.0500000000000001E-2</v>
      </c>
      <c r="M5">
        <v>0.32469999999999999</v>
      </c>
      <c r="N5">
        <v>1.1000000000000001E-3</v>
      </c>
      <c r="O5">
        <v>0.15390000000000001</v>
      </c>
      <c r="P5" s="1">
        <v>59382.080000000002</v>
      </c>
      <c r="Q5">
        <v>0.16789999999999999</v>
      </c>
      <c r="R5">
        <v>0.18909999999999999</v>
      </c>
      <c r="S5">
        <v>0.64300000000000002</v>
      </c>
      <c r="T5">
        <v>11.55</v>
      </c>
      <c r="U5" s="1">
        <v>77870.39</v>
      </c>
      <c r="V5">
        <v>111.03</v>
      </c>
      <c r="W5" s="1">
        <v>210624.57</v>
      </c>
      <c r="X5">
        <v>0.70189999999999997</v>
      </c>
      <c r="Y5">
        <v>8.5599999999999996E-2</v>
      </c>
      <c r="Z5">
        <v>0.21249999999999999</v>
      </c>
      <c r="AA5">
        <v>0.29809999999999998</v>
      </c>
      <c r="AB5">
        <v>210.62</v>
      </c>
      <c r="AC5" s="1">
        <v>5650.9508594901508</v>
      </c>
      <c r="AD5">
        <v>475.53</v>
      </c>
      <c r="AE5" s="1">
        <v>176276.5</v>
      </c>
      <c r="AF5" t="s">
        <v>3</v>
      </c>
      <c r="AG5" s="1">
        <v>35818</v>
      </c>
      <c r="AH5" s="1">
        <v>58290.99</v>
      </c>
      <c r="AI5">
        <v>32.71</v>
      </c>
      <c r="AJ5">
        <v>21.08</v>
      </c>
      <c r="AK5">
        <v>23.56</v>
      </c>
      <c r="AL5">
        <v>1.77</v>
      </c>
      <c r="AM5">
        <v>1.23</v>
      </c>
      <c r="AN5">
        <v>1.43</v>
      </c>
      <c r="AO5" s="1">
        <v>1829.76</v>
      </c>
      <c r="AP5">
        <v>1.1519999999999999</v>
      </c>
      <c r="AQ5" s="1">
        <v>1610.83</v>
      </c>
      <c r="AR5" s="1">
        <v>2639.35</v>
      </c>
      <c r="AS5" s="1">
        <v>7582.5</v>
      </c>
      <c r="AT5">
        <v>785.47</v>
      </c>
      <c r="AU5">
        <v>395.09</v>
      </c>
      <c r="AV5" s="1">
        <v>13013.24</v>
      </c>
      <c r="AW5" s="1">
        <v>7408.7</v>
      </c>
      <c r="AX5">
        <v>0.4763</v>
      </c>
      <c r="AY5" s="1">
        <v>5348.65</v>
      </c>
      <c r="AZ5">
        <v>0.34379999999999999</v>
      </c>
      <c r="BA5">
        <v>680.64</v>
      </c>
      <c r="BB5">
        <v>4.3799999999999999E-2</v>
      </c>
      <c r="BC5" s="1">
        <v>2117.4699999999998</v>
      </c>
      <c r="BD5">
        <v>0.1361</v>
      </c>
      <c r="BE5" s="1">
        <v>15555.45</v>
      </c>
      <c r="BF5">
        <v>0.55189999999999995</v>
      </c>
      <c r="BG5">
        <v>0.24629999999999999</v>
      </c>
      <c r="BH5">
        <v>0.13569999999999999</v>
      </c>
      <c r="BI5">
        <v>4.1300000000000003E-2</v>
      </c>
      <c r="BJ5">
        <v>2.4799999999999999E-2</v>
      </c>
    </row>
    <row r="6" spans="1:62" x14ac:dyDescent="0.25">
      <c r="A6" t="s">
        <v>7</v>
      </c>
      <c r="B6" t="s">
        <v>761</v>
      </c>
      <c r="C6">
        <v>115.57</v>
      </c>
      <c r="D6">
        <v>10.802639163311561</v>
      </c>
      <c r="E6">
        <v>1132.4585196</v>
      </c>
      <c r="F6">
        <v>2.2000000000000001E-3</v>
      </c>
      <c r="G6">
        <v>8.0000000000000004E-4</v>
      </c>
      <c r="H6">
        <v>6.1999999999999998E-3</v>
      </c>
      <c r="I6">
        <v>1.1000000000000001E-3</v>
      </c>
      <c r="J6">
        <v>1.9699999999999999E-2</v>
      </c>
      <c r="K6">
        <v>0.94159999999999999</v>
      </c>
      <c r="L6">
        <v>2.8400000000000002E-2</v>
      </c>
      <c r="M6">
        <v>0.29659999999999997</v>
      </c>
      <c r="N6">
        <v>2.3999999999999998E-3</v>
      </c>
      <c r="O6">
        <v>0.15260000000000001</v>
      </c>
      <c r="P6" s="1">
        <v>59018.28</v>
      </c>
      <c r="Q6">
        <v>0.2268</v>
      </c>
      <c r="R6">
        <v>0.1827</v>
      </c>
      <c r="S6">
        <v>0.59050000000000002</v>
      </c>
      <c r="T6">
        <v>11.61</v>
      </c>
      <c r="U6" s="1">
        <v>72226.84</v>
      </c>
      <c r="V6">
        <v>97.02</v>
      </c>
      <c r="W6" s="1">
        <v>197006.14</v>
      </c>
      <c r="X6">
        <v>0.85429999999999995</v>
      </c>
      <c r="Y6">
        <v>6.88E-2</v>
      </c>
      <c r="Z6">
        <v>7.6999999999999999E-2</v>
      </c>
      <c r="AA6">
        <v>0.1457</v>
      </c>
      <c r="AB6">
        <v>197.01</v>
      </c>
      <c r="AC6" s="1">
        <v>4475.9970754845672</v>
      </c>
      <c r="AD6">
        <v>538.14</v>
      </c>
      <c r="AE6" s="1">
        <v>171365.23</v>
      </c>
      <c r="AF6" t="s">
        <v>3</v>
      </c>
      <c r="AG6" s="1">
        <v>39520</v>
      </c>
      <c r="AH6" s="1">
        <v>60497.29</v>
      </c>
      <c r="AI6">
        <v>30.23</v>
      </c>
      <c r="AJ6">
        <v>21.77</v>
      </c>
      <c r="AK6">
        <v>24.69</v>
      </c>
      <c r="AL6">
        <v>1.72</v>
      </c>
      <c r="AM6">
        <v>1.08</v>
      </c>
      <c r="AN6">
        <v>1.43</v>
      </c>
      <c r="AO6" s="1">
        <v>1927.56</v>
      </c>
      <c r="AP6">
        <v>1.2119</v>
      </c>
      <c r="AQ6" s="1">
        <v>1759.06</v>
      </c>
      <c r="AR6" s="1">
        <v>2715.51</v>
      </c>
      <c r="AS6" s="1">
        <v>7515.68</v>
      </c>
      <c r="AT6">
        <v>845.45</v>
      </c>
      <c r="AU6">
        <v>408.84</v>
      </c>
      <c r="AV6" s="1">
        <v>13244.54</v>
      </c>
      <c r="AW6" s="1">
        <v>6899.52</v>
      </c>
      <c r="AX6">
        <v>0.45879999999999999</v>
      </c>
      <c r="AY6" s="1">
        <v>5336.38</v>
      </c>
      <c r="AZ6">
        <v>0.35489999999999999</v>
      </c>
      <c r="BA6">
        <v>672.2</v>
      </c>
      <c r="BB6">
        <v>4.4699999999999997E-2</v>
      </c>
      <c r="BC6" s="1">
        <v>2129.0700000000002</v>
      </c>
      <c r="BD6">
        <v>0.1416</v>
      </c>
      <c r="BE6" s="1">
        <v>15037.18</v>
      </c>
      <c r="BF6">
        <v>0.54800000000000004</v>
      </c>
      <c r="BG6">
        <v>0.23599999999999999</v>
      </c>
      <c r="BH6">
        <v>0.1583</v>
      </c>
      <c r="BI6">
        <v>3.5499999999999997E-2</v>
      </c>
      <c r="BJ6">
        <v>2.2200000000000001E-2</v>
      </c>
    </row>
    <row r="7" spans="1:62" x14ac:dyDescent="0.25">
      <c r="A7" t="s">
        <v>8</v>
      </c>
      <c r="B7" t="s">
        <v>762</v>
      </c>
      <c r="C7">
        <v>15.29</v>
      </c>
      <c r="D7">
        <v>253.7106269769852</v>
      </c>
      <c r="E7">
        <v>2811.17977565</v>
      </c>
      <c r="F7">
        <v>3.0000000000000001E-3</v>
      </c>
      <c r="G7">
        <v>8.0000000000000004E-4</v>
      </c>
      <c r="H7">
        <v>0.19339999999999999</v>
      </c>
      <c r="I7">
        <v>1.6999999999999999E-3</v>
      </c>
      <c r="J7">
        <v>8.7599999999999997E-2</v>
      </c>
      <c r="K7">
        <v>0.57579999999999998</v>
      </c>
      <c r="L7">
        <v>0.13769999999999999</v>
      </c>
      <c r="M7">
        <v>0.96260000000000001</v>
      </c>
      <c r="N7">
        <v>2.87E-2</v>
      </c>
      <c r="O7">
        <v>0.19059999999999999</v>
      </c>
      <c r="P7" s="1">
        <v>62668.67</v>
      </c>
      <c r="Q7">
        <v>0.23219999999999999</v>
      </c>
      <c r="R7">
        <v>0.19850000000000001</v>
      </c>
      <c r="S7">
        <v>0.56940000000000002</v>
      </c>
      <c r="T7">
        <v>27.23</v>
      </c>
      <c r="U7" s="1">
        <v>83116.52</v>
      </c>
      <c r="V7">
        <v>102.99</v>
      </c>
      <c r="W7" s="1">
        <v>125670</v>
      </c>
      <c r="X7">
        <v>0.66549999999999998</v>
      </c>
      <c r="Y7">
        <v>0.24890000000000001</v>
      </c>
      <c r="Z7">
        <v>8.5599999999999996E-2</v>
      </c>
      <c r="AA7">
        <v>0.33450000000000002</v>
      </c>
      <c r="AB7">
        <v>125.67</v>
      </c>
      <c r="AC7" s="1">
        <v>4218.8152653421002</v>
      </c>
      <c r="AD7">
        <v>420.03</v>
      </c>
      <c r="AE7" s="1">
        <v>82264.479999999996</v>
      </c>
      <c r="AF7" t="s">
        <v>3</v>
      </c>
      <c r="AG7" s="1">
        <v>27821</v>
      </c>
      <c r="AH7" s="1">
        <v>41252.620000000003</v>
      </c>
      <c r="AI7">
        <v>50.05</v>
      </c>
      <c r="AJ7">
        <v>31.17</v>
      </c>
      <c r="AK7">
        <v>36.79</v>
      </c>
      <c r="AL7">
        <v>2.1800000000000002</v>
      </c>
      <c r="AM7">
        <v>1.79</v>
      </c>
      <c r="AN7">
        <v>2.04</v>
      </c>
      <c r="AO7">
        <v>1.41</v>
      </c>
      <c r="AP7">
        <v>0.9829</v>
      </c>
      <c r="AQ7" s="1">
        <v>1943.66</v>
      </c>
      <c r="AR7" s="1">
        <v>3010.28</v>
      </c>
      <c r="AS7" s="1">
        <v>8641.4500000000007</v>
      </c>
      <c r="AT7" s="1">
        <v>1048.3900000000001</v>
      </c>
      <c r="AU7">
        <v>569.37</v>
      </c>
      <c r="AV7" s="1">
        <v>15213.14</v>
      </c>
      <c r="AW7" s="1">
        <v>9045.2099999999991</v>
      </c>
      <c r="AX7">
        <v>0.52939999999999998</v>
      </c>
      <c r="AY7" s="1">
        <v>3759.72</v>
      </c>
      <c r="AZ7">
        <v>0.22009999999999999</v>
      </c>
      <c r="BA7">
        <v>557.21</v>
      </c>
      <c r="BB7">
        <v>3.2599999999999997E-2</v>
      </c>
      <c r="BC7" s="1">
        <v>3723.33</v>
      </c>
      <c r="BD7">
        <v>0.21790000000000001</v>
      </c>
      <c r="BE7" s="1">
        <v>17085.47</v>
      </c>
      <c r="BF7">
        <v>0.55710000000000004</v>
      </c>
      <c r="BG7">
        <v>0.2306</v>
      </c>
      <c r="BH7">
        <v>0.1678</v>
      </c>
      <c r="BI7">
        <v>3.0800000000000001E-2</v>
      </c>
      <c r="BJ7">
        <v>1.3599999999999999E-2</v>
      </c>
    </row>
    <row r="8" spans="1:62" x14ac:dyDescent="0.25">
      <c r="A8" t="s">
        <v>9</v>
      </c>
      <c r="B8" t="s">
        <v>763</v>
      </c>
      <c r="C8">
        <v>131.86000000000001</v>
      </c>
      <c r="D8">
        <v>11.486742865051561</v>
      </c>
      <c r="E8">
        <v>1461.9936169</v>
      </c>
      <c r="F8">
        <v>2.3E-3</v>
      </c>
      <c r="G8">
        <v>4.0000000000000002E-4</v>
      </c>
      <c r="H8">
        <v>5.5999999999999999E-3</v>
      </c>
      <c r="I8">
        <v>5.9999999999999995E-4</v>
      </c>
      <c r="J8">
        <v>1.47E-2</v>
      </c>
      <c r="K8">
        <v>0.9546</v>
      </c>
      <c r="L8">
        <v>2.1899999999999999E-2</v>
      </c>
      <c r="M8">
        <v>0.30959999999999999</v>
      </c>
      <c r="N8">
        <v>1.1999999999999999E-3</v>
      </c>
      <c r="O8">
        <v>0.14960000000000001</v>
      </c>
      <c r="P8" s="1">
        <v>61116.800000000003</v>
      </c>
      <c r="Q8">
        <v>0.15529999999999999</v>
      </c>
      <c r="R8">
        <v>0.18790000000000001</v>
      </c>
      <c r="S8">
        <v>0.65680000000000005</v>
      </c>
      <c r="T8">
        <v>12.84</v>
      </c>
      <c r="U8" s="1">
        <v>79908.539999999994</v>
      </c>
      <c r="V8">
        <v>113.67</v>
      </c>
      <c r="W8" s="1">
        <v>213442.56</v>
      </c>
      <c r="X8">
        <v>0.7389</v>
      </c>
      <c r="Y8">
        <v>7.2300000000000003E-2</v>
      </c>
      <c r="Z8">
        <v>0.1888</v>
      </c>
      <c r="AA8">
        <v>0.2611</v>
      </c>
      <c r="AB8">
        <v>213.44</v>
      </c>
      <c r="AC8" s="1">
        <v>5811.030935683073</v>
      </c>
      <c r="AD8">
        <v>511.06</v>
      </c>
      <c r="AE8" s="1">
        <v>188233.06</v>
      </c>
      <c r="AF8" t="s">
        <v>3</v>
      </c>
      <c r="AG8" s="1">
        <v>38916</v>
      </c>
      <c r="AH8" s="1">
        <v>61085.82</v>
      </c>
      <c r="AI8">
        <v>32.82</v>
      </c>
      <c r="AJ8">
        <v>21.57</v>
      </c>
      <c r="AK8">
        <v>24.36</v>
      </c>
      <c r="AL8">
        <v>1.95</v>
      </c>
      <c r="AM8">
        <v>1.32</v>
      </c>
      <c r="AN8">
        <v>1.62</v>
      </c>
      <c r="AO8" s="1">
        <v>1700.36</v>
      </c>
      <c r="AP8">
        <v>1.1446000000000001</v>
      </c>
      <c r="AQ8" s="1">
        <v>1586.57</v>
      </c>
      <c r="AR8" s="1">
        <v>2553.94</v>
      </c>
      <c r="AS8" s="1">
        <v>7356.34</v>
      </c>
      <c r="AT8">
        <v>743.54</v>
      </c>
      <c r="AU8">
        <v>448.21</v>
      </c>
      <c r="AV8" s="1">
        <v>12688.61</v>
      </c>
      <c r="AW8" s="1">
        <v>6630.37</v>
      </c>
      <c r="AX8">
        <v>0.4461</v>
      </c>
      <c r="AY8" s="1">
        <v>5636.39</v>
      </c>
      <c r="AZ8">
        <v>0.37919999999999998</v>
      </c>
      <c r="BA8">
        <v>653.27</v>
      </c>
      <c r="BB8">
        <v>4.3999999999999997E-2</v>
      </c>
      <c r="BC8" s="1">
        <v>1943.67</v>
      </c>
      <c r="BD8">
        <v>0.1308</v>
      </c>
      <c r="BE8" s="1">
        <v>14863.71</v>
      </c>
      <c r="BF8">
        <v>0.5605</v>
      </c>
      <c r="BG8">
        <v>0.24679999999999999</v>
      </c>
      <c r="BH8">
        <v>0.1303</v>
      </c>
      <c r="BI8">
        <v>3.9100000000000003E-2</v>
      </c>
      <c r="BJ8">
        <v>2.3300000000000001E-2</v>
      </c>
    </row>
    <row r="9" spans="1:62" x14ac:dyDescent="0.25">
      <c r="A9" t="s">
        <v>10</v>
      </c>
      <c r="B9" t="s">
        <v>764</v>
      </c>
      <c r="C9">
        <v>28.43</v>
      </c>
      <c r="D9">
        <v>158.90791657967199</v>
      </c>
      <c r="E9">
        <v>4107.9536693500004</v>
      </c>
      <c r="F9">
        <v>2.23E-2</v>
      </c>
      <c r="G9">
        <v>1.1000000000000001E-3</v>
      </c>
      <c r="H9">
        <v>6.4899999999999999E-2</v>
      </c>
      <c r="I9">
        <v>1.5E-3</v>
      </c>
      <c r="J9">
        <v>6.4699999999999994E-2</v>
      </c>
      <c r="K9">
        <v>0.78639999999999999</v>
      </c>
      <c r="L9">
        <v>5.8999999999999997E-2</v>
      </c>
      <c r="M9">
        <v>0.26269999999999999</v>
      </c>
      <c r="N9">
        <v>2.0899999999999998E-2</v>
      </c>
      <c r="O9">
        <v>0.1532</v>
      </c>
      <c r="P9" s="1">
        <v>71079.72</v>
      </c>
      <c r="Q9">
        <v>0.186</v>
      </c>
      <c r="R9">
        <v>0.17399999999999999</v>
      </c>
      <c r="S9">
        <v>0.63990000000000002</v>
      </c>
      <c r="T9">
        <v>30</v>
      </c>
      <c r="U9" s="1">
        <v>95122.53</v>
      </c>
      <c r="V9">
        <v>136.03</v>
      </c>
      <c r="W9" s="1">
        <v>230568.38</v>
      </c>
      <c r="X9">
        <v>0.74250000000000005</v>
      </c>
      <c r="Y9">
        <v>0.21360000000000001</v>
      </c>
      <c r="Z9">
        <v>4.3900000000000002E-2</v>
      </c>
      <c r="AA9">
        <v>0.25750000000000001</v>
      </c>
      <c r="AB9">
        <v>230.57</v>
      </c>
      <c r="AC9" s="1">
        <v>8618.8089657648688</v>
      </c>
      <c r="AD9">
        <v>850.43</v>
      </c>
      <c r="AE9" s="1">
        <v>188719.47</v>
      </c>
      <c r="AF9" t="s">
        <v>3</v>
      </c>
      <c r="AG9" s="1">
        <v>39945</v>
      </c>
      <c r="AH9" s="1">
        <v>63697.78</v>
      </c>
      <c r="AI9">
        <v>60.85</v>
      </c>
      <c r="AJ9">
        <v>34.29</v>
      </c>
      <c r="AK9">
        <v>41.46</v>
      </c>
      <c r="AL9">
        <v>2.0699999999999998</v>
      </c>
      <c r="AM9">
        <v>1.56</v>
      </c>
      <c r="AN9">
        <v>1.84</v>
      </c>
      <c r="AO9" s="1">
        <v>3226.17</v>
      </c>
      <c r="AP9">
        <v>0.92900000000000005</v>
      </c>
      <c r="AQ9" s="1">
        <v>1623.4</v>
      </c>
      <c r="AR9" s="1">
        <v>2326.85</v>
      </c>
      <c r="AS9" s="1">
        <v>7902.89</v>
      </c>
      <c r="AT9">
        <v>977.21</v>
      </c>
      <c r="AU9">
        <v>352.12</v>
      </c>
      <c r="AV9" s="1">
        <v>13182.46</v>
      </c>
      <c r="AW9" s="1">
        <v>4344.29</v>
      </c>
      <c r="AX9">
        <v>0.29509999999999997</v>
      </c>
      <c r="AY9" s="1">
        <v>7745.95</v>
      </c>
      <c r="AZ9">
        <v>0.5262</v>
      </c>
      <c r="BA9">
        <v>750.04</v>
      </c>
      <c r="BB9">
        <v>5.0900000000000001E-2</v>
      </c>
      <c r="BC9" s="1">
        <v>1881.52</v>
      </c>
      <c r="BD9">
        <v>0.1278</v>
      </c>
      <c r="BE9" s="1">
        <v>14721.8</v>
      </c>
      <c r="BF9">
        <v>0.58020000000000005</v>
      </c>
      <c r="BG9">
        <v>0.24110000000000001</v>
      </c>
      <c r="BH9">
        <v>0.1356</v>
      </c>
      <c r="BI9">
        <v>2.5100000000000001E-2</v>
      </c>
      <c r="BJ9">
        <v>1.7999999999999999E-2</v>
      </c>
    </row>
    <row r="10" spans="1:62" x14ac:dyDescent="0.25">
      <c r="A10" t="s">
        <v>11</v>
      </c>
      <c r="B10" t="s">
        <v>765</v>
      </c>
      <c r="C10">
        <v>88.24</v>
      </c>
      <c r="D10">
        <v>13.099153376790261</v>
      </c>
      <c r="E10">
        <v>1042.0878086</v>
      </c>
      <c r="F10">
        <v>3.3E-3</v>
      </c>
      <c r="G10">
        <v>6.9999999999999999E-4</v>
      </c>
      <c r="H10">
        <v>5.4999999999999997E-3</v>
      </c>
      <c r="I10">
        <v>5.0000000000000001E-4</v>
      </c>
      <c r="J10">
        <v>3.0599999999999999E-2</v>
      </c>
      <c r="K10">
        <v>0.9385</v>
      </c>
      <c r="L10">
        <v>2.0899999999999998E-2</v>
      </c>
      <c r="M10">
        <v>0.15329999999999999</v>
      </c>
      <c r="N10">
        <v>2E-3</v>
      </c>
      <c r="O10">
        <v>0.12089999999999999</v>
      </c>
      <c r="P10" s="1">
        <v>63036.7</v>
      </c>
      <c r="Q10">
        <v>0.17760000000000001</v>
      </c>
      <c r="R10">
        <v>0.1812</v>
      </c>
      <c r="S10">
        <v>0.64119999999999999</v>
      </c>
      <c r="T10">
        <v>9.44</v>
      </c>
      <c r="U10" s="1">
        <v>76378.789999999994</v>
      </c>
      <c r="V10">
        <v>110.64</v>
      </c>
      <c r="W10" s="1">
        <v>208510.93</v>
      </c>
      <c r="X10">
        <v>0.80979999999999996</v>
      </c>
      <c r="Y10">
        <v>6.08E-2</v>
      </c>
      <c r="Z10">
        <v>0.12939999999999999</v>
      </c>
      <c r="AA10">
        <v>0.19020000000000001</v>
      </c>
      <c r="AB10">
        <v>208.51</v>
      </c>
      <c r="AC10" s="1">
        <v>5032.7546193831504</v>
      </c>
      <c r="AD10">
        <v>579.4</v>
      </c>
      <c r="AE10" s="1">
        <v>183315.20000000001</v>
      </c>
      <c r="AF10" t="s">
        <v>3</v>
      </c>
      <c r="AG10" s="1">
        <v>42437</v>
      </c>
      <c r="AH10" s="1">
        <v>68798.259999999995</v>
      </c>
      <c r="AI10">
        <v>32.85</v>
      </c>
      <c r="AJ10">
        <v>22.16</v>
      </c>
      <c r="AK10">
        <v>23.8</v>
      </c>
      <c r="AL10">
        <v>1.59</v>
      </c>
      <c r="AM10">
        <v>1.08</v>
      </c>
      <c r="AN10">
        <v>1.38</v>
      </c>
      <c r="AO10" s="1">
        <v>2096.2600000000002</v>
      </c>
      <c r="AP10">
        <v>1.1033999999999999</v>
      </c>
      <c r="AQ10" s="1">
        <v>1581.39</v>
      </c>
      <c r="AR10" s="1">
        <v>2422.9</v>
      </c>
      <c r="AS10" s="1">
        <v>7349.78</v>
      </c>
      <c r="AT10">
        <v>660.2</v>
      </c>
      <c r="AU10">
        <v>435.69</v>
      </c>
      <c r="AV10" s="1">
        <v>12449.96</v>
      </c>
      <c r="AW10" s="1">
        <v>6293.76</v>
      </c>
      <c r="AX10">
        <v>0.44290000000000002</v>
      </c>
      <c r="AY10" s="1">
        <v>5757.99</v>
      </c>
      <c r="AZ10">
        <v>0.4052</v>
      </c>
      <c r="BA10">
        <v>794.53</v>
      </c>
      <c r="BB10">
        <v>5.5899999999999998E-2</v>
      </c>
      <c r="BC10" s="1">
        <v>1363.26</v>
      </c>
      <c r="BD10">
        <v>9.5899999999999999E-2</v>
      </c>
      <c r="BE10" s="1">
        <v>14209.53</v>
      </c>
      <c r="BF10">
        <v>0.5625</v>
      </c>
      <c r="BG10">
        <v>0.24429999999999999</v>
      </c>
      <c r="BH10">
        <v>0.13450000000000001</v>
      </c>
      <c r="BI10">
        <v>3.6700000000000003E-2</v>
      </c>
      <c r="BJ10">
        <v>2.1999999999999999E-2</v>
      </c>
    </row>
    <row r="11" spans="1:62" x14ac:dyDescent="0.25">
      <c r="A11" t="s">
        <v>12</v>
      </c>
      <c r="B11" t="s">
        <v>766</v>
      </c>
      <c r="C11">
        <v>100.86</v>
      </c>
      <c r="D11">
        <v>9.2152626027047031</v>
      </c>
      <c r="E11">
        <v>838.57533260000002</v>
      </c>
      <c r="F11">
        <v>1.4E-3</v>
      </c>
      <c r="G11">
        <v>5.0000000000000001E-4</v>
      </c>
      <c r="H11">
        <v>3.3999999999999998E-3</v>
      </c>
      <c r="I11">
        <v>1E-3</v>
      </c>
      <c r="J11">
        <v>1.3100000000000001E-2</v>
      </c>
      <c r="K11">
        <v>0.96120000000000005</v>
      </c>
      <c r="L11">
        <v>1.9400000000000001E-2</v>
      </c>
      <c r="M11">
        <v>0.32500000000000001</v>
      </c>
      <c r="N11">
        <v>4.0000000000000002E-4</v>
      </c>
      <c r="O11">
        <v>0.15279999999999999</v>
      </c>
      <c r="P11" s="1">
        <v>59074.55</v>
      </c>
      <c r="Q11">
        <v>0.2263</v>
      </c>
      <c r="R11">
        <v>0.184</v>
      </c>
      <c r="S11">
        <v>0.5897</v>
      </c>
      <c r="T11">
        <v>8.48</v>
      </c>
      <c r="U11" s="1">
        <v>71430.009999999995</v>
      </c>
      <c r="V11">
        <v>98.11</v>
      </c>
      <c r="W11" s="1">
        <v>236940.73</v>
      </c>
      <c r="X11">
        <v>0.59589999999999999</v>
      </c>
      <c r="Y11">
        <v>4.5699999999999998E-2</v>
      </c>
      <c r="Z11">
        <v>0.3584</v>
      </c>
      <c r="AA11">
        <v>0.40410000000000001</v>
      </c>
      <c r="AB11">
        <v>236.94</v>
      </c>
      <c r="AC11" s="1">
        <v>6862.5910673646349</v>
      </c>
      <c r="AD11">
        <v>474.19</v>
      </c>
      <c r="AE11" s="1">
        <v>201833.75</v>
      </c>
      <c r="AF11" t="s">
        <v>3</v>
      </c>
      <c r="AG11" s="1">
        <v>36096</v>
      </c>
      <c r="AH11" s="1">
        <v>54241.599999999999</v>
      </c>
      <c r="AI11">
        <v>33.49</v>
      </c>
      <c r="AJ11">
        <v>21.99</v>
      </c>
      <c r="AK11">
        <v>24.6</v>
      </c>
      <c r="AL11">
        <v>1.49</v>
      </c>
      <c r="AM11">
        <v>0.99</v>
      </c>
      <c r="AN11">
        <v>1.1599999999999999</v>
      </c>
      <c r="AO11" s="1">
        <v>2122.4299999999998</v>
      </c>
      <c r="AP11">
        <v>1.1821999999999999</v>
      </c>
      <c r="AQ11" s="1">
        <v>2004.53</v>
      </c>
      <c r="AR11" s="1">
        <v>3050.35</v>
      </c>
      <c r="AS11" s="1">
        <v>7959.12</v>
      </c>
      <c r="AT11">
        <v>782.66</v>
      </c>
      <c r="AU11">
        <v>467.11</v>
      </c>
      <c r="AV11" s="1">
        <v>14263.77</v>
      </c>
      <c r="AW11" s="1">
        <v>7845.13</v>
      </c>
      <c r="AX11">
        <v>0.44800000000000001</v>
      </c>
      <c r="AY11" s="1">
        <v>6472.03</v>
      </c>
      <c r="AZ11">
        <v>0.36959999999999998</v>
      </c>
      <c r="BA11">
        <v>843.42</v>
      </c>
      <c r="BB11">
        <v>4.82E-2</v>
      </c>
      <c r="BC11" s="1">
        <v>2350.48</v>
      </c>
      <c r="BD11">
        <v>0.13420000000000001</v>
      </c>
      <c r="BE11" s="1">
        <v>17511.07</v>
      </c>
      <c r="BF11">
        <v>0.53769999999999996</v>
      </c>
      <c r="BG11">
        <v>0.24410000000000001</v>
      </c>
      <c r="BH11">
        <v>0.14419999999999999</v>
      </c>
      <c r="BI11">
        <v>4.1700000000000001E-2</v>
      </c>
      <c r="BJ11">
        <v>3.2300000000000002E-2</v>
      </c>
    </row>
    <row r="12" spans="1:62" x14ac:dyDescent="0.25">
      <c r="A12" t="s">
        <v>13</v>
      </c>
      <c r="B12" t="s">
        <v>767</v>
      </c>
      <c r="C12">
        <v>50.52</v>
      </c>
      <c r="D12">
        <v>109.9955594687643</v>
      </c>
      <c r="E12">
        <v>3574.2799344</v>
      </c>
      <c r="F12">
        <v>1.9800000000000002E-2</v>
      </c>
      <c r="G12">
        <v>6.9999999999999999E-4</v>
      </c>
      <c r="H12">
        <v>1.9699999999999999E-2</v>
      </c>
      <c r="I12">
        <v>1.1000000000000001E-3</v>
      </c>
      <c r="J12">
        <v>3.5000000000000003E-2</v>
      </c>
      <c r="K12">
        <v>0.88739999999999997</v>
      </c>
      <c r="L12">
        <v>3.6200000000000003E-2</v>
      </c>
      <c r="M12">
        <v>0.13650000000000001</v>
      </c>
      <c r="N12">
        <v>1.03E-2</v>
      </c>
      <c r="O12">
        <v>0.12640000000000001</v>
      </c>
      <c r="P12" s="1">
        <v>75045.14</v>
      </c>
      <c r="Q12">
        <v>0.17169999999999999</v>
      </c>
      <c r="R12">
        <v>0.18160000000000001</v>
      </c>
      <c r="S12">
        <v>0.64670000000000005</v>
      </c>
      <c r="T12">
        <v>22.25</v>
      </c>
      <c r="U12" s="1">
        <v>96361.39</v>
      </c>
      <c r="V12">
        <v>161.83000000000001</v>
      </c>
      <c r="W12" s="1">
        <v>265758.55</v>
      </c>
      <c r="X12">
        <v>0.82479999999999998</v>
      </c>
      <c r="Y12">
        <v>0.12230000000000001</v>
      </c>
      <c r="Z12">
        <v>5.28E-2</v>
      </c>
      <c r="AA12">
        <v>0.17519999999999999</v>
      </c>
      <c r="AB12">
        <v>265.76</v>
      </c>
      <c r="AC12" s="1">
        <v>9205.9864177070995</v>
      </c>
      <c r="AD12">
        <v>813.01</v>
      </c>
      <c r="AE12" s="1">
        <v>236833.7</v>
      </c>
      <c r="AF12" t="s">
        <v>3</v>
      </c>
      <c r="AG12" s="1">
        <v>47421</v>
      </c>
      <c r="AH12" s="1">
        <v>100641.25</v>
      </c>
      <c r="AI12">
        <v>64.16</v>
      </c>
      <c r="AJ12">
        <v>31.77</v>
      </c>
      <c r="AK12">
        <v>37.9</v>
      </c>
      <c r="AL12">
        <v>1.82</v>
      </c>
      <c r="AM12">
        <v>1.43</v>
      </c>
      <c r="AN12">
        <v>1.66</v>
      </c>
      <c r="AO12" s="1">
        <v>2612.04</v>
      </c>
      <c r="AP12">
        <v>0.69750000000000001</v>
      </c>
      <c r="AQ12" s="1">
        <v>1570.04</v>
      </c>
      <c r="AR12" s="1">
        <v>2452.37</v>
      </c>
      <c r="AS12" s="1">
        <v>7825.87</v>
      </c>
      <c r="AT12">
        <v>807.61</v>
      </c>
      <c r="AU12">
        <v>361.32</v>
      </c>
      <c r="AV12" s="1">
        <v>13017.2</v>
      </c>
      <c r="AW12" s="1">
        <v>3807.78</v>
      </c>
      <c r="AX12">
        <v>0.27510000000000001</v>
      </c>
      <c r="AY12" s="1">
        <v>7991.81</v>
      </c>
      <c r="AZ12">
        <v>0.57740000000000002</v>
      </c>
      <c r="BA12">
        <v>727.33</v>
      </c>
      <c r="BB12">
        <v>5.2499999999999998E-2</v>
      </c>
      <c r="BC12" s="1">
        <v>1314.72</v>
      </c>
      <c r="BD12">
        <v>9.5000000000000001E-2</v>
      </c>
      <c r="BE12" s="1">
        <v>13841.64</v>
      </c>
      <c r="BF12">
        <v>0.60319999999999996</v>
      </c>
      <c r="BG12">
        <v>0.22889999999999999</v>
      </c>
      <c r="BH12">
        <v>0.12189999999999999</v>
      </c>
      <c r="BI12">
        <v>2.92E-2</v>
      </c>
      <c r="BJ12">
        <v>1.67E-2</v>
      </c>
    </row>
    <row r="13" spans="1:62" x14ac:dyDescent="0.25">
      <c r="A13" t="s">
        <v>14</v>
      </c>
      <c r="B13" t="s">
        <v>768</v>
      </c>
      <c r="C13">
        <v>93.43</v>
      </c>
      <c r="D13">
        <v>9.25456698661724</v>
      </c>
      <c r="E13">
        <v>815.81899175000001</v>
      </c>
      <c r="F13">
        <v>1.6999999999999999E-3</v>
      </c>
      <c r="G13">
        <v>8.0000000000000004E-4</v>
      </c>
      <c r="H13">
        <v>6.8999999999999999E-3</v>
      </c>
      <c r="I13">
        <v>1.1000000000000001E-3</v>
      </c>
      <c r="J13">
        <v>4.3400000000000001E-2</v>
      </c>
      <c r="K13">
        <v>0.92079999999999995</v>
      </c>
      <c r="L13">
        <v>2.53E-2</v>
      </c>
      <c r="M13">
        <v>0.27610000000000001</v>
      </c>
      <c r="N13">
        <v>2.3E-3</v>
      </c>
      <c r="O13">
        <v>0.15129999999999999</v>
      </c>
      <c r="P13" s="1">
        <v>61135.25</v>
      </c>
      <c r="Q13">
        <v>0.21510000000000001</v>
      </c>
      <c r="R13">
        <v>0.19040000000000001</v>
      </c>
      <c r="S13">
        <v>0.59450000000000003</v>
      </c>
      <c r="T13">
        <v>9.3699999999999992</v>
      </c>
      <c r="U13" s="1">
        <v>69436.679999999993</v>
      </c>
      <c r="V13">
        <v>86.12</v>
      </c>
      <c r="W13" s="1">
        <v>194683.47</v>
      </c>
      <c r="X13">
        <v>0.75719999999999998</v>
      </c>
      <c r="Y13">
        <v>5.79E-2</v>
      </c>
      <c r="Z13">
        <v>0.18490000000000001</v>
      </c>
      <c r="AA13">
        <v>0.24279999999999999</v>
      </c>
      <c r="AB13">
        <v>194.68</v>
      </c>
      <c r="AC13" s="1">
        <v>5213.9362540604006</v>
      </c>
      <c r="AD13">
        <v>508.47</v>
      </c>
      <c r="AE13" s="1">
        <v>173741.28</v>
      </c>
      <c r="AF13" t="s">
        <v>3</v>
      </c>
      <c r="AG13" s="1">
        <v>37089</v>
      </c>
      <c r="AH13" s="1">
        <v>57476.15</v>
      </c>
      <c r="AI13">
        <v>36.22</v>
      </c>
      <c r="AJ13">
        <v>22.5</v>
      </c>
      <c r="AK13">
        <v>26.18</v>
      </c>
      <c r="AL13">
        <v>1.61</v>
      </c>
      <c r="AM13">
        <v>1.19</v>
      </c>
      <c r="AN13">
        <v>1.45</v>
      </c>
      <c r="AO13" s="1">
        <v>1965.59</v>
      </c>
      <c r="AP13">
        <v>1.3352999999999999</v>
      </c>
      <c r="AQ13" s="1">
        <v>2003.03</v>
      </c>
      <c r="AR13" s="1">
        <v>2910.44</v>
      </c>
      <c r="AS13" s="1">
        <v>8126.67</v>
      </c>
      <c r="AT13">
        <v>722.33</v>
      </c>
      <c r="AU13">
        <v>351.84</v>
      </c>
      <c r="AV13" s="1">
        <v>14114.32</v>
      </c>
      <c r="AW13" s="1">
        <v>7931.2</v>
      </c>
      <c r="AX13">
        <v>0.47670000000000001</v>
      </c>
      <c r="AY13" s="1">
        <v>5919.87</v>
      </c>
      <c r="AZ13">
        <v>0.35580000000000001</v>
      </c>
      <c r="BA13">
        <v>754.75</v>
      </c>
      <c r="BB13">
        <v>4.5400000000000003E-2</v>
      </c>
      <c r="BC13" s="1">
        <v>2033.57</v>
      </c>
      <c r="BD13">
        <v>0.1222</v>
      </c>
      <c r="BE13" s="1">
        <v>16639.39</v>
      </c>
      <c r="BF13">
        <v>0.54259999999999997</v>
      </c>
      <c r="BG13">
        <v>0.2452</v>
      </c>
      <c r="BH13">
        <v>0.157</v>
      </c>
      <c r="BI13">
        <v>3.8800000000000001E-2</v>
      </c>
      <c r="BJ13">
        <v>1.6400000000000001E-2</v>
      </c>
    </row>
    <row r="14" spans="1:62" x14ac:dyDescent="0.25">
      <c r="A14" t="s">
        <v>15</v>
      </c>
      <c r="B14" t="s">
        <v>769</v>
      </c>
      <c r="C14">
        <v>76.48</v>
      </c>
      <c r="D14">
        <v>9.1335408643672569</v>
      </c>
      <c r="E14">
        <v>633.08382189999998</v>
      </c>
      <c r="F14">
        <v>3.5000000000000001E-3</v>
      </c>
      <c r="G14">
        <v>5.9999999999999995E-4</v>
      </c>
      <c r="H14">
        <v>9.2999999999999992E-3</v>
      </c>
      <c r="I14">
        <v>1E-3</v>
      </c>
      <c r="J14">
        <v>7.5200000000000003E-2</v>
      </c>
      <c r="K14">
        <v>0.88460000000000005</v>
      </c>
      <c r="L14">
        <v>2.58E-2</v>
      </c>
      <c r="M14">
        <v>0.26540000000000002</v>
      </c>
      <c r="N14">
        <v>4.1999999999999997E-3</v>
      </c>
      <c r="O14">
        <v>0.1396</v>
      </c>
      <c r="P14" s="1">
        <v>59781.919999999998</v>
      </c>
      <c r="Q14">
        <v>0.16719999999999999</v>
      </c>
      <c r="R14">
        <v>0.2019</v>
      </c>
      <c r="S14">
        <v>0.63090000000000002</v>
      </c>
      <c r="T14">
        <v>6.64</v>
      </c>
      <c r="U14" s="1">
        <v>70822.399999999994</v>
      </c>
      <c r="V14">
        <v>94.73</v>
      </c>
      <c r="W14" s="1">
        <v>207460.02</v>
      </c>
      <c r="X14">
        <v>0.72519999999999996</v>
      </c>
      <c r="Y14">
        <v>6.59E-2</v>
      </c>
      <c r="Z14">
        <v>0.2089</v>
      </c>
      <c r="AA14">
        <v>0.27479999999999999</v>
      </c>
      <c r="AB14">
        <v>207.46</v>
      </c>
      <c r="AC14" s="1">
        <v>5121.5411342975258</v>
      </c>
      <c r="AD14">
        <v>548.54</v>
      </c>
      <c r="AE14" s="1">
        <v>180784.51</v>
      </c>
      <c r="AF14" t="s">
        <v>3</v>
      </c>
      <c r="AG14" s="1">
        <v>37167</v>
      </c>
      <c r="AH14" s="1">
        <v>56825.06</v>
      </c>
      <c r="AI14">
        <v>36.619999999999997</v>
      </c>
      <c r="AJ14">
        <v>22.65</v>
      </c>
      <c r="AK14">
        <v>27.46</v>
      </c>
      <c r="AL14">
        <v>2.2400000000000002</v>
      </c>
      <c r="AM14">
        <v>1.71</v>
      </c>
      <c r="AN14">
        <v>2.15</v>
      </c>
      <c r="AO14" s="1">
        <v>1902.16</v>
      </c>
      <c r="AP14">
        <v>1.4277</v>
      </c>
      <c r="AQ14" s="1">
        <v>2142.39</v>
      </c>
      <c r="AR14" s="1">
        <v>2800.31</v>
      </c>
      <c r="AS14" s="1">
        <v>8164.76</v>
      </c>
      <c r="AT14">
        <v>744.61</v>
      </c>
      <c r="AU14">
        <v>314.10000000000002</v>
      </c>
      <c r="AV14" s="1">
        <v>14166.17</v>
      </c>
      <c r="AW14" s="1">
        <v>7781.79</v>
      </c>
      <c r="AX14">
        <v>0.46510000000000001</v>
      </c>
      <c r="AY14" s="1">
        <v>6148.32</v>
      </c>
      <c r="AZ14">
        <v>0.36749999999999999</v>
      </c>
      <c r="BA14">
        <v>872.27</v>
      </c>
      <c r="BB14">
        <v>5.21E-2</v>
      </c>
      <c r="BC14" s="1">
        <v>1928.69</v>
      </c>
      <c r="BD14">
        <v>0.1153</v>
      </c>
      <c r="BE14" s="1">
        <v>16731.07</v>
      </c>
      <c r="BF14">
        <v>0.5464</v>
      </c>
      <c r="BG14">
        <v>0.24030000000000001</v>
      </c>
      <c r="BH14">
        <v>0.156</v>
      </c>
      <c r="BI14">
        <v>3.4500000000000003E-2</v>
      </c>
      <c r="BJ14">
        <v>2.2800000000000001E-2</v>
      </c>
    </row>
    <row r="15" spans="1:62" x14ac:dyDescent="0.25">
      <c r="A15" t="s">
        <v>16</v>
      </c>
      <c r="B15" t="s">
        <v>770</v>
      </c>
      <c r="C15">
        <v>98.62</v>
      </c>
      <c r="D15">
        <v>11.00253987502246</v>
      </c>
      <c r="E15">
        <v>1043.3534233</v>
      </c>
      <c r="F15">
        <v>1.6000000000000001E-3</v>
      </c>
      <c r="G15">
        <v>1.1999999999999999E-3</v>
      </c>
      <c r="H15">
        <v>5.4000000000000003E-3</v>
      </c>
      <c r="I15">
        <v>1.1000000000000001E-3</v>
      </c>
      <c r="J15">
        <v>1.9300000000000001E-2</v>
      </c>
      <c r="K15">
        <v>0.94989999999999997</v>
      </c>
      <c r="L15">
        <v>2.1399999999999999E-2</v>
      </c>
      <c r="M15">
        <v>0.26190000000000002</v>
      </c>
      <c r="N15">
        <v>1.6000000000000001E-3</v>
      </c>
      <c r="O15">
        <v>0.14680000000000001</v>
      </c>
      <c r="P15" s="1">
        <v>58461.15</v>
      </c>
      <c r="Q15">
        <v>0.2238</v>
      </c>
      <c r="R15">
        <v>0.1895</v>
      </c>
      <c r="S15">
        <v>0.58660000000000001</v>
      </c>
      <c r="T15">
        <v>10.3</v>
      </c>
      <c r="U15" s="1">
        <v>70709.52</v>
      </c>
      <c r="V15">
        <v>101.24</v>
      </c>
      <c r="W15" s="1">
        <v>182509.64</v>
      </c>
      <c r="X15">
        <v>0.81789999999999996</v>
      </c>
      <c r="Y15">
        <v>4.8399999999999999E-2</v>
      </c>
      <c r="Z15">
        <v>0.13370000000000001</v>
      </c>
      <c r="AA15">
        <v>0.18210000000000001</v>
      </c>
      <c r="AB15">
        <v>182.51</v>
      </c>
      <c r="AC15" s="1">
        <v>4521.790781664703</v>
      </c>
      <c r="AD15">
        <v>514.48</v>
      </c>
      <c r="AE15" s="1">
        <v>161375.72</v>
      </c>
      <c r="AF15" t="s">
        <v>3</v>
      </c>
      <c r="AG15" s="1">
        <v>37396</v>
      </c>
      <c r="AH15" s="1">
        <v>59399.58</v>
      </c>
      <c r="AI15">
        <v>31.46</v>
      </c>
      <c r="AJ15">
        <v>21.99</v>
      </c>
      <c r="AK15">
        <v>23.32</v>
      </c>
      <c r="AL15">
        <v>1.47</v>
      </c>
      <c r="AM15">
        <v>1.05</v>
      </c>
      <c r="AN15">
        <v>1.35</v>
      </c>
      <c r="AO15" s="1">
        <v>1832.8</v>
      </c>
      <c r="AP15">
        <v>1.2807999999999999</v>
      </c>
      <c r="AQ15" s="1">
        <v>1587.63</v>
      </c>
      <c r="AR15" s="1">
        <v>2569.61</v>
      </c>
      <c r="AS15" s="1">
        <v>7524.77</v>
      </c>
      <c r="AT15">
        <v>804.63</v>
      </c>
      <c r="AU15">
        <v>379.62</v>
      </c>
      <c r="AV15" s="1">
        <v>12866.26</v>
      </c>
      <c r="AW15" s="1">
        <v>7198.04</v>
      </c>
      <c r="AX15">
        <v>0.47949999999999998</v>
      </c>
      <c r="AY15" s="1">
        <v>5125.29</v>
      </c>
      <c r="AZ15">
        <v>0.34139999999999998</v>
      </c>
      <c r="BA15">
        <v>636.58000000000004</v>
      </c>
      <c r="BB15">
        <v>4.24E-2</v>
      </c>
      <c r="BC15" s="1">
        <v>2050.71</v>
      </c>
      <c r="BD15">
        <v>0.1366</v>
      </c>
      <c r="BE15" s="1">
        <v>15010.61</v>
      </c>
      <c r="BF15">
        <v>0.55100000000000005</v>
      </c>
      <c r="BG15">
        <v>0.24199999999999999</v>
      </c>
      <c r="BH15">
        <v>0.14610000000000001</v>
      </c>
      <c r="BI15">
        <v>3.7100000000000001E-2</v>
      </c>
      <c r="BJ15">
        <v>2.3800000000000002E-2</v>
      </c>
    </row>
    <row r="16" spans="1:62" x14ac:dyDescent="0.25">
      <c r="A16" t="s">
        <v>17</v>
      </c>
      <c r="B16" t="s">
        <v>771</v>
      </c>
      <c r="C16">
        <v>74.48</v>
      </c>
      <c r="D16">
        <v>20.444918795896768</v>
      </c>
      <c r="E16">
        <v>1306.04562975</v>
      </c>
      <c r="F16">
        <v>3.8E-3</v>
      </c>
      <c r="G16">
        <v>6.9999999999999999E-4</v>
      </c>
      <c r="H16">
        <v>1.1299999999999999E-2</v>
      </c>
      <c r="I16">
        <v>8.9999999999999998E-4</v>
      </c>
      <c r="J16">
        <v>8.48E-2</v>
      </c>
      <c r="K16">
        <v>0.86150000000000004</v>
      </c>
      <c r="L16">
        <v>3.7100000000000001E-2</v>
      </c>
      <c r="M16">
        <v>0.26379999999999998</v>
      </c>
      <c r="N16">
        <v>9.1000000000000004E-3</v>
      </c>
      <c r="O16">
        <v>0.14760000000000001</v>
      </c>
      <c r="P16" s="1">
        <v>64408.18</v>
      </c>
      <c r="Q16">
        <v>0.1389</v>
      </c>
      <c r="R16">
        <v>0.19170000000000001</v>
      </c>
      <c r="S16">
        <v>0.6694</v>
      </c>
      <c r="T16">
        <v>12.09</v>
      </c>
      <c r="U16" s="1">
        <v>75761.02</v>
      </c>
      <c r="V16">
        <v>107.5</v>
      </c>
      <c r="W16" s="1">
        <v>222757.56</v>
      </c>
      <c r="X16">
        <v>0.70279999999999998</v>
      </c>
      <c r="Y16">
        <v>0.16819999999999999</v>
      </c>
      <c r="Z16">
        <v>0.129</v>
      </c>
      <c r="AA16">
        <v>0.29720000000000002</v>
      </c>
      <c r="AB16">
        <v>222.76</v>
      </c>
      <c r="AC16" s="1">
        <v>6421.6965451020169</v>
      </c>
      <c r="AD16">
        <v>591.33000000000004</v>
      </c>
      <c r="AE16" s="1">
        <v>188119.89</v>
      </c>
      <c r="AF16" t="s">
        <v>3</v>
      </c>
      <c r="AG16" s="1">
        <v>36254</v>
      </c>
      <c r="AH16" s="1">
        <v>59555.15</v>
      </c>
      <c r="AI16">
        <v>44.79</v>
      </c>
      <c r="AJ16">
        <v>24.63</v>
      </c>
      <c r="AK16">
        <v>31.22</v>
      </c>
      <c r="AL16">
        <v>1.93</v>
      </c>
      <c r="AM16">
        <v>1.45</v>
      </c>
      <c r="AN16">
        <v>1.77</v>
      </c>
      <c r="AO16" s="1">
        <v>1665.11</v>
      </c>
      <c r="AP16">
        <v>1.1165</v>
      </c>
      <c r="AQ16" s="1">
        <v>1710.1</v>
      </c>
      <c r="AR16" s="1">
        <v>2310.02</v>
      </c>
      <c r="AS16" s="1">
        <v>7934.21</v>
      </c>
      <c r="AT16">
        <v>786.89</v>
      </c>
      <c r="AU16">
        <v>428.34</v>
      </c>
      <c r="AV16" s="1">
        <v>13169.56</v>
      </c>
      <c r="AW16" s="1">
        <v>5756.23</v>
      </c>
      <c r="AX16">
        <v>0.38900000000000001</v>
      </c>
      <c r="AY16" s="1">
        <v>6303.09</v>
      </c>
      <c r="AZ16">
        <v>0.42599999999999999</v>
      </c>
      <c r="BA16">
        <v>804.85</v>
      </c>
      <c r="BB16">
        <v>5.4399999999999997E-2</v>
      </c>
      <c r="BC16" s="1">
        <v>1932.18</v>
      </c>
      <c r="BD16">
        <v>0.13059999999999999</v>
      </c>
      <c r="BE16" s="1">
        <v>14796.35</v>
      </c>
      <c r="BF16">
        <v>0.56720000000000004</v>
      </c>
      <c r="BG16">
        <v>0.2354</v>
      </c>
      <c r="BH16">
        <v>0.1431</v>
      </c>
      <c r="BI16">
        <v>3.2599999999999997E-2</v>
      </c>
      <c r="BJ16">
        <v>2.1499999999999998E-2</v>
      </c>
    </row>
    <row r="17" spans="1:62" x14ac:dyDescent="0.25">
      <c r="A17" t="s">
        <v>18</v>
      </c>
      <c r="B17" t="s">
        <v>772</v>
      </c>
      <c r="C17">
        <v>71.430000000000007</v>
      </c>
      <c r="D17">
        <v>11.0507443438104</v>
      </c>
      <c r="E17">
        <v>699.91310720000001</v>
      </c>
      <c r="F17">
        <v>2.8E-3</v>
      </c>
      <c r="G17">
        <v>8.0000000000000004E-4</v>
      </c>
      <c r="H17">
        <v>6.4999999999999997E-3</v>
      </c>
      <c r="I17">
        <v>2.0000000000000001E-4</v>
      </c>
      <c r="J17">
        <v>2.23E-2</v>
      </c>
      <c r="K17">
        <v>0.94520000000000004</v>
      </c>
      <c r="L17">
        <v>2.2200000000000001E-2</v>
      </c>
      <c r="M17">
        <v>0.18720000000000001</v>
      </c>
      <c r="N17">
        <v>2.5000000000000001E-3</v>
      </c>
      <c r="O17">
        <v>0.13439999999999999</v>
      </c>
      <c r="P17" s="1">
        <v>60392.05</v>
      </c>
      <c r="Q17">
        <v>0.182</v>
      </c>
      <c r="R17">
        <v>0.18279999999999999</v>
      </c>
      <c r="S17">
        <v>0.63519999999999999</v>
      </c>
      <c r="T17">
        <v>5.9</v>
      </c>
      <c r="U17" s="1">
        <v>83634.78</v>
      </c>
      <c r="V17">
        <v>117.53</v>
      </c>
      <c r="W17" s="1">
        <v>222031.9</v>
      </c>
      <c r="X17">
        <v>0.75490000000000002</v>
      </c>
      <c r="Y17">
        <v>5.2200000000000003E-2</v>
      </c>
      <c r="Z17">
        <v>0.19289999999999999</v>
      </c>
      <c r="AA17">
        <v>0.24510000000000001</v>
      </c>
      <c r="AB17">
        <v>222.03</v>
      </c>
      <c r="AC17" s="1">
        <v>5954.9659515938574</v>
      </c>
      <c r="AD17">
        <v>598.91</v>
      </c>
      <c r="AE17" s="1">
        <v>188883.34</v>
      </c>
      <c r="AF17" t="s">
        <v>3</v>
      </c>
      <c r="AG17" s="1">
        <v>39548</v>
      </c>
      <c r="AH17" s="1">
        <v>66058.080000000002</v>
      </c>
      <c r="AI17">
        <v>35.67</v>
      </c>
      <c r="AJ17">
        <v>22.71</v>
      </c>
      <c r="AK17">
        <v>25.57</v>
      </c>
      <c r="AL17">
        <v>1.42</v>
      </c>
      <c r="AM17">
        <v>0.88</v>
      </c>
      <c r="AN17">
        <v>1.21</v>
      </c>
      <c r="AO17" s="1">
        <v>2177.98</v>
      </c>
      <c r="AP17">
        <v>1.2634000000000001</v>
      </c>
      <c r="AQ17" s="1">
        <v>1909.01</v>
      </c>
      <c r="AR17" s="1">
        <v>2639.79</v>
      </c>
      <c r="AS17" s="1">
        <v>7895.39</v>
      </c>
      <c r="AT17">
        <v>703.65</v>
      </c>
      <c r="AU17">
        <v>444.98</v>
      </c>
      <c r="AV17" s="1">
        <v>13592.81</v>
      </c>
      <c r="AW17" s="1">
        <v>6949.99</v>
      </c>
      <c r="AX17">
        <v>0.43340000000000001</v>
      </c>
      <c r="AY17" s="1">
        <v>6654.25</v>
      </c>
      <c r="AZ17">
        <v>0.41499999999999998</v>
      </c>
      <c r="BA17">
        <v>905.46</v>
      </c>
      <c r="BB17">
        <v>5.6500000000000002E-2</v>
      </c>
      <c r="BC17" s="1">
        <v>1525.28</v>
      </c>
      <c r="BD17">
        <v>9.5100000000000004E-2</v>
      </c>
      <c r="BE17" s="1">
        <v>16034.97</v>
      </c>
      <c r="BF17">
        <v>0.55489999999999995</v>
      </c>
      <c r="BG17">
        <v>0.2399</v>
      </c>
      <c r="BH17">
        <v>0.14280000000000001</v>
      </c>
      <c r="BI17">
        <v>3.6200000000000003E-2</v>
      </c>
      <c r="BJ17">
        <v>2.6100000000000002E-2</v>
      </c>
    </row>
    <row r="18" spans="1:62" x14ac:dyDescent="0.25">
      <c r="A18" t="s">
        <v>19</v>
      </c>
      <c r="B18" t="s">
        <v>773</v>
      </c>
      <c r="C18">
        <v>59.24</v>
      </c>
      <c r="D18">
        <v>51.306719283360799</v>
      </c>
      <c r="E18">
        <v>2347.6011976</v>
      </c>
      <c r="F18">
        <v>7.1000000000000004E-3</v>
      </c>
      <c r="G18">
        <v>8.9999999999999998E-4</v>
      </c>
      <c r="H18">
        <v>1.7000000000000001E-2</v>
      </c>
      <c r="I18">
        <v>8.9999999999999998E-4</v>
      </c>
      <c r="J18">
        <v>5.0900000000000001E-2</v>
      </c>
      <c r="K18">
        <v>0.87960000000000005</v>
      </c>
      <c r="L18">
        <v>4.3700000000000003E-2</v>
      </c>
      <c r="M18">
        <v>0.3634</v>
      </c>
      <c r="N18">
        <v>1.9599999999999999E-2</v>
      </c>
      <c r="O18">
        <v>0.15690000000000001</v>
      </c>
      <c r="P18" s="1">
        <v>64019.89</v>
      </c>
      <c r="Q18">
        <v>0.16969999999999999</v>
      </c>
      <c r="R18">
        <v>0.1925</v>
      </c>
      <c r="S18">
        <v>0.63780000000000003</v>
      </c>
      <c r="T18">
        <v>18.22</v>
      </c>
      <c r="U18" s="1">
        <v>81380.55</v>
      </c>
      <c r="V18">
        <v>130.37</v>
      </c>
      <c r="W18" s="1">
        <v>192666.12</v>
      </c>
      <c r="X18">
        <v>0.73580000000000001</v>
      </c>
      <c r="Y18">
        <v>0.17910000000000001</v>
      </c>
      <c r="Z18">
        <v>8.5199999999999998E-2</v>
      </c>
      <c r="AA18">
        <v>0.26419999999999999</v>
      </c>
      <c r="AB18">
        <v>192.67</v>
      </c>
      <c r="AC18" s="1">
        <v>5766.126713114566</v>
      </c>
      <c r="AD18">
        <v>588.91999999999996</v>
      </c>
      <c r="AE18" s="1">
        <v>159391.17000000001</v>
      </c>
      <c r="AF18" t="s">
        <v>3</v>
      </c>
      <c r="AG18" s="1">
        <v>35088</v>
      </c>
      <c r="AH18" s="1">
        <v>57837.77</v>
      </c>
      <c r="AI18">
        <v>48.26</v>
      </c>
      <c r="AJ18">
        <v>26.67</v>
      </c>
      <c r="AK18">
        <v>34.04</v>
      </c>
      <c r="AL18">
        <v>1.98</v>
      </c>
      <c r="AM18">
        <v>1.61</v>
      </c>
      <c r="AN18">
        <v>1.86</v>
      </c>
      <c r="AO18" s="1">
        <v>1870.24</v>
      </c>
      <c r="AP18">
        <v>1.0152000000000001</v>
      </c>
      <c r="AQ18" s="1">
        <v>1558.8</v>
      </c>
      <c r="AR18" s="1">
        <v>2156.08</v>
      </c>
      <c r="AS18" s="1">
        <v>7201.93</v>
      </c>
      <c r="AT18">
        <v>793.54</v>
      </c>
      <c r="AU18">
        <v>407.81</v>
      </c>
      <c r="AV18" s="1">
        <v>12118.15</v>
      </c>
      <c r="AW18" s="1">
        <v>5506.67</v>
      </c>
      <c r="AX18">
        <v>0.40079999999999999</v>
      </c>
      <c r="AY18" s="1">
        <v>5678.46</v>
      </c>
      <c r="AZ18">
        <v>0.4133</v>
      </c>
      <c r="BA18">
        <v>630</v>
      </c>
      <c r="BB18">
        <v>4.5900000000000003E-2</v>
      </c>
      <c r="BC18" s="1">
        <v>1923.81</v>
      </c>
      <c r="BD18">
        <v>0.14000000000000001</v>
      </c>
      <c r="BE18" s="1">
        <v>13738.94</v>
      </c>
      <c r="BF18">
        <v>0.56859999999999999</v>
      </c>
      <c r="BG18">
        <v>0.23580000000000001</v>
      </c>
      <c r="BH18">
        <v>0.1429</v>
      </c>
      <c r="BI18">
        <v>3.1899999999999998E-2</v>
      </c>
      <c r="BJ18">
        <v>2.0799999999999999E-2</v>
      </c>
    </row>
    <row r="19" spans="1:62" x14ac:dyDescent="0.25">
      <c r="A19" t="s">
        <v>20</v>
      </c>
      <c r="B19" t="s">
        <v>774</v>
      </c>
      <c r="C19">
        <v>32.57</v>
      </c>
      <c r="D19">
        <v>164.9606555686243</v>
      </c>
      <c r="E19">
        <v>2781.0286173999998</v>
      </c>
      <c r="F19">
        <v>2.8999999999999998E-3</v>
      </c>
      <c r="G19">
        <v>6.9999999999999999E-4</v>
      </c>
      <c r="H19">
        <v>0.22550000000000001</v>
      </c>
      <c r="I19">
        <v>1.5E-3</v>
      </c>
      <c r="J19">
        <v>9.5200000000000007E-2</v>
      </c>
      <c r="K19">
        <v>0.54139999999999999</v>
      </c>
      <c r="L19">
        <v>0.13270000000000001</v>
      </c>
      <c r="M19">
        <v>0.96309999999999996</v>
      </c>
      <c r="N19">
        <v>2.53E-2</v>
      </c>
      <c r="O19">
        <v>0.18479999999999999</v>
      </c>
      <c r="P19" s="1">
        <v>62022.21</v>
      </c>
      <c r="Q19">
        <v>0.2084</v>
      </c>
      <c r="R19">
        <v>0.2099</v>
      </c>
      <c r="S19">
        <v>0.58169999999999999</v>
      </c>
      <c r="T19">
        <v>29.08</v>
      </c>
      <c r="U19" s="1">
        <v>84909.440000000002</v>
      </c>
      <c r="V19">
        <v>95.85</v>
      </c>
      <c r="W19" s="1">
        <v>148264.5</v>
      </c>
      <c r="X19">
        <v>0.6502</v>
      </c>
      <c r="Y19">
        <v>0.23549999999999999</v>
      </c>
      <c r="Z19">
        <v>0.1143</v>
      </c>
      <c r="AA19">
        <v>0.3498</v>
      </c>
      <c r="AB19">
        <v>148.26</v>
      </c>
      <c r="AC19" s="1">
        <v>4832.6724894668396</v>
      </c>
      <c r="AD19">
        <v>445.6</v>
      </c>
      <c r="AE19" s="1">
        <v>98537.4</v>
      </c>
      <c r="AF19" t="s">
        <v>3</v>
      </c>
      <c r="AG19" s="1">
        <v>27372</v>
      </c>
      <c r="AH19" s="1">
        <v>42684.05</v>
      </c>
      <c r="AI19">
        <v>47</v>
      </c>
      <c r="AJ19">
        <v>30.47</v>
      </c>
      <c r="AK19">
        <v>35.229999999999997</v>
      </c>
      <c r="AL19">
        <v>2.2599999999999998</v>
      </c>
      <c r="AM19">
        <v>1.82</v>
      </c>
      <c r="AN19">
        <v>2.09</v>
      </c>
      <c r="AO19" s="1">
        <v>1336.33</v>
      </c>
      <c r="AP19">
        <v>1.0205</v>
      </c>
      <c r="AQ19" s="1">
        <v>2085.77</v>
      </c>
      <c r="AR19" s="1">
        <v>3202.9</v>
      </c>
      <c r="AS19" s="1">
        <v>9098.56</v>
      </c>
      <c r="AT19" s="1">
        <v>1215.6300000000001</v>
      </c>
      <c r="AU19">
        <v>555.07000000000005</v>
      </c>
      <c r="AV19" s="1">
        <v>16157.93</v>
      </c>
      <c r="AW19" s="1">
        <v>8798.06</v>
      </c>
      <c r="AX19">
        <v>0.47960000000000003</v>
      </c>
      <c r="AY19" s="1">
        <v>4521.2</v>
      </c>
      <c r="AZ19">
        <v>0.2465</v>
      </c>
      <c r="BA19">
        <v>509.85</v>
      </c>
      <c r="BB19">
        <v>2.7799999999999998E-2</v>
      </c>
      <c r="BC19" s="1">
        <v>4514.8</v>
      </c>
      <c r="BD19">
        <v>0.24610000000000001</v>
      </c>
      <c r="BE19" s="1">
        <v>18343.91</v>
      </c>
      <c r="BF19">
        <v>0.56259999999999999</v>
      </c>
      <c r="BG19">
        <v>0.2301</v>
      </c>
      <c r="BH19">
        <v>0.16159999999999999</v>
      </c>
      <c r="BI19">
        <v>2.8000000000000001E-2</v>
      </c>
      <c r="BJ19">
        <v>1.77E-2</v>
      </c>
    </row>
    <row r="20" spans="1:62" x14ac:dyDescent="0.25">
      <c r="A20" t="s">
        <v>21</v>
      </c>
      <c r="B20" t="s">
        <v>775</v>
      </c>
      <c r="C20">
        <v>49.67</v>
      </c>
      <c r="D20">
        <v>60.237235427235099</v>
      </c>
      <c r="E20">
        <v>2200.7277356499999</v>
      </c>
      <c r="F20">
        <v>1.54E-2</v>
      </c>
      <c r="G20">
        <v>5.9999999999999995E-4</v>
      </c>
      <c r="H20">
        <v>4.82E-2</v>
      </c>
      <c r="I20">
        <v>8.9999999999999998E-4</v>
      </c>
      <c r="J20">
        <v>5.8000000000000003E-2</v>
      </c>
      <c r="K20">
        <v>0.81910000000000005</v>
      </c>
      <c r="L20">
        <v>5.7799999999999997E-2</v>
      </c>
      <c r="M20">
        <v>0.34949999999999998</v>
      </c>
      <c r="N20">
        <v>1.89E-2</v>
      </c>
      <c r="O20">
        <v>0.1472</v>
      </c>
      <c r="P20" s="1">
        <v>65271.78</v>
      </c>
      <c r="Q20">
        <v>0.16789999999999999</v>
      </c>
      <c r="R20">
        <v>0.17560000000000001</v>
      </c>
      <c r="S20">
        <v>0.65639999999999998</v>
      </c>
      <c r="T20">
        <v>17.14</v>
      </c>
      <c r="U20" s="1">
        <v>83696.25</v>
      </c>
      <c r="V20">
        <v>128.57</v>
      </c>
      <c r="W20" s="1">
        <v>259374.99</v>
      </c>
      <c r="X20">
        <v>0.69750000000000001</v>
      </c>
      <c r="Y20">
        <v>0.2399</v>
      </c>
      <c r="Z20">
        <v>6.2600000000000003E-2</v>
      </c>
      <c r="AA20">
        <v>0.30249999999999999</v>
      </c>
      <c r="AB20">
        <v>259.37</v>
      </c>
      <c r="AC20" s="1">
        <v>9007.3133252460811</v>
      </c>
      <c r="AD20">
        <v>792.13</v>
      </c>
      <c r="AE20" s="1">
        <v>220409.72</v>
      </c>
      <c r="AF20" t="s">
        <v>3</v>
      </c>
      <c r="AG20" s="1">
        <v>35669</v>
      </c>
      <c r="AH20" s="1">
        <v>63468.94</v>
      </c>
      <c r="AI20">
        <v>58.7</v>
      </c>
      <c r="AJ20">
        <v>31.35</v>
      </c>
      <c r="AK20">
        <v>37.880000000000003</v>
      </c>
      <c r="AL20">
        <v>1.74</v>
      </c>
      <c r="AM20">
        <v>1.27</v>
      </c>
      <c r="AN20">
        <v>1.58</v>
      </c>
      <c r="AO20" s="1">
        <v>2225.9299999999998</v>
      </c>
      <c r="AP20">
        <v>1.0701000000000001</v>
      </c>
      <c r="AQ20" s="1">
        <v>1625.49</v>
      </c>
      <c r="AR20" s="1">
        <v>2400.2199999999998</v>
      </c>
      <c r="AS20" s="1">
        <v>7861.08</v>
      </c>
      <c r="AT20">
        <v>867.19</v>
      </c>
      <c r="AU20">
        <v>408.33</v>
      </c>
      <c r="AV20" s="1">
        <v>13162.32</v>
      </c>
      <c r="AW20" s="1">
        <v>4238.76</v>
      </c>
      <c r="AX20">
        <v>0.28079999999999999</v>
      </c>
      <c r="AY20" s="1">
        <v>8227.68</v>
      </c>
      <c r="AZ20">
        <v>0.54510000000000003</v>
      </c>
      <c r="BA20">
        <v>714.72</v>
      </c>
      <c r="BB20">
        <v>4.7399999999999998E-2</v>
      </c>
      <c r="BC20" s="1">
        <v>1912.07</v>
      </c>
      <c r="BD20">
        <v>0.12670000000000001</v>
      </c>
      <c r="BE20" s="1">
        <v>15093.23</v>
      </c>
      <c r="BF20">
        <v>0.57869999999999999</v>
      </c>
      <c r="BG20">
        <v>0.2351</v>
      </c>
      <c r="BH20">
        <v>0.1366</v>
      </c>
      <c r="BI20">
        <v>3.0099999999999998E-2</v>
      </c>
      <c r="BJ20">
        <v>1.9400000000000001E-2</v>
      </c>
    </row>
    <row r="21" spans="1:62" x14ac:dyDescent="0.25">
      <c r="A21" t="s">
        <v>22</v>
      </c>
      <c r="B21" t="s">
        <v>776</v>
      </c>
      <c r="C21">
        <v>26.62</v>
      </c>
      <c r="D21">
        <v>195.37331764577161</v>
      </c>
      <c r="E21">
        <v>4090.1752218000001</v>
      </c>
      <c r="F21">
        <v>0.06</v>
      </c>
      <c r="G21">
        <v>8.9999999999999998E-4</v>
      </c>
      <c r="H21">
        <v>4.1300000000000003E-2</v>
      </c>
      <c r="I21">
        <v>8.9999999999999998E-4</v>
      </c>
      <c r="J21">
        <v>4.4699999999999997E-2</v>
      </c>
      <c r="K21">
        <v>0.80620000000000003</v>
      </c>
      <c r="L21">
        <v>4.5999999999999999E-2</v>
      </c>
      <c r="M21">
        <v>0.10489999999999999</v>
      </c>
      <c r="N21">
        <v>2.18E-2</v>
      </c>
      <c r="O21">
        <v>0.1174</v>
      </c>
      <c r="P21" s="1">
        <v>78815.649999999994</v>
      </c>
      <c r="Q21">
        <v>0.1409</v>
      </c>
      <c r="R21">
        <v>0.1736</v>
      </c>
      <c r="S21">
        <v>0.6855</v>
      </c>
      <c r="T21">
        <v>23.95</v>
      </c>
      <c r="U21" s="1">
        <v>102273.93</v>
      </c>
      <c r="V21">
        <v>168.23</v>
      </c>
      <c r="W21" s="1">
        <v>309047.46999999997</v>
      </c>
      <c r="X21">
        <v>0.8004</v>
      </c>
      <c r="Y21">
        <v>0.16719999999999999</v>
      </c>
      <c r="Z21">
        <v>3.2399999999999998E-2</v>
      </c>
      <c r="AA21">
        <v>0.1996</v>
      </c>
      <c r="AB21">
        <v>309.05</v>
      </c>
      <c r="AC21" s="1">
        <v>11920.64416525124</v>
      </c>
      <c r="AD21" s="1">
        <v>1015.12</v>
      </c>
      <c r="AE21" s="1">
        <v>283600.64000000001</v>
      </c>
      <c r="AF21" t="s">
        <v>3</v>
      </c>
      <c r="AG21" s="1">
        <v>55613</v>
      </c>
      <c r="AH21" s="1">
        <v>117877.92</v>
      </c>
      <c r="AI21">
        <v>71.11</v>
      </c>
      <c r="AJ21">
        <v>35.28</v>
      </c>
      <c r="AK21">
        <v>43.25</v>
      </c>
      <c r="AL21">
        <v>2</v>
      </c>
      <c r="AM21">
        <v>1.42</v>
      </c>
      <c r="AN21">
        <v>1.6</v>
      </c>
      <c r="AO21" s="1">
        <v>1787.56</v>
      </c>
      <c r="AP21">
        <v>0.65</v>
      </c>
      <c r="AQ21" s="1">
        <v>1659.57</v>
      </c>
      <c r="AR21" s="1">
        <v>2377.62</v>
      </c>
      <c r="AS21" s="1">
        <v>8422.39</v>
      </c>
      <c r="AT21">
        <v>985.2</v>
      </c>
      <c r="AU21">
        <v>398.66</v>
      </c>
      <c r="AV21" s="1">
        <v>13843.43</v>
      </c>
      <c r="AW21" s="1">
        <v>2835.48</v>
      </c>
      <c r="AX21">
        <v>0.18759999999999999</v>
      </c>
      <c r="AY21" s="1">
        <v>10120.92</v>
      </c>
      <c r="AZ21">
        <v>0.66969999999999996</v>
      </c>
      <c r="BA21">
        <v>945.53</v>
      </c>
      <c r="BB21">
        <v>6.2600000000000003E-2</v>
      </c>
      <c r="BC21" s="1">
        <v>1211.29</v>
      </c>
      <c r="BD21">
        <v>8.0100000000000005E-2</v>
      </c>
      <c r="BE21" s="1">
        <v>15113.22</v>
      </c>
      <c r="BF21">
        <v>0.60899999999999999</v>
      </c>
      <c r="BG21">
        <v>0.23380000000000001</v>
      </c>
      <c r="BH21">
        <v>0.11119999999999999</v>
      </c>
      <c r="BI21">
        <v>2.8400000000000002E-2</v>
      </c>
      <c r="BJ21">
        <v>1.7500000000000002E-2</v>
      </c>
    </row>
    <row r="22" spans="1:62" x14ac:dyDescent="0.25">
      <c r="A22" t="s">
        <v>23</v>
      </c>
      <c r="B22" t="s">
        <v>777</v>
      </c>
      <c r="C22">
        <v>27.86</v>
      </c>
      <c r="D22">
        <v>179.936264004203</v>
      </c>
      <c r="E22">
        <v>4032.36541485</v>
      </c>
      <c r="F22">
        <v>1.15E-2</v>
      </c>
      <c r="G22">
        <v>8.0000000000000004E-4</v>
      </c>
      <c r="H22">
        <v>0.1009</v>
      </c>
      <c r="I22">
        <v>1.4E-3</v>
      </c>
      <c r="J22">
        <v>7.7899999999999997E-2</v>
      </c>
      <c r="K22">
        <v>0.71630000000000005</v>
      </c>
      <c r="L22">
        <v>9.1200000000000003E-2</v>
      </c>
      <c r="M22">
        <v>0.51080000000000003</v>
      </c>
      <c r="N22">
        <v>2.01E-2</v>
      </c>
      <c r="O22">
        <v>0.16850000000000001</v>
      </c>
      <c r="P22" s="1">
        <v>68514.929999999993</v>
      </c>
      <c r="Q22">
        <v>0.15720000000000001</v>
      </c>
      <c r="R22">
        <v>0.19159999999999999</v>
      </c>
      <c r="S22">
        <v>0.6512</v>
      </c>
      <c r="T22">
        <v>28.01</v>
      </c>
      <c r="U22" s="1">
        <v>91735.19</v>
      </c>
      <c r="V22">
        <v>144.01</v>
      </c>
      <c r="W22" s="1">
        <v>174965.55</v>
      </c>
      <c r="X22">
        <v>0.71309999999999996</v>
      </c>
      <c r="Y22">
        <v>0.2382</v>
      </c>
      <c r="Z22">
        <v>4.87E-2</v>
      </c>
      <c r="AA22">
        <v>0.28689999999999999</v>
      </c>
      <c r="AB22">
        <v>174.97</v>
      </c>
      <c r="AC22" s="1">
        <v>6062.031596966046</v>
      </c>
      <c r="AD22">
        <v>610.63</v>
      </c>
      <c r="AE22" s="1">
        <v>137391.4</v>
      </c>
      <c r="AF22" t="s">
        <v>3</v>
      </c>
      <c r="AG22" s="1">
        <v>33842</v>
      </c>
      <c r="AH22" s="1">
        <v>53066.3</v>
      </c>
      <c r="AI22">
        <v>56.2</v>
      </c>
      <c r="AJ22">
        <v>31.51</v>
      </c>
      <c r="AK22">
        <v>37.729999999999997</v>
      </c>
      <c r="AL22">
        <v>1.61</v>
      </c>
      <c r="AM22">
        <v>1.1399999999999999</v>
      </c>
      <c r="AN22">
        <v>1.37</v>
      </c>
      <c r="AO22" s="1">
        <v>1469.86</v>
      </c>
      <c r="AP22">
        <v>1.0134000000000001</v>
      </c>
      <c r="AQ22" s="1">
        <v>1535.51</v>
      </c>
      <c r="AR22" s="1">
        <v>2294.85</v>
      </c>
      <c r="AS22" s="1">
        <v>7946.05</v>
      </c>
      <c r="AT22">
        <v>906.04</v>
      </c>
      <c r="AU22">
        <v>423.01</v>
      </c>
      <c r="AV22" s="1">
        <v>13105.46</v>
      </c>
      <c r="AW22" s="1">
        <v>6053.12</v>
      </c>
      <c r="AX22">
        <v>0.4108</v>
      </c>
      <c r="AY22" s="1">
        <v>5711.32</v>
      </c>
      <c r="AZ22">
        <v>0.3876</v>
      </c>
      <c r="BA22">
        <v>613.03</v>
      </c>
      <c r="BB22">
        <v>4.1599999999999998E-2</v>
      </c>
      <c r="BC22" s="1">
        <v>2356.61</v>
      </c>
      <c r="BD22">
        <v>0.15989999999999999</v>
      </c>
      <c r="BE22" s="1">
        <v>14734.08</v>
      </c>
      <c r="BF22">
        <v>0.58750000000000002</v>
      </c>
      <c r="BG22">
        <v>0.2366</v>
      </c>
      <c r="BH22">
        <v>0.12839999999999999</v>
      </c>
      <c r="BI22">
        <v>3.1E-2</v>
      </c>
      <c r="BJ22">
        <v>1.6500000000000001E-2</v>
      </c>
    </row>
    <row r="23" spans="1:62" x14ac:dyDescent="0.25">
      <c r="A23" t="s">
        <v>24</v>
      </c>
      <c r="B23" t="s">
        <v>778</v>
      </c>
      <c r="C23">
        <v>21.95</v>
      </c>
      <c r="D23">
        <v>223.46984201606799</v>
      </c>
      <c r="E23">
        <v>4216.9088743499997</v>
      </c>
      <c r="F23">
        <v>4.8399999999999999E-2</v>
      </c>
      <c r="G23">
        <v>1E-3</v>
      </c>
      <c r="H23">
        <v>3.5499999999999997E-2</v>
      </c>
      <c r="I23">
        <v>1E-3</v>
      </c>
      <c r="J23">
        <v>4.5499999999999999E-2</v>
      </c>
      <c r="K23">
        <v>0.82269999999999999</v>
      </c>
      <c r="L23">
        <v>4.5900000000000003E-2</v>
      </c>
      <c r="M23">
        <v>0.1234</v>
      </c>
      <c r="N23">
        <v>2.18E-2</v>
      </c>
      <c r="O23">
        <v>0.1216</v>
      </c>
      <c r="P23" s="1">
        <v>78867.92</v>
      </c>
      <c r="Q23">
        <v>0.1341</v>
      </c>
      <c r="R23">
        <v>0.1709</v>
      </c>
      <c r="S23">
        <v>0.69499999999999995</v>
      </c>
      <c r="T23">
        <v>25.96</v>
      </c>
      <c r="U23" s="1">
        <v>101385.85</v>
      </c>
      <c r="V23">
        <v>161.15</v>
      </c>
      <c r="W23" s="1">
        <v>289824.93</v>
      </c>
      <c r="X23">
        <v>0.80420000000000003</v>
      </c>
      <c r="Y23">
        <v>0.16719999999999999</v>
      </c>
      <c r="Z23">
        <v>2.86E-2</v>
      </c>
      <c r="AA23">
        <v>0.1958</v>
      </c>
      <c r="AB23">
        <v>289.82</v>
      </c>
      <c r="AC23" s="1">
        <v>11539.72214213064</v>
      </c>
      <c r="AD23" s="1">
        <v>1056.25</v>
      </c>
      <c r="AE23" s="1">
        <v>264721.74</v>
      </c>
      <c r="AF23" t="s">
        <v>3</v>
      </c>
      <c r="AG23" s="1">
        <v>52628</v>
      </c>
      <c r="AH23" s="1">
        <v>106780.95</v>
      </c>
      <c r="AI23">
        <v>74.37</v>
      </c>
      <c r="AJ23">
        <v>36.590000000000003</v>
      </c>
      <c r="AK23">
        <v>44.81</v>
      </c>
      <c r="AL23">
        <v>1.91</v>
      </c>
      <c r="AM23">
        <v>1.41</v>
      </c>
      <c r="AN23">
        <v>1.57</v>
      </c>
      <c r="AO23" s="1">
        <v>1787.56</v>
      </c>
      <c r="AP23">
        <v>0.70230000000000004</v>
      </c>
      <c r="AQ23" s="1">
        <v>1665.82</v>
      </c>
      <c r="AR23" s="1">
        <v>2309.98</v>
      </c>
      <c r="AS23" s="1">
        <v>8436.2000000000007</v>
      </c>
      <c r="AT23">
        <v>963.08</v>
      </c>
      <c r="AU23">
        <v>365.46</v>
      </c>
      <c r="AV23" s="1">
        <v>13740.53</v>
      </c>
      <c r="AW23" s="1">
        <v>3123.55</v>
      </c>
      <c r="AX23">
        <v>0.2069</v>
      </c>
      <c r="AY23" s="1">
        <v>9678.66</v>
      </c>
      <c r="AZ23">
        <v>0.64100000000000001</v>
      </c>
      <c r="BA23">
        <v>965.78</v>
      </c>
      <c r="BB23">
        <v>6.4000000000000001E-2</v>
      </c>
      <c r="BC23" s="1">
        <v>1330.59</v>
      </c>
      <c r="BD23">
        <v>8.8099999999999998E-2</v>
      </c>
      <c r="BE23" s="1">
        <v>15098.58</v>
      </c>
      <c r="BF23">
        <v>0.60419999999999996</v>
      </c>
      <c r="BG23">
        <v>0.23180000000000001</v>
      </c>
      <c r="BH23">
        <v>0.11749999999999999</v>
      </c>
      <c r="BI23">
        <v>2.9499999999999998E-2</v>
      </c>
      <c r="BJ23">
        <v>1.7000000000000001E-2</v>
      </c>
    </row>
    <row r="24" spans="1:62" x14ac:dyDescent="0.25">
      <c r="A24" t="s">
        <v>25</v>
      </c>
      <c r="B24" t="s">
        <v>779</v>
      </c>
      <c r="C24">
        <v>24.62</v>
      </c>
      <c r="D24">
        <v>224.48721936131329</v>
      </c>
      <c r="E24">
        <v>4565.6389694500003</v>
      </c>
      <c r="F24">
        <v>9.2200000000000004E-2</v>
      </c>
      <c r="G24">
        <v>1.4E-3</v>
      </c>
      <c r="H24">
        <v>4.4900000000000002E-2</v>
      </c>
      <c r="I24">
        <v>8.9999999999999998E-4</v>
      </c>
      <c r="J24">
        <v>4.7500000000000001E-2</v>
      </c>
      <c r="K24">
        <v>0.76439999999999997</v>
      </c>
      <c r="L24">
        <v>4.8800000000000003E-2</v>
      </c>
      <c r="M24">
        <v>0.1056</v>
      </c>
      <c r="N24">
        <v>3.0800000000000001E-2</v>
      </c>
      <c r="O24">
        <v>0.11559999999999999</v>
      </c>
      <c r="P24" s="1">
        <v>79678.240000000005</v>
      </c>
      <c r="Q24">
        <v>0.1444</v>
      </c>
      <c r="R24">
        <v>0.17280000000000001</v>
      </c>
      <c r="S24">
        <v>0.68269999999999997</v>
      </c>
      <c r="T24">
        <v>28.15</v>
      </c>
      <c r="U24" s="1">
        <v>101618.01</v>
      </c>
      <c r="V24">
        <v>161.72</v>
      </c>
      <c r="W24" s="1">
        <v>307683.69</v>
      </c>
      <c r="X24">
        <v>0.7883</v>
      </c>
      <c r="Y24">
        <v>0.1802</v>
      </c>
      <c r="Z24">
        <v>3.15E-2</v>
      </c>
      <c r="AA24">
        <v>0.2117</v>
      </c>
      <c r="AB24">
        <v>307.68</v>
      </c>
      <c r="AC24" s="1">
        <v>12107.161190026711</v>
      </c>
      <c r="AD24" s="1">
        <v>1026.25</v>
      </c>
      <c r="AE24" s="1">
        <v>283736.15000000002</v>
      </c>
      <c r="AF24" t="s">
        <v>3</v>
      </c>
      <c r="AG24" s="1">
        <v>56082</v>
      </c>
      <c r="AH24" s="1">
        <v>120352.5</v>
      </c>
      <c r="AI24">
        <v>72.010000000000005</v>
      </c>
      <c r="AJ24">
        <v>35.17</v>
      </c>
      <c r="AK24">
        <v>43.42</v>
      </c>
      <c r="AL24">
        <v>1.7</v>
      </c>
      <c r="AM24">
        <v>1.1499999999999999</v>
      </c>
      <c r="AN24">
        <v>1.33</v>
      </c>
      <c r="AO24" s="1">
        <v>1787.56</v>
      </c>
      <c r="AP24">
        <v>0.63490000000000002</v>
      </c>
      <c r="AQ24" s="1">
        <v>1615.93</v>
      </c>
      <c r="AR24" s="1">
        <v>2352.66</v>
      </c>
      <c r="AS24" s="1">
        <v>8534.7199999999993</v>
      </c>
      <c r="AT24" s="1">
        <v>1003.11</v>
      </c>
      <c r="AU24">
        <v>403.17</v>
      </c>
      <c r="AV24" s="1">
        <v>13909.58</v>
      </c>
      <c r="AW24" s="1">
        <v>2948.87</v>
      </c>
      <c r="AX24">
        <v>0.19370000000000001</v>
      </c>
      <c r="AY24" s="1">
        <v>10085.76</v>
      </c>
      <c r="AZ24">
        <v>0.66239999999999999</v>
      </c>
      <c r="BA24">
        <v>982.24</v>
      </c>
      <c r="BB24">
        <v>6.4500000000000002E-2</v>
      </c>
      <c r="BC24" s="1">
        <v>1209.3699999999999</v>
      </c>
      <c r="BD24">
        <v>7.9399999999999998E-2</v>
      </c>
      <c r="BE24" s="1">
        <v>15226.24</v>
      </c>
      <c r="BF24">
        <v>0.61360000000000003</v>
      </c>
      <c r="BG24">
        <v>0.23230000000000001</v>
      </c>
      <c r="BH24">
        <v>0.1087</v>
      </c>
      <c r="BI24">
        <v>2.86E-2</v>
      </c>
      <c r="BJ24">
        <v>1.67E-2</v>
      </c>
    </row>
    <row r="25" spans="1:62" x14ac:dyDescent="0.25">
      <c r="A25" t="s">
        <v>26</v>
      </c>
      <c r="B25" t="s">
        <v>780</v>
      </c>
      <c r="C25">
        <v>67.86</v>
      </c>
      <c r="D25">
        <v>13.5271102154323</v>
      </c>
      <c r="E25">
        <v>881.14584170000001</v>
      </c>
      <c r="F25">
        <v>4.3E-3</v>
      </c>
      <c r="G25">
        <v>5.9999999999999995E-4</v>
      </c>
      <c r="H25">
        <v>8.8999999999999999E-3</v>
      </c>
      <c r="I25">
        <v>1.1999999999999999E-3</v>
      </c>
      <c r="J25">
        <v>7.22E-2</v>
      </c>
      <c r="K25">
        <v>0.88480000000000003</v>
      </c>
      <c r="L25">
        <v>2.8000000000000001E-2</v>
      </c>
      <c r="M25">
        <v>0.24</v>
      </c>
      <c r="N25">
        <v>6.0000000000000001E-3</v>
      </c>
      <c r="O25">
        <v>0.13700000000000001</v>
      </c>
      <c r="P25" s="1">
        <v>63504.45</v>
      </c>
      <c r="Q25">
        <v>0.14430000000000001</v>
      </c>
      <c r="R25">
        <v>0.187</v>
      </c>
      <c r="S25">
        <v>0.66879999999999995</v>
      </c>
      <c r="T25">
        <v>9.48</v>
      </c>
      <c r="U25" s="1">
        <v>69361.009999999995</v>
      </c>
      <c r="V25">
        <v>92.13</v>
      </c>
      <c r="W25" s="1">
        <v>234599.11</v>
      </c>
      <c r="X25">
        <v>0.6512</v>
      </c>
      <c r="Y25">
        <v>0.10299999999999999</v>
      </c>
      <c r="Z25">
        <v>0.24579999999999999</v>
      </c>
      <c r="AA25">
        <v>0.3488</v>
      </c>
      <c r="AB25">
        <v>234.6</v>
      </c>
      <c r="AC25" s="1">
        <v>6852.6965929880971</v>
      </c>
      <c r="AD25">
        <v>576.67999999999995</v>
      </c>
      <c r="AE25" s="1">
        <v>190153.7</v>
      </c>
      <c r="AF25" t="s">
        <v>3</v>
      </c>
      <c r="AG25" s="1">
        <v>37286</v>
      </c>
      <c r="AH25" s="1">
        <v>61262.69</v>
      </c>
      <c r="AI25">
        <v>41.2</v>
      </c>
      <c r="AJ25">
        <v>23.46</v>
      </c>
      <c r="AK25">
        <v>29.63</v>
      </c>
      <c r="AL25">
        <v>1.92</v>
      </c>
      <c r="AM25">
        <v>1.39</v>
      </c>
      <c r="AN25">
        <v>1.74</v>
      </c>
      <c r="AO25" s="1">
        <v>1725.52</v>
      </c>
      <c r="AP25">
        <v>1.1890000000000001</v>
      </c>
      <c r="AQ25" s="1">
        <v>1848.4</v>
      </c>
      <c r="AR25" s="1">
        <v>2572.64</v>
      </c>
      <c r="AS25" s="1">
        <v>7862.87</v>
      </c>
      <c r="AT25">
        <v>776.1</v>
      </c>
      <c r="AU25">
        <v>387.37</v>
      </c>
      <c r="AV25" s="1">
        <v>13447.37</v>
      </c>
      <c r="AW25" s="1">
        <v>6471.4</v>
      </c>
      <c r="AX25">
        <v>0.39779999999999999</v>
      </c>
      <c r="AY25" s="1">
        <v>6708.59</v>
      </c>
      <c r="AZ25">
        <v>0.4123</v>
      </c>
      <c r="BA25" s="1">
        <v>1321.13</v>
      </c>
      <c r="BB25">
        <v>8.1199999999999994E-2</v>
      </c>
      <c r="BC25" s="1">
        <v>1768.27</v>
      </c>
      <c r="BD25">
        <v>0.1087</v>
      </c>
      <c r="BE25" s="1">
        <v>16269.39</v>
      </c>
      <c r="BF25">
        <v>0.56420000000000003</v>
      </c>
      <c r="BG25">
        <v>0.22889999999999999</v>
      </c>
      <c r="BH25">
        <v>0.15140000000000001</v>
      </c>
      <c r="BI25">
        <v>3.2399999999999998E-2</v>
      </c>
      <c r="BJ25">
        <v>2.3099999999999999E-2</v>
      </c>
    </row>
    <row r="26" spans="1:62" x14ac:dyDescent="0.25">
      <c r="A26" t="s">
        <v>27</v>
      </c>
      <c r="B26" t="s">
        <v>781</v>
      </c>
      <c r="C26">
        <v>15.71</v>
      </c>
      <c r="D26">
        <v>253.67674957709821</v>
      </c>
      <c r="E26">
        <v>3509.2689317999998</v>
      </c>
      <c r="F26">
        <v>5.8999999999999999E-3</v>
      </c>
      <c r="G26">
        <v>1E-3</v>
      </c>
      <c r="H26">
        <v>0.1381</v>
      </c>
      <c r="I26">
        <v>1.6000000000000001E-3</v>
      </c>
      <c r="J26">
        <v>7.85E-2</v>
      </c>
      <c r="K26">
        <v>0.65300000000000002</v>
      </c>
      <c r="L26">
        <v>0.122</v>
      </c>
      <c r="M26">
        <v>0.77270000000000005</v>
      </c>
      <c r="N26">
        <v>2.24E-2</v>
      </c>
      <c r="O26">
        <v>0.18729999999999999</v>
      </c>
      <c r="P26" s="1">
        <v>64992.12</v>
      </c>
      <c r="Q26">
        <v>0.22239999999999999</v>
      </c>
      <c r="R26">
        <v>0.19159999999999999</v>
      </c>
      <c r="S26">
        <v>0.58599999999999997</v>
      </c>
      <c r="T26">
        <v>27.5</v>
      </c>
      <c r="U26" s="1">
        <v>87353.95</v>
      </c>
      <c r="V26">
        <v>127.32</v>
      </c>
      <c r="W26" s="1">
        <v>140721.76999999999</v>
      </c>
      <c r="X26">
        <v>0.68789999999999996</v>
      </c>
      <c r="Y26">
        <v>0.2492</v>
      </c>
      <c r="Z26">
        <v>6.2899999999999998E-2</v>
      </c>
      <c r="AA26">
        <v>0.31209999999999999</v>
      </c>
      <c r="AB26">
        <v>140.72</v>
      </c>
      <c r="AC26" s="1">
        <v>4616.7282332639161</v>
      </c>
      <c r="AD26">
        <v>506.9</v>
      </c>
      <c r="AE26" s="1">
        <v>97093.82</v>
      </c>
      <c r="AF26" t="s">
        <v>3</v>
      </c>
      <c r="AG26" s="1">
        <v>29340</v>
      </c>
      <c r="AH26" s="1">
        <v>44554.73</v>
      </c>
      <c r="AI26">
        <v>53</v>
      </c>
      <c r="AJ26">
        <v>31.67</v>
      </c>
      <c r="AK26">
        <v>37.729999999999997</v>
      </c>
      <c r="AL26">
        <v>2.04</v>
      </c>
      <c r="AM26">
        <v>1.63</v>
      </c>
      <c r="AN26">
        <v>1.87</v>
      </c>
      <c r="AO26" s="1">
        <v>1177.6099999999999</v>
      </c>
      <c r="AP26">
        <v>1.0277000000000001</v>
      </c>
      <c r="AQ26" s="1">
        <v>1706.03</v>
      </c>
      <c r="AR26" s="1">
        <v>2563.94</v>
      </c>
      <c r="AS26" s="1">
        <v>8324.6</v>
      </c>
      <c r="AT26" s="1">
        <v>1027.4000000000001</v>
      </c>
      <c r="AU26">
        <v>484.65</v>
      </c>
      <c r="AV26" s="1">
        <v>14106.63</v>
      </c>
      <c r="AW26" s="1">
        <v>7595.06</v>
      </c>
      <c r="AX26">
        <v>0.48039999999999999</v>
      </c>
      <c r="AY26" s="1">
        <v>4602.8900000000003</v>
      </c>
      <c r="AZ26">
        <v>0.29110000000000003</v>
      </c>
      <c r="BA26">
        <v>553.63</v>
      </c>
      <c r="BB26">
        <v>3.5000000000000003E-2</v>
      </c>
      <c r="BC26" s="1">
        <v>3059.05</v>
      </c>
      <c r="BD26">
        <v>0.19350000000000001</v>
      </c>
      <c r="BE26" s="1">
        <v>15810.63</v>
      </c>
      <c r="BF26">
        <v>0.57269999999999999</v>
      </c>
      <c r="BG26">
        <v>0.22839999999999999</v>
      </c>
      <c r="BH26">
        <v>0.1535</v>
      </c>
      <c r="BI26">
        <v>2.98E-2</v>
      </c>
      <c r="BJ26">
        <v>1.5599999999999999E-2</v>
      </c>
    </row>
    <row r="27" spans="1:62" x14ac:dyDescent="0.25">
      <c r="A27" t="s">
        <v>28</v>
      </c>
      <c r="B27" t="s">
        <v>782</v>
      </c>
      <c r="C27">
        <v>123.81</v>
      </c>
      <c r="D27">
        <v>13.242401289555181</v>
      </c>
      <c r="E27">
        <v>1370.65565945</v>
      </c>
      <c r="F27">
        <v>2.2000000000000001E-3</v>
      </c>
      <c r="G27">
        <v>2.9999999999999997E-4</v>
      </c>
      <c r="H27">
        <v>4.7999999999999996E-3</v>
      </c>
      <c r="I27">
        <v>8.0000000000000004E-4</v>
      </c>
      <c r="J27">
        <v>1.7899999999999999E-2</v>
      </c>
      <c r="K27">
        <v>0.94979999999999998</v>
      </c>
      <c r="L27">
        <v>2.4199999999999999E-2</v>
      </c>
      <c r="M27">
        <v>0.3952</v>
      </c>
      <c r="N27">
        <v>2E-3</v>
      </c>
      <c r="O27">
        <v>0.1585</v>
      </c>
      <c r="P27" s="1">
        <v>57098.559999999998</v>
      </c>
      <c r="Q27">
        <v>0.22700000000000001</v>
      </c>
      <c r="R27">
        <v>0.21740000000000001</v>
      </c>
      <c r="S27">
        <v>0.55559999999999998</v>
      </c>
      <c r="T27">
        <v>12.64</v>
      </c>
      <c r="U27" s="1">
        <v>73501.63</v>
      </c>
      <c r="V27">
        <v>108.09</v>
      </c>
      <c r="W27" s="1">
        <v>203748.98</v>
      </c>
      <c r="X27">
        <v>0.71199999999999997</v>
      </c>
      <c r="Y27">
        <v>0.1065</v>
      </c>
      <c r="Z27">
        <v>0.18160000000000001</v>
      </c>
      <c r="AA27">
        <v>0.28799999999999998</v>
      </c>
      <c r="AB27">
        <v>203.75</v>
      </c>
      <c r="AC27" s="1">
        <v>4970.7213939695239</v>
      </c>
      <c r="AD27">
        <v>482.6</v>
      </c>
      <c r="AE27" s="1">
        <v>170178.62</v>
      </c>
      <c r="AF27" t="s">
        <v>3</v>
      </c>
      <c r="AG27" s="1">
        <v>34511</v>
      </c>
      <c r="AH27" s="1">
        <v>53712.11</v>
      </c>
      <c r="AI27">
        <v>32.21</v>
      </c>
      <c r="AJ27">
        <v>22.32</v>
      </c>
      <c r="AK27">
        <v>24.11</v>
      </c>
      <c r="AL27">
        <v>1.86</v>
      </c>
      <c r="AM27">
        <v>1.27</v>
      </c>
      <c r="AN27">
        <v>1.58</v>
      </c>
      <c r="AO27" s="1">
        <v>1648.63</v>
      </c>
      <c r="AP27">
        <v>1.0241</v>
      </c>
      <c r="AQ27" s="1">
        <v>1641.12</v>
      </c>
      <c r="AR27" s="1">
        <v>2726.22</v>
      </c>
      <c r="AS27" s="1">
        <v>7750.78</v>
      </c>
      <c r="AT27">
        <v>719.46</v>
      </c>
      <c r="AU27">
        <v>361.62</v>
      </c>
      <c r="AV27" s="1">
        <v>13199.19</v>
      </c>
      <c r="AW27" s="1">
        <v>7427.64</v>
      </c>
      <c r="AX27">
        <v>0.49280000000000002</v>
      </c>
      <c r="AY27" s="1">
        <v>4675.76</v>
      </c>
      <c r="AZ27">
        <v>0.31019999999999998</v>
      </c>
      <c r="BA27">
        <v>717.27</v>
      </c>
      <c r="BB27">
        <v>4.7600000000000003E-2</v>
      </c>
      <c r="BC27" s="1">
        <v>2251.04</v>
      </c>
      <c r="BD27">
        <v>0.14940000000000001</v>
      </c>
      <c r="BE27" s="1">
        <v>15071.7</v>
      </c>
      <c r="BF27">
        <v>0.54759999999999998</v>
      </c>
      <c r="BG27">
        <v>0.254</v>
      </c>
      <c r="BH27">
        <v>0.14480000000000001</v>
      </c>
      <c r="BI27">
        <v>3.5700000000000003E-2</v>
      </c>
      <c r="BJ27">
        <v>1.7899999999999999E-2</v>
      </c>
    </row>
    <row r="28" spans="1:62" x14ac:dyDescent="0.25">
      <c r="A28" t="s">
        <v>29</v>
      </c>
      <c r="B28" t="s">
        <v>783</v>
      </c>
      <c r="C28">
        <v>34.29</v>
      </c>
      <c r="D28">
        <v>71.685923444900325</v>
      </c>
      <c r="E28">
        <v>2151.7894209999999</v>
      </c>
      <c r="F28">
        <v>1.01E-2</v>
      </c>
      <c r="G28">
        <v>1E-3</v>
      </c>
      <c r="H28">
        <v>3.5799999999999998E-2</v>
      </c>
      <c r="I28">
        <v>1E-3</v>
      </c>
      <c r="J28">
        <v>5.9499999999999997E-2</v>
      </c>
      <c r="K28">
        <v>0.83579999999999999</v>
      </c>
      <c r="L28">
        <v>5.6800000000000003E-2</v>
      </c>
      <c r="M28">
        <v>0.33939999999999998</v>
      </c>
      <c r="N28">
        <v>1.6299999999999999E-2</v>
      </c>
      <c r="O28">
        <v>0.15010000000000001</v>
      </c>
      <c r="P28" s="1">
        <v>65840.47</v>
      </c>
      <c r="Q28">
        <v>0.18</v>
      </c>
      <c r="R28">
        <v>0.18779999999999999</v>
      </c>
      <c r="S28">
        <v>0.6321</v>
      </c>
      <c r="T28">
        <v>17.13</v>
      </c>
      <c r="U28" s="1">
        <v>87025.79</v>
      </c>
      <c r="V28">
        <v>125.89</v>
      </c>
      <c r="W28" s="1">
        <v>210266.16</v>
      </c>
      <c r="X28">
        <v>0.7087</v>
      </c>
      <c r="Y28">
        <v>0.22650000000000001</v>
      </c>
      <c r="Z28">
        <v>6.4799999999999996E-2</v>
      </c>
      <c r="AA28">
        <v>0.2913</v>
      </c>
      <c r="AB28">
        <v>210.27</v>
      </c>
      <c r="AC28" s="1">
        <v>7536.1870744910393</v>
      </c>
      <c r="AD28">
        <v>683.57</v>
      </c>
      <c r="AE28" s="1">
        <v>178353.16</v>
      </c>
      <c r="AF28" t="s">
        <v>3</v>
      </c>
      <c r="AG28" s="1">
        <v>38394</v>
      </c>
      <c r="AH28" s="1">
        <v>61508.31</v>
      </c>
      <c r="AI28">
        <v>55.33</v>
      </c>
      <c r="AJ28">
        <v>30.66</v>
      </c>
      <c r="AK28">
        <v>39.4</v>
      </c>
      <c r="AL28">
        <v>1.51</v>
      </c>
      <c r="AM28">
        <v>1.1299999999999999</v>
      </c>
      <c r="AN28">
        <v>1.37</v>
      </c>
      <c r="AO28" s="1">
        <v>1502.94</v>
      </c>
      <c r="AP28">
        <v>0.91979999999999995</v>
      </c>
      <c r="AQ28" s="1">
        <v>1677.81</v>
      </c>
      <c r="AR28" s="1">
        <v>2377.16</v>
      </c>
      <c r="AS28" s="1">
        <v>7541.42</v>
      </c>
      <c r="AT28">
        <v>815.24</v>
      </c>
      <c r="AU28">
        <v>388.57</v>
      </c>
      <c r="AV28" s="1">
        <v>12800.2</v>
      </c>
      <c r="AW28" s="1">
        <v>5048.6000000000004</v>
      </c>
      <c r="AX28">
        <v>0.35120000000000001</v>
      </c>
      <c r="AY28" s="1">
        <v>6837.86</v>
      </c>
      <c r="AZ28">
        <v>0.47570000000000001</v>
      </c>
      <c r="BA28">
        <v>693.41</v>
      </c>
      <c r="BB28">
        <v>4.82E-2</v>
      </c>
      <c r="BC28" s="1">
        <v>1793.76</v>
      </c>
      <c r="BD28">
        <v>0.12479999999999999</v>
      </c>
      <c r="BE28" s="1">
        <v>14373.64</v>
      </c>
      <c r="BF28">
        <v>0.5716</v>
      </c>
      <c r="BG28">
        <v>0.23899999999999999</v>
      </c>
      <c r="BH28">
        <v>0.14369999999999999</v>
      </c>
      <c r="BI28">
        <v>2.9000000000000001E-2</v>
      </c>
      <c r="BJ28">
        <v>1.6799999999999999E-2</v>
      </c>
    </row>
    <row r="29" spans="1:62" x14ac:dyDescent="0.25">
      <c r="A29" t="s">
        <v>30</v>
      </c>
      <c r="B29" t="s">
        <v>784</v>
      </c>
      <c r="C29">
        <v>61.05</v>
      </c>
      <c r="D29">
        <v>33.606020475633713</v>
      </c>
      <c r="E29">
        <v>1869.64999805</v>
      </c>
      <c r="F29">
        <v>5.1000000000000004E-3</v>
      </c>
      <c r="G29">
        <v>1.2999999999999999E-3</v>
      </c>
      <c r="H29">
        <v>1.9599999999999999E-2</v>
      </c>
      <c r="I29">
        <v>1.2999999999999999E-3</v>
      </c>
      <c r="J29">
        <v>5.1499999999999997E-2</v>
      </c>
      <c r="K29">
        <v>0.86850000000000005</v>
      </c>
      <c r="L29">
        <v>5.2699999999999997E-2</v>
      </c>
      <c r="M29">
        <v>0.39550000000000002</v>
      </c>
      <c r="N29">
        <v>6.4000000000000003E-3</v>
      </c>
      <c r="O29">
        <v>0.15379999999999999</v>
      </c>
      <c r="P29" s="1">
        <v>63740.54</v>
      </c>
      <c r="Q29">
        <v>0.20230000000000001</v>
      </c>
      <c r="R29">
        <v>0.16689999999999999</v>
      </c>
      <c r="S29">
        <v>0.63070000000000004</v>
      </c>
      <c r="T29">
        <v>13.73</v>
      </c>
      <c r="U29" s="1">
        <v>82196.45</v>
      </c>
      <c r="V29">
        <v>135.69999999999999</v>
      </c>
      <c r="W29" s="1">
        <v>193834.46</v>
      </c>
      <c r="X29">
        <v>0.74239999999999995</v>
      </c>
      <c r="Y29">
        <v>0.1762</v>
      </c>
      <c r="Z29">
        <v>8.14E-2</v>
      </c>
      <c r="AA29">
        <v>0.2576</v>
      </c>
      <c r="AB29">
        <v>193.83</v>
      </c>
      <c r="AC29" s="1">
        <v>5593.5881872006876</v>
      </c>
      <c r="AD29">
        <v>583.36</v>
      </c>
      <c r="AE29" s="1">
        <v>165228.71</v>
      </c>
      <c r="AF29" t="s">
        <v>3</v>
      </c>
      <c r="AG29" s="1">
        <v>36289</v>
      </c>
      <c r="AH29" s="1">
        <v>57426.85</v>
      </c>
      <c r="AI29">
        <v>44.5</v>
      </c>
      <c r="AJ29">
        <v>25.08</v>
      </c>
      <c r="AK29">
        <v>32.200000000000003</v>
      </c>
      <c r="AL29">
        <v>2.02</v>
      </c>
      <c r="AM29">
        <v>1.48</v>
      </c>
      <c r="AN29">
        <v>1.87</v>
      </c>
      <c r="AO29" s="1">
        <v>1531.36</v>
      </c>
      <c r="AP29">
        <v>1.0049999999999999</v>
      </c>
      <c r="AQ29" s="1">
        <v>1488.9</v>
      </c>
      <c r="AR29" s="1">
        <v>2288.8000000000002</v>
      </c>
      <c r="AS29" s="1">
        <v>7238.96</v>
      </c>
      <c r="AT29">
        <v>807.92</v>
      </c>
      <c r="AU29">
        <v>363.58</v>
      </c>
      <c r="AV29" s="1">
        <v>12188.16</v>
      </c>
      <c r="AW29" s="1">
        <v>5722.54</v>
      </c>
      <c r="AX29">
        <v>0.41020000000000001</v>
      </c>
      <c r="AY29" s="1">
        <v>5583.65</v>
      </c>
      <c r="AZ29">
        <v>0.40029999999999999</v>
      </c>
      <c r="BA29">
        <v>659.35</v>
      </c>
      <c r="BB29">
        <v>4.7300000000000002E-2</v>
      </c>
      <c r="BC29" s="1">
        <v>1983.94</v>
      </c>
      <c r="BD29">
        <v>0.14219999999999999</v>
      </c>
      <c r="BE29" s="1">
        <v>13949.49</v>
      </c>
      <c r="BF29">
        <v>0.55810000000000004</v>
      </c>
      <c r="BG29">
        <v>0.23549999999999999</v>
      </c>
      <c r="BH29">
        <v>0.159</v>
      </c>
      <c r="BI29">
        <v>3.1399999999999997E-2</v>
      </c>
      <c r="BJ29">
        <v>1.6E-2</v>
      </c>
    </row>
    <row r="30" spans="1:62" x14ac:dyDescent="0.25">
      <c r="A30" t="s">
        <v>31</v>
      </c>
      <c r="B30" t="s">
        <v>785</v>
      </c>
      <c r="C30">
        <v>14.14</v>
      </c>
      <c r="D30">
        <v>402.55637320834688</v>
      </c>
      <c r="E30">
        <v>3305.5642287000001</v>
      </c>
      <c r="F30">
        <v>4.7100000000000003E-2</v>
      </c>
      <c r="G30">
        <v>4.0000000000000002E-4</v>
      </c>
      <c r="H30">
        <v>2.93E-2</v>
      </c>
      <c r="I30">
        <v>6.9999999999999999E-4</v>
      </c>
      <c r="J30">
        <v>4.4900000000000002E-2</v>
      </c>
      <c r="K30">
        <v>0.83020000000000005</v>
      </c>
      <c r="L30">
        <v>4.7399999999999998E-2</v>
      </c>
      <c r="M30">
        <v>7.8200000000000006E-2</v>
      </c>
      <c r="N30">
        <v>1.67E-2</v>
      </c>
      <c r="O30">
        <v>0.1173</v>
      </c>
      <c r="P30" s="1">
        <v>78930.210000000006</v>
      </c>
      <c r="Q30">
        <v>0.1421</v>
      </c>
      <c r="R30">
        <v>0.18190000000000001</v>
      </c>
      <c r="S30">
        <v>0.67600000000000005</v>
      </c>
      <c r="T30">
        <v>22.47</v>
      </c>
      <c r="U30" s="1">
        <v>100542.38</v>
      </c>
      <c r="V30">
        <v>145.19</v>
      </c>
      <c r="W30" s="1">
        <v>293427.24</v>
      </c>
      <c r="X30">
        <v>0.85060000000000002</v>
      </c>
      <c r="Y30">
        <v>0.1195</v>
      </c>
      <c r="Z30">
        <v>2.9899999999999999E-2</v>
      </c>
      <c r="AA30">
        <v>0.14940000000000001</v>
      </c>
      <c r="AB30">
        <v>293.43</v>
      </c>
      <c r="AC30" s="1">
        <v>12102.75087385368</v>
      </c>
      <c r="AD30" s="1">
        <v>1117.74</v>
      </c>
      <c r="AE30" s="1">
        <v>266820.23</v>
      </c>
      <c r="AF30" t="s">
        <v>3</v>
      </c>
      <c r="AG30" s="1">
        <v>62469</v>
      </c>
      <c r="AH30" s="1">
        <v>142640.82999999999</v>
      </c>
      <c r="AI30">
        <v>90.99</v>
      </c>
      <c r="AJ30">
        <v>40.270000000000003</v>
      </c>
      <c r="AK30">
        <v>54.56</v>
      </c>
      <c r="AL30">
        <v>1.92</v>
      </c>
      <c r="AM30">
        <v>1.49</v>
      </c>
      <c r="AN30">
        <v>1.65</v>
      </c>
      <c r="AO30" s="1">
        <v>2811.82</v>
      </c>
      <c r="AP30">
        <v>0.63380000000000003</v>
      </c>
      <c r="AQ30" s="1">
        <v>1778.68</v>
      </c>
      <c r="AR30" s="1">
        <v>2124.2800000000002</v>
      </c>
      <c r="AS30" s="1">
        <v>8943.6</v>
      </c>
      <c r="AT30" s="1">
        <v>1008.35</v>
      </c>
      <c r="AU30">
        <v>489.01</v>
      </c>
      <c r="AV30" s="1">
        <v>14343.92</v>
      </c>
      <c r="AW30" s="1">
        <v>2982.69</v>
      </c>
      <c r="AX30">
        <v>0.19189999999999999</v>
      </c>
      <c r="AY30" s="1">
        <v>10360.89</v>
      </c>
      <c r="AZ30">
        <v>0.66649999999999998</v>
      </c>
      <c r="BA30" s="1">
        <v>1105.28</v>
      </c>
      <c r="BB30">
        <v>7.1099999999999997E-2</v>
      </c>
      <c r="BC30" s="1">
        <v>1096.8800000000001</v>
      </c>
      <c r="BD30">
        <v>7.0599999999999996E-2</v>
      </c>
      <c r="BE30" s="1">
        <v>15545.73</v>
      </c>
      <c r="BF30">
        <v>0.60729999999999995</v>
      </c>
      <c r="BG30">
        <v>0.22009999999999999</v>
      </c>
      <c r="BH30">
        <v>0.12590000000000001</v>
      </c>
      <c r="BI30">
        <v>3.1E-2</v>
      </c>
      <c r="BJ30">
        <v>1.5800000000000002E-2</v>
      </c>
    </row>
    <row r="31" spans="1:62" x14ac:dyDescent="0.25">
      <c r="A31" t="s">
        <v>32</v>
      </c>
      <c r="B31" t="s">
        <v>786</v>
      </c>
      <c r="C31">
        <v>13.43</v>
      </c>
      <c r="D31">
        <v>389.05107146427861</v>
      </c>
      <c r="E31">
        <v>2933.0065178</v>
      </c>
      <c r="F31">
        <v>7.5700000000000003E-2</v>
      </c>
      <c r="G31">
        <v>6.9999999999999999E-4</v>
      </c>
      <c r="H31">
        <v>5.7299999999999997E-2</v>
      </c>
      <c r="I31">
        <v>1E-3</v>
      </c>
      <c r="J31">
        <v>5.0799999999999998E-2</v>
      </c>
      <c r="K31">
        <v>0.75990000000000002</v>
      </c>
      <c r="L31">
        <v>5.4699999999999999E-2</v>
      </c>
      <c r="M31">
        <v>9.2799999999999994E-2</v>
      </c>
      <c r="N31">
        <v>2.53E-2</v>
      </c>
      <c r="O31">
        <v>0.1138</v>
      </c>
      <c r="P31" s="1">
        <v>80320.13</v>
      </c>
      <c r="Q31">
        <v>0.1308</v>
      </c>
      <c r="R31">
        <v>0.1807</v>
      </c>
      <c r="S31">
        <v>0.6885</v>
      </c>
      <c r="T31">
        <v>20.440000000000001</v>
      </c>
      <c r="U31" s="1">
        <v>102032.25</v>
      </c>
      <c r="V31">
        <v>139.9</v>
      </c>
      <c r="W31" s="1">
        <v>317454.44</v>
      </c>
      <c r="X31">
        <v>0.77990000000000004</v>
      </c>
      <c r="Y31">
        <v>0.1905</v>
      </c>
      <c r="Z31">
        <v>2.9600000000000001E-2</v>
      </c>
      <c r="AA31">
        <v>0.22009999999999999</v>
      </c>
      <c r="AB31">
        <v>317.45</v>
      </c>
      <c r="AC31" s="1">
        <v>12572.60700114278</v>
      </c>
      <c r="AD31" s="1">
        <v>1137.5899999999999</v>
      </c>
      <c r="AE31" s="1">
        <v>290541.68</v>
      </c>
      <c r="AF31" t="s">
        <v>3</v>
      </c>
      <c r="AG31" s="1">
        <v>60817</v>
      </c>
      <c r="AH31" s="1">
        <v>137779.35999999999</v>
      </c>
      <c r="AI31">
        <v>88.56</v>
      </c>
      <c r="AJ31">
        <v>39.950000000000003</v>
      </c>
      <c r="AK31">
        <v>53.62</v>
      </c>
      <c r="AL31">
        <v>2.04</v>
      </c>
      <c r="AM31">
        <v>1.53</v>
      </c>
      <c r="AN31">
        <v>1.69</v>
      </c>
      <c r="AO31" s="1">
        <v>2811.82</v>
      </c>
      <c r="AP31">
        <v>0.63739999999999997</v>
      </c>
      <c r="AQ31" s="1">
        <v>1893.73</v>
      </c>
      <c r="AR31" s="1">
        <v>2433.67</v>
      </c>
      <c r="AS31" s="1">
        <v>9269.4</v>
      </c>
      <c r="AT31" s="1">
        <v>1056.5899999999999</v>
      </c>
      <c r="AU31">
        <v>457.97</v>
      </c>
      <c r="AV31" s="1">
        <v>15111.36</v>
      </c>
      <c r="AW31" s="1">
        <v>2715.1</v>
      </c>
      <c r="AX31">
        <v>0.1638</v>
      </c>
      <c r="AY31" s="1">
        <v>11701.16</v>
      </c>
      <c r="AZ31">
        <v>0.70579999999999998</v>
      </c>
      <c r="BA31" s="1">
        <v>1040</v>
      </c>
      <c r="BB31">
        <v>6.2700000000000006E-2</v>
      </c>
      <c r="BC31" s="1">
        <v>1122.17</v>
      </c>
      <c r="BD31">
        <v>6.7699999999999996E-2</v>
      </c>
      <c r="BE31" s="1">
        <v>16578.43</v>
      </c>
      <c r="BF31">
        <v>0.61560000000000004</v>
      </c>
      <c r="BG31">
        <v>0.21690000000000001</v>
      </c>
      <c r="BH31">
        <v>0.1208</v>
      </c>
      <c r="BI31">
        <v>3.0099999999999998E-2</v>
      </c>
      <c r="BJ31">
        <v>1.6500000000000001E-2</v>
      </c>
    </row>
    <row r="32" spans="1:62" x14ac:dyDescent="0.25">
      <c r="A32" t="s">
        <v>33</v>
      </c>
      <c r="B32" t="s">
        <v>787</v>
      </c>
      <c r="C32">
        <v>120.76</v>
      </c>
      <c r="D32">
        <v>15.705808777002339</v>
      </c>
      <c r="E32">
        <v>1534.2392645499999</v>
      </c>
      <c r="F32">
        <v>1.8E-3</v>
      </c>
      <c r="G32">
        <v>4.0000000000000002E-4</v>
      </c>
      <c r="H32">
        <v>4.4999999999999997E-3</v>
      </c>
      <c r="I32">
        <v>6.9999999999999999E-4</v>
      </c>
      <c r="J32">
        <v>1.3599999999999999E-2</v>
      </c>
      <c r="K32">
        <v>0.95760000000000001</v>
      </c>
      <c r="L32">
        <v>2.1299999999999999E-2</v>
      </c>
      <c r="M32">
        <v>0.40899999999999997</v>
      </c>
      <c r="N32">
        <v>1.5E-3</v>
      </c>
      <c r="O32">
        <v>0.15840000000000001</v>
      </c>
      <c r="P32" s="1">
        <v>59929.73</v>
      </c>
      <c r="Q32">
        <v>0.18809999999999999</v>
      </c>
      <c r="R32">
        <v>0.2112</v>
      </c>
      <c r="S32">
        <v>0.60060000000000002</v>
      </c>
      <c r="T32">
        <v>13.54</v>
      </c>
      <c r="U32" s="1">
        <v>76006.600000000006</v>
      </c>
      <c r="V32">
        <v>113.8</v>
      </c>
      <c r="W32" s="1">
        <v>204562.88</v>
      </c>
      <c r="X32">
        <v>0.67400000000000004</v>
      </c>
      <c r="Y32">
        <v>0.1134</v>
      </c>
      <c r="Z32">
        <v>0.21260000000000001</v>
      </c>
      <c r="AA32">
        <v>0.32600000000000001</v>
      </c>
      <c r="AB32">
        <v>204.56</v>
      </c>
      <c r="AC32" s="1">
        <v>4991.8931244520372</v>
      </c>
      <c r="AD32">
        <v>446.16</v>
      </c>
      <c r="AE32" s="1">
        <v>163185.24</v>
      </c>
      <c r="AF32" t="s">
        <v>3</v>
      </c>
      <c r="AG32" s="1">
        <v>35197</v>
      </c>
      <c r="AH32" s="1">
        <v>53941.43</v>
      </c>
      <c r="AI32">
        <v>31.07</v>
      </c>
      <c r="AJ32">
        <v>21.75</v>
      </c>
      <c r="AK32">
        <v>23.53</v>
      </c>
      <c r="AL32">
        <v>1.22</v>
      </c>
      <c r="AM32">
        <v>0.84</v>
      </c>
      <c r="AN32">
        <v>1.06</v>
      </c>
      <c r="AO32" s="1">
        <v>1878.73</v>
      </c>
      <c r="AP32">
        <v>0.9355</v>
      </c>
      <c r="AQ32" s="1">
        <v>1675.54</v>
      </c>
      <c r="AR32" s="1">
        <v>2739.83</v>
      </c>
      <c r="AS32" s="1">
        <v>7836.03</v>
      </c>
      <c r="AT32">
        <v>727.83</v>
      </c>
      <c r="AU32">
        <v>296.3</v>
      </c>
      <c r="AV32" s="1">
        <v>13275.53</v>
      </c>
      <c r="AW32" s="1">
        <v>7809.48</v>
      </c>
      <c r="AX32">
        <v>0.50919999999999999</v>
      </c>
      <c r="AY32" s="1">
        <v>4581.55</v>
      </c>
      <c r="AZ32">
        <v>0.29880000000000001</v>
      </c>
      <c r="BA32">
        <v>698.88</v>
      </c>
      <c r="BB32">
        <v>4.5600000000000002E-2</v>
      </c>
      <c r="BC32" s="1">
        <v>2245.6799999999998</v>
      </c>
      <c r="BD32">
        <v>0.1464</v>
      </c>
      <c r="BE32" s="1">
        <v>15335.59</v>
      </c>
      <c r="BF32">
        <v>0.54930000000000001</v>
      </c>
      <c r="BG32">
        <v>0.24879999999999999</v>
      </c>
      <c r="BH32">
        <v>0.14499999999999999</v>
      </c>
      <c r="BI32">
        <v>3.7699999999999997E-2</v>
      </c>
      <c r="BJ32">
        <v>1.9199999999999998E-2</v>
      </c>
    </row>
    <row r="33" spans="1:62" x14ac:dyDescent="0.25">
      <c r="A33" t="s">
        <v>34</v>
      </c>
      <c r="B33" t="s">
        <v>788</v>
      </c>
      <c r="C33">
        <v>29.76</v>
      </c>
      <c r="D33">
        <v>226.19667407725939</v>
      </c>
      <c r="E33">
        <v>6401.6936075499998</v>
      </c>
      <c r="F33">
        <v>6.1899999999999997E-2</v>
      </c>
      <c r="G33">
        <v>1E-3</v>
      </c>
      <c r="H33">
        <v>8.1199999999999994E-2</v>
      </c>
      <c r="I33">
        <v>1E-3</v>
      </c>
      <c r="J33">
        <v>6.5600000000000006E-2</v>
      </c>
      <c r="K33">
        <v>0.73380000000000001</v>
      </c>
      <c r="L33">
        <v>5.5500000000000001E-2</v>
      </c>
      <c r="M33">
        <v>0.15340000000000001</v>
      </c>
      <c r="N33">
        <v>4.4600000000000001E-2</v>
      </c>
      <c r="O33">
        <v>0.12970000000000001</v>
      </c>
      <c r="P33" s="1">
        <v>79386.039999999994</v>
      </c>
      <c r="Q33">
        <v>0.16420000000000001</v>
      </c>
      <c r="R33">
        <v>0.1749</v>
      </c>
      <c r="S33">
        <v>0.66090000000000004</v>
      </c>
      <c r="T33">
        <v>39.08</v>
      </c>
      <c r="U33" s="1">
        <v>102592.64</v>
      </c>
      <c r="V33">
        <v>165.23</v>
      </c>
      <c r="W33" s="1">
        <v>262981.87</v>
      </c>
      <c r="X33">
        <v>0.77749999999999997</v>
      </c>
      <c r="Y33">
        <v>0.191</v>
      </c>
      <c r="Z33">
        <v>3.1399999999999997E-2</v>
      </c>
      <c r="AA33">
        <v>0.2225</v>
      </c>
      <c r="AB33">
        <v>262.98</v>
      </c>
      <c r="AC33" s="1">
        <v>11059.50580048395</v>
      </c>
      <c r="AD33">
        <v>945.08</v>
      </c>
      <c r="AE33" s="1">
        <v>247705.29</v>
      </c>
      <c r="AF33" t="s">
        <v>3</v>
      </c>
      <c r="AG33" s="1">
        <v>52729</v>
      </c>
      <c r="AH33" s="1">
        <v>103755.57</v>
      </c>
      <c r="AI33">
        <v>74.31</v>
      </c>
      <c r="AJ33">
        <v>37.17</v>
      </c>
      <c r="AK33">
        <v>45.8</v>
      </c>
      <c r="AL33">
        <v>1.85</v>
      </c>
      <c r="AM33">
        <v>1.25</v>
      </c>
      <c r="AN33">
        <v>1.45</v>
      </c>
      <c r="AO33" s="1">
        <v>1787.56</v>
      </c>
      <c r="AP33">
        <v>0.7137</v>
      </c>
      <c r="AQ33" s="1">
        <v>1588.34</v>
      </c>
      <c r="AR33" s="1">
        <v>2335.42</v>
      </c>
      <c r="AS33" s="1">
        <v>8393.43</v>
      </c>
      <c r="AT33" s="1">
        <v>1015.83</v>
      </c>
      <c r="AU33">
        <v>401.13</v>
      </c>
      <c r="AV33" s="1">
        <v>13734.15</v>
      </c>
      <c r="AW33" s="1">
        <v>3216.46</v>
      </c>
      <c r="AX33">
        <v>0.21560000000000001</v>
      </c>
      <c r="AY33" s="1">
        <v>9371.77</v>
      </c>
      <c r="AZ33">
        <v>0.62819999999999998</v>
      </c>
      <c r="BA33" s="1">
        <v>1016.81</v>
      </c>
      <c r="BB33">
        <v>6.8199999999999997E-2</v>
      </c>
      <c r="BC33" s="1">
        <v>1314.56</v>
      </c>
      <c r="BD33">
        <v>8.8099999999999998E-2</v>
      </c>
      <c r="BE33" s="1">
        <v>14919.6</v>
      </c>
      <c r="BF33">
        <v>0.61180000000000001</v>
      </c>
      <c r="BG33">
        <v>0.2339</v>
      </c>
      <c r="BH33">
        <v>0.1116</v>
      </c>
      <c r="BI33">
        <v>2.6599999999999999E-2</v>
      </c>
      <c r="BJ33">
        <v>1.61E-2</v>
      </c>
    </row>
    <row r="34" spans="1:62" x14ac:dyDescent="0.25">
      <c r="A34" t="s">
        <v>35</v>
      </c>
      <c r="B34" t="s">
        <v>789</v>
      </c>
      <c r="C34">
        <v>19.190000000000001</v>
      </c>
      <c r="D34">
        <v>249.0861610026964</v>
      </c>
      <c r="E34">
        <v>3894.7341342999998</v>
      </c>
      <c r="F34">
        <v>2.81E-2</v>
      </c>
      <c r="G34">
        <v>1.5E-3</v>
      </c>
      <c r="H34">
        <v>0.28139999999999998</v>
      </c>
      <c r="I34">
        <v>1.2999999999999999E-3</v>
      </c>
      <c r="J34">
        <v>0.1222</v>
      </c>
      <c r="K34">
        <v>0.4698</v>
      </c>
      <c r="L34">
        <v>9.5799999999999996E-2</v>
      </c>
      <c r="M34">
        <v>0.5302</v>
      </c>
      <c r="N34">
        <v>5.9499999999999997E-2</v>
      </c>
      <c r="O34">
        <v>0.16139999999999999</v>
      </c>
      <c r="P34" s="1">
        <v>68669.179999999993</v>
      </c>
      <c r="Q34">
        <v>0.2046</v>
      </c>
      <c r="R34">
        <v>0.21740000000000001</v>
      </c>
      <c r="S34">
        <v>0.57799999999999996</v>
      </c>
      <c r="T34">
        <v>30.83</v>
      </c>
      <c r="U34" s="1">
        <v>91675.59</v>
      </c>
      <c r="V34">
        <v>124.36</v>
      </c>
      <c r="W34" s="1">
        <v>180721.38</v>
      </c>
      <c r="X34">
        <v>0.66049999999999998</v>
      </c>
      <c r="Y34">
        <v>0.28610000000000002</v>
      </c>
      <c r="Z34">
        <v>5.3400000000000003E-2</v>
      </c>
      <c r="AA34">
        <v>0.33950000000000002</v>
      </c>
      <c r="AB34">
        <v>180.72</v>
      </c>
      <c r="AC34" s="1">
        <v>7254.0795140068803</v>
      </c>
      <c r="AD34">
        <v>628.29999999999995</v>
      </c>
      <c r="AE34" s="1">
        <v>141242.60999999999</v>
      </c>
      <c r="AF34" t="s">
        <v>3</v>
      </c>
      <c r="AG34" s="1">
        <v>33343</v>
      </c>
      <c r="AH34" s="1">
        <v>52747.48</v>
      </c>
      <c r="AI34">
        <v>64.459999999999994</v>
      </c>
      <c r="AJ34">
        <v>37.01</v>
      </c>
      <c r="AK34">
        <v>45.33</v>
      </c>
      <c r="AL34">
        <v>1.29</v>
      </c>
      <c r="AM34">
        <v>0.98</v>
      </c>
      <c r="AN34">
        <v>1.19</v>
      </c>
      <c r="AO34">
        <v>905.89</v>
      </c>
      <c r="AP34">
        <v>1.0449999999999999</v>
      </c>
      <c r="AQ34" s="1">
        <v>1792.4</v>
      </c>
      <c r="AR34" s="1">
        <v>2518.91</v>
      </c>
      <c r="AS34" s="1">
        <v>8170.14</v>
      </c>
      <c r="AT34">
        <v>966.19</v>
      </c>
      <c r="AU34">
        <v>517.69000000000005</v>
      </c>
      <c r="AV34" s="1">
        <v>13965.34</v>
      </c>
      <c r="AW34" s="1">
        <v>5921.43</v>
      </c>
      <c r="AX34">
        <v>0.38</v>
      </c>
      <c r="AY34" s="1">
        <v>6412.96</v>
      </c>
      <c r="AZ34">
        <v>0.41160000000000002</v>
      </c>
      <c r="BA34">
        <v>766.72</v>
      </c>
      <c r="BB34">
        <v>4.9200000000000001E-2</v>
      </c>
      <c r="BC34" s="1">
        <v>2480.31</v>
      </c>
      <c r="BD34">
        <v>0.15920000000000001</v>
      </c>
      <c r="BE34" s="1">
        <v>15581.43</v>
      </c>
      <c r="BF34">
        <v>0.58340000000000003</v>
      </c>
      <c r="BG34">
        <v>0.22620000000000001</v>
      </c>
      <c r="BH34">
        <v>0.14449999999999999</v>
      </c>
      <c r="BI34">
        <v>2.92E-2</v>
      </c>
      <c r="BJ34">
        <v>1.67E-2</v>
      </c>
    </row>
    <row r="35" spans="1:62" x14ac:dyDescent="0.25">
      <c r="A35" t="s">
        <v>36</v>
      </c>
      <c r="B35" t="s">
        <v>790</v>
      </c>
      <c r="C35">
        <v>55.67</v>
      </c>
      <c r="D35">
        <v>27.709306583583039</v>
      </c>
      <c r="E35">
        <v>1241.0059864</v>
      </c>
      <c r="F35">
        <v>3.0999999999999999E-3</v>
      </c>
      <c r="G35">
        <v>5.9999999999999995E-4</v>
      </c>
      <c r="H35">
        <v>1.77E-2</v>
      </c>
      <c r="I35">
        <v>1.1000000000000001E-3</v>
      </c>
      <c r="J35">
        <v>4.0300000000000002E-2</v>
      </c>
      <c r="K35">
        <v>0.87849999999999995</v>
      </c>
      <c r="L35">
        <v>5.8700000000000002E-2</v>
      </c>
      <c r="M35">
        <v>0.51249999999999996</v>
      </c>
      <c r="N35">
        <v>8.6999999999999994E-3</v>
      </c>
      <c r="O35">
        <v>0.16650000000000001</v>
      </c>
      <c r="P35" s="1">
        <v>58380.41</v>
      </c>
      <c r="Q35">
        <v>0.24</v>
      </c>
      <c r="R35">
        <v>0.1996</v>
      </c>
      <c r="S35">
        <v>0.56040000000000001</v>
      </c>
      <c r="T35">
        <v>11.69</v>
      </c>
      <c r="U35" s="1">
        <v>78602.92</v>
      </c>
      <c r="V35">
        <v>105.53</v>
      </c>
      <c r="W35" s="1">
        <v>177088.77</v>
      </c>
      <c r="X35">
        <v>0.69110000000000005</v>
      </c>
      <c r="Y35">
        <v>0.16489999999999999</v>
      </c>
      <c r="Z35">
        <v>0.14399999999999999</v>
      </c>
      <c r="AA35">
        <v>0.30890000000000001</v>
      </c>
      <c r="AB35">
        <v>177.09</v>
      </c>
      <c r="AC35" s="1">
        <v>4449.6947750131167</v>
      </c>
      <c r="AD35">
        <v>448.71</v>
      </c>
      <c r="AE35" s="1">
        <v>137686.19</v>
      </c>
      <c r="AF35" t="s">
        <v>3</v>
      </c>
      <c r="AG35" s="1">
        <v>31784</v>
      </c>
      <c r="AH35" s="1">
        <v>49427.08</v>
      </c>
      <c r="AI35">
        <v>39.86</v>
      </c>
      <c r="AJ35">
        <v>22.87</v>
      </c>
      <c r="AK35">
        <v>27.83</v>
      </c>
      <c r="AL35">
        <v>2.1800000000000002</v>
      </c>
      <c r="AM35">
        <v>1.6</v>
      </c>
      <c r="AN35">
        <v>1.94</v>
      </c>
      <c r="AO35" s="1">
        <v>1437.69</v>
      </c>
      <c r="AP35">
        <v>0.99829999999999997</v>
      </c>
      <c r="AQ35" s="1">
        <v>1874.91</v>
      </c>
      <c r="AR35" s="1">
        <v>2627.6</v>
      </c>
      <c r="AS35" s="1">
        <v>7899.17</v>
      </c>
      <c r="AT35">
        <v>838.83</v>
      </c>
      <c r="AU35">
        <v>385.44</v>
      </c>
      <c r="AV35" s="1">
        <v>13625.94</v>
      </c>
      <c r="AW35" s="1">
        <v>7896</v>
      </c>
      <c r="AX35">
        <v>0.499</v>
      </c>
      <c r="AY35" s="1">
        <v>4582.12</v>
      </c>
      <c r="AZ35">
        <v>0.28960000000000002</v>
      </c>
      <c r="BA35">
        <v>691.15</v>
      </c>
      <c r="BB35">
        <v>4.3700000000000003E-2</v>
      </c>
      <c r="BC35" s="1">
        <v>2654.78</v>
      </c>
      <c r="BD35">
        <v>0.1678</v>
      </c>
      <c r="BE35" s="1">
        <v>15824.06</v>
      </c>
      <c r="BF35">
        <v>0.53169999999999995</v>
      </c>
      <c r="BG35">
        <v>0.24099999999999999</v>
      </c>
      <c r="BH35">
        <v>0.17050000000000001</v>
      </c>
      <c r="BI35">
        <v>3.5200000000000002E-2</v>
      </c>
      <c r="BJ35">
        <v>2.1600000000000001E-2</v>
      </c>
    </row>
    <row r="36" spans="1:62" x14ac:dyDescent="0.25">
      <c r="A36" t="s">
        <v>37</v>
      </c>
      <c r="B36" t="s">
        <v>791</v>
      </c>
      <c r="C36">
        <v>43.52</v>
      </c>
      <c r="D36">
        <v>60.856165772165703</v>
      </c>
      <c r="E36">
        <v>2281.6713479999999</v>
      </c>
      <c r="F36">
        <v>8.2000000000000007E-3</v>
      </c>
      <c r="G36">
        <v>1E-3</v>
      </c>
      <c r="H36">
        <v>3.6999999999999998E-2</v>
      </c>
      <c r="I36">
        <v>6.9999999999999999E-4</v>
      </c>
      <c r="J36">
        <v>7.9500000000000001E-2</v>
      </c>
      <c r="K36">
        <v>0.80740000000000001</v>
      </c>
      <c r="L36">
        <v>6.6299999999999998E-2</v>
      </c>
      <c r="M36">
        <v>0.41670000000000001</v>
      </c>
      <c r="N36">
        <v>2.1700000000000001E-2</v>
      </c>
      <c r="O36">
        <v>0.16400000000000001</v>
      </c>
      <c r="P36" s="1">
        <v>65378.47</v>
      </c>
      <c r="Q36">
        <v>0.1845</v>
      </c>
      <c r="R36">
        <v>0.19020000000000001</v>
      </c>
      <c r="S36">
        <v>0.62529999999999997</v>
      </c>
      <c r="T36">
        <v>17.07</v>
      </c>
      <c r="U36" s="1">
        <v>84705.37</v>
      </c>
      <c r="V36">
        <v>133.41999999999999</v>
      </c>
      <c r="W36" s="1">
        <v>176101.14</v>
      </c>
      <c r="X36">
        <v>0.74509999999999998</v>
      </c>
      <c r="Y36">
        <v>0.2006</v>
      </c>
      <c r="Z36">
        <v>5.4300000000000001E-2</v>
      </c>
      <c r="AA36">
        <v>0.25490000000000002</v>
      </c>
      <c r="AB36">
        <v>176.1</v>
      </c>
      <c r="AC36" s="1">
        <v>5444.8089174388333</v>
      </c>
      <c r="AD36">
        <v>540.9</v>
      </c>
      <c r="AE36" s="1">
        <v>146045.57</v>
      </c>
      <c r="AF36" t="s">
        <v>3</v>
      </c>
      <c r="AG36" s="1">
        <v>33673</v>
      </c>
      <c r="AH36" s="1">
        <v>53947.03</v>
      </c>
      <c r="AI36">
        <v>49.56</v>
      </c>
      <c r="AJ36">
        <v>26.86</v>
      </c>
      <c r="AK36">
        <v>34.409999999999997</v>
      </c>
      <c r="AL36">
        <v>2</v>
      </c>
      <c r="AM36">
        <v>1.38</v>
      </c>
      <c r="AN36">
        <v>1.75</v>
      </c>
      <c r="AO36" s="1">
        <v>1320.98</v>
      </c>
      <c r="AP36">
        <v>0.97809999999999997</v>
      </c>
      <c r="AQ36" s="1">
        <v>1582.24</v>
      </c>
      <c r="AR36" s="1">
        <v>2252.3200000000002</v>
      </c>
      <c r="AS36" s="1">
        <v>7754.02</v>
      </c>
      <c r="AT36">
        <v>798.65</v>
      </c>
      <c r="AU36">
        <v>342.77</v>
      </c>
      <c r="AV36" s="1">
        <v>12730.01</v>
      </c>
      <c r="AW36" s="1">
        <v>6297.83</v>
      </c>
      <c r="AX36">
        <v>0.44159999999999999</v>
      </c>
      <c r="AY36" s="1">
        <v>5073.54</v>
      </c>
      <c r="AZ36">
        <v>0.35580000000000001</v>
      </c>
      <c r="BA36">
        <v>649.41999999999996</v>
      </c>
      <c r="BB36">
        <v>4.5499999999999999E-2</v>
      </c>
      <c r="BC36" s="1">
        <v>2240.5100000000002</v>
      </c>
      <c r="BD36">
        <v>0.15709999999999999</v>
      </c>
      <c r="BE36" s="1">
        <v>14261.29</v>
      </c>
      <c r="BF36">
        <v>0.55840000000000001</v>
      </c>
      <c r="BG36">
        <v>0.2397</v>
      </c>
      <c r="BH36">
        <v>0.1618</v>
      </c>
      <c r="BI36">
        <v>2.5899999999999999E-2</v>
      </c>
      <c r="BJ36">
        <v>1.41E-2</v>
      </c>
    </row>
    <row r="37" spans="1:62" x14ac:dyDescent="0.25">
      <c r="A37" t="s">
        <v>38</v>
      </c>
      <c r="B37" t="s">
        <v>792</v>
      </c>
      <c r="C37">
        <v>102.52</v>
      </c>
      <c r="D37">
        <v>20.176892703197229</v>
      </c>
      <c r="E37">
        <v>1822.5758488500001</v>
      </c>
      <c r="F37">
        <v>4.7999999999999996E-3</v>
      </c>
      <c r="G37">
        <v>4.3E-3</v>
      </c>
      <c r="H37">
        <v>1.41E-2</v>
      </c>
      <c r="I37">
        <v>1.2999999999999999E-3</v>
      </c>
      <c r="J37">
        <v>4.7800000000000002E-2</v>
      </c>
      <c r="K37">
        <v>0.88060000000000005</v>
      </c>
      <c r="L37">
        <v>4.7199999999999999E-2</v>
      </c>
      <c r="M37">
        <v>0.37080000000000002</v>
      </c>
      <c r="N37">
        <v>9.1999999999999998E-3</v>
      </c>
      <c r="O37">
        <v>0.15540000000000001</v>
      </c>
      <c r="P37" s="1">
        <v>62774.05</v>
      </c>
      <c r="Q37">
        <v>0.16950000000000001</v>
      </c>
      <c r="R37">
        <v>0.184</v>
      </c>
      <c r="S37">
        <v>0.64649999999999996</v>
      </c>
      <c r="T37">
        <v>15.45</v>
      </c>
      <c r="U37" s="1">
        <v>80532.490000000005</v>
      </c>
      <c r="V37">
        <v>117.77</v>
      </c>
      <c r="W37" s="1">
        <v>209337.95</v>
      </c>
      <c r="X37">
        <v>0.74839999999999995</v>
      </c>
      <c r="Y37">
        <v>0.17860000000000001</v>
      </c>
      <c r="Z37">
        <v>7.3099999999999998E-2</v>
      </c>
      <c r="AA37">
        <v>0.25159999999999999</v>
      </c>
      <c r="AB37">
        <v>209.34</v>
      </c>
      <c r="AC37" s="1">
        <v>5505.3068763185383</v>
      </c>
      <c r="AD37">
        <v>566.89</v>
      </c>
      <c r="AE37" s="1">
        <v>175838.49</v>
      </c>
      <c r="AF37" t="s">
        <v>3</v>
      </c>
      <c r="AG37" s="1">
        <v>35287</v>
      </c>
      <c r="AH37" s="1">
        <v>57522.16</v>
      </c>
      <c r="AI37">
        <v>40.659999999999997</v>
      </c>
      <c r="AJ37">
        <v>23.42</v>
      </c>
      <c r="AK37">
        <v>28.64</v>
      </c>
      <c r="AL37">
        <v>1.41</v>
      </c>
      <c r="AM37">
        <v>1</v>
      </c>
      <c r="AN37">
        <v>1.28</v>
      </c>
      <c r="AO37" s="1">
        <v>1780.02</v>
      </c>
      <c r="AP37">
        <v>1.1811</v>
      </c>
      <c r="AQ37" s="1">
        <v>1684.18</v>
      </c>
      <c r="AR37" s="1">
        <v>2424.5</v>
      </c>
      <c r="AS37" s="1">
        <v>7631.06</v>
      </c>
      <c r="AT37">
        <v>861.06</v>
      </c>
      <c r="AU37">
        <v>425.88</v>
      </c>
      <c r="AV37" s="1">
        <v>13026.69</v>
      </c>
      <c r="AW37" s="1">
        <v>5781.46</v>
      </c>
      <c r="AX37">
        <v>0.39589999999999997</v>
      </c>
      <c r="AY37" s="1">
        <v>6057.4</v>
      </c>
      <c r="AZ37">
        <v>0.4148</v>
      </c>
      <c r="BA37">
        <v>684.76</v>
      </c>
      <c r="BB37">
        <v>4.6899999999999997E-2</v>
      </c>
      <c r="BC37" s="1">
        <v>2080.4899999999998</v>
      </c>
      <c r="BD37">
        <v>0.14249999999999999</v>
      </c>
      <c r="BE37" s="1">
        <v>14604.11</v>
      </c>
      <c r="BF37">
        <v>0.56999999999999995</v>
      </c>
      <c r="BG37">
        <v>0.24410000000000001</v>
      </c>
      <c r="BH37">
        <v>0.1293</v>
      </c>
      <c r="BI37">
        <v>3.4599999999999999E-2</v>
      </c>
      <c r="BJ37">
        <v>2.2100000000000002E-2</v>
      </c>
    </row>
    <row r="38" spans="1:62" x14ac:dyDescent="0.25">
      <c r="A38" t="s">
        <v>39</v>
      </c>
      <c r="B38" t="s">
        <v>793</v>
      </c>
      <c r="C38">
        <v>32.33</v>
      </c>
      <c r="D38">
        <v>45.356746342496969</v>
      </c>
      <c r="E38">
        <v>1133.4712714499999</v>
      </c>
      <c r="F38">
        <v>3.5999999999999999E-3</v>
      </c>
      <c r="G38">
        <v>8.0000000000000004E-4</v>
      </c>
      <c r="H38">
        <v>2.0299999999999999E-2</v>
      </c>
      <c r="I38">
        <v>8.0000000000000004E-4</v>
      </c>
      <c r="J38">
        <v>3.56E-2</v>
      </c>
      <c r="K38">
        <v>0.88139999999999996</v>
      </c>
      <c r="L38">
        <v>5.74E-2</v>
      </c>
      <c r="M38">
        <v>0.46039999999999998</v>
      </c>
      <c r="N38">
        <v>2.2000000000000001E-3</v>
      </c>
      <c r="O38">
        <v>0.16750000000000001</v>
      </c>
      <c r="P38" s="1">
        <v>58031</v>
      </c>
      <c r="Q38">
        <v>0.24640000000000001</v>
      </c>
      <c r="R38">
        <v>0.20619999999999999</v>
      </c>
      <c r="S38">
        <v>0.5474</v>
      </c>
      <c r="T38">
        <v>11.52</v>
      </c>
      <c r="U38" s="1">
        <v>70797.63</v>
      </c>
      <c r="V38">
        <v>97.67</v>
      </c>
      <c r="W38" s="1">
        <v>192236.95</v>
      </c>
      <c r="X38">
        <v>0.73140000000000005</v>
      </c>
      <c r="Y38">
        <v>0.15920000000000001</v>
      </c>
      <c r="Z38">
        <v>0.1094</v>
      </c>
      <c r="AA38">
        <v>0.26860000000000001</v>
      </c>
      <c r="AB38">
        <v>192.24</v>
      </c>
      <c r="AC38" s="1">
        <v>5010.4311154576044</v>
      </c>
      <c r="AD38">
        <v>564.96</v>
      </c>
      <c r="AE38" s="1">
        <v>150010.6</v>
      </c>
      <c r="AF38" t="s">
        <v>3</v>
      </c>
      <c r="AG38" s="1">
        <v>32399</v>
      </c>
      <c r="AH38" s="1">
        <v>51143.360000000001</v>
      </c>
      <c r="AI38">
        <v>44.28</v>
      </c>
      <c r="AJ38">
        <v>24.46</v>
      </c>
      <c r="AK38">
        <v>30.9</v>
      </c>
      <c r="AL38">
        <v>2.19</v>
      </c>
      <c r="AM38">
        <v>1.49</v>
      </c>
      <c r="AN38">
        <v>1.96</v>
      </c>
      <c r="AO38" s="1">
        <v>1668.53</v>
      </c>
      <c r="AP38">
        <v>0.97399999999999998</v>
      </c>
      <c r="AQ38" s="1">
        <v>1858.82</v>
      </c>
      <c r="AR38" s="1">
        <v>2521.34</v>
      </c>
      <c r="AS38" s="1">
        <v>7888.24</v>
      </c>
      <c r="AT38">
        <v>848.18</v>
      </c>
      <c r="AU38">
        <v>373.92</v>
      </c>
      <c r="AV38" s="1">
        <v>13490.49</v>
      </c>
      <c r="AW38" s="1">
        <v>7336.02</v>
      </c>
      <c r="AX38">
        <v>0.47360000000000002</v>
      </c>
      <c r="AY38" s="1">
        <v>5000.57</v>
      </c>
      <c r="AZ38">
        <v>0.32279999999999998</v>
      </c>
      <c r="BA38">
        <v>708.14</v>
      </c>
      <c r="BB38">
        <v>4.5699999999999998E-2</v>
      </c>
      <c r="BC38" s="1">
        <v>2444.12</v>
      </c>
      <c r="BD38">
        <v>0.1578</v>
      </c>
      <c r="BE38" s="1">
        <v>15488.85</v>
      </c>
      <c r="BF38">
        <v>0.54010000000000002</v>
      </c>
      <c r="BG38">
        <v>0.2324</v>
      </c>
      <c r="BH38">
        <v>0.17249999999999999</v>
      </c>
      <c r="BI38">
        <v>3.2399999999999998E-2</v>
      </c>
      <c r="BJ38">
        <v>2.2599999999999999E-2</v>
      </c>
    </row>
    <row r="39" spans="1:62" x14ac:dyDescent="0.25">
      <c r="A39" t="s">
        <v>40</v>
      </c>
      <c r="B39" t="s">
        <v>794</v>
      </c>
      <c r="C39">
        <v>132.29</v>
      </c>
      <c r="D39">
        <v>11.268537297257939</v>
      </c>
      <c r="E39">
        <v>1289.90930635</v>
      </c>
      <c r="F39">
        <v>2.8E-3</v>
      </c>
      <c r="G39">
        <v>8.0000000000000004E-4</v>
      </c>
      <c r="H39">
        <v>6.4000000000000003E-3</v>
      </c>
      <c r="I39">
        <v>8.9999999999999998E-4</v>
      </c>
      <c r="J39">
        <v>2.41E-2</v>
      </c>
      <c r="K39">
        <v>0.93789999999999996</v>
      </c>
      <c r="L39">
        <v>2.7099999999999999E-2</v>
      </c>
      <c r="M39">
        <v>0.25790000000000002</v>
      </c>
      <c r="N39">
        <v>2.3E-3</v>
      </c>
      <c r="O39">
        <v>0.14849999999999999</v>
      </c>
      <c r="P39" s="1">
        <v>61618.57</v>
      </c>
      <c r="Q39">
        <v>0.19470000000000001</v>
      </c>
      <c r="R39">
        <v>0.18049999999999999</v>
      </c>
      <c r="S39">
        <v>0.62480000000000002</v>
      </c>
      <c r="T39">
        <v>13.16</v>
      </c>
      <c r="U39" s="1">
        <v>75431.73</v>
      </c>
      <c r="V39">
        <v>99.24</v>
      </c>
      <c r="W39" s="1">
        <v>201068.37</v>
      </c>
      <c r="X39">
        <v>0.79790000000000005</v>
      </c>
      <c r="Y39">
        <v>6.4899999999999999E-2</v>
      </c>
      <c r="Z39">
        <v>0.13719999999999999</v>
      </c>
      <c r="AA39">
        <v>0.2021</v>
      </c>
      <c r="AB39">
        <v>201.07</v>
      </c>
      <c r="AC39" s="1">
        <v>4584.184009865905</v>
      </c>
      <c r="AD39">
        <v>526.16</v>
      </c>
      <c r="AE39" s="1">
        <v>179848.51</v>
      </c>
      <c r="AF39" t="s">
        <v>3</v>
      </c>
      <c r="AG39" s="1">
        <v>39520</v>
      </c>
      <c r="AH39" s="1">
        <v>62283.58</v>
      </c>
      <c r="AI39">
        <v>31.37</v>
      </c>
      <c r="AJ39">
        <v>21.24</v>
      </c>
      <c r="AK39">
        <v>24.43</v>
      </c>
      <c r="AL39">
        <v>1.9</v>
      </c>
      <c r="AM39">
        <v>1.18</v>
      </c>
      <c r="AN39">
        <v>1.58</v>
      </c>
      <c r="AO39" s="1">
        <v>2043.91</v>
      </c>
      <c r="AP39">
        <v>1.2283999999999999</v>
      </c>
      <c r="AQ39" s="1">
        <v>1660.76</v>
      </c>
      <c r="AR39" s="1">
        <v>2647.3</v>
      </c>
      <c r="AS39" s="1">
        <v>7525.19</v>
      </c>
      <c r="AT39">
        <v>705.58</v>
      </c>
      <c r="AU39">
        <v>521.64</v>
      </c>
      <c r="AV39" s="1">
        <v>13060.47</v>
      </c>
      <c r="AW39" s="1">
        <v>6684.99</v>
      </c>
      <c r="AX39">
        <v>0.45150000000000001</v>
      </c>
      <c r="AY39" s="1">
        <v>5498.58</v>
      </c>
      <c r="AZ39">
        <v>0.37140000000000001</v>
      </c>
      <c r="BA39">
        <v>720.7</v>
      </c>
      <c r="BB39">
        <v>4.87E-2</v>
      </c>
      <c r="BC39" s="1">
        <v>1901.65</v>
      </c>
      <c r="BD39">
        <v>0.12839999999999999</v>
      </c>
      <c r="BE39" s="1">
        <v>14805.92</v>
      </c>
      <c r="BF39">
        <v>0.5605</v>
      </c>
      <c r="BG39">
        <v>0.23910000000000001</v>
      </c>
      <c r="BH39">
        <v>0.1416</v>
      </c>
      <c r="BI39">
        <v>3.73E-2</v>
      </c>
      <c r="BJ39">
        <v>2.1499999999999998E-2</v>
      </c>
    </row>
    <row r="40" spans="1:62" x14ac:dyDescent="0.25">
      <c r="A40" t="s">
        <v>41</v>
      </c>
      <c r="B40" t="s">
        <v>795</v>
      </c>
      <c r="C40">
        <v>109.67</v>
      </c>
      <c r="D40">
        <v>14.846288535699239</v>
      </c>
      <c r="E40">
        <v>1458.6351491999999</v>
      </c>
      <c r="F40">
        <v>2.8E-3</v>
      </c>
      <c r="G40">
        <v>2.9999999999999997E-4</v>
      </c>
      <c r="H40">
        <v>7.0000000000000001E-3</v>
      </c>
      <c r="I40">
        <v>8.0000000000000004E-4</v>
      </c>
      <c r="J40">
        <v>2.69E-2</v>
      </c>
      <c r="K40">
        <v>0.93320000000000003</v>
      </c>
      <c r="L40">
        <v>2.9000000000000001E-2</v>
      </c>
      <c r="M40">
        <v>0.28789999999999999</v>
      </c>
      <c r="N40">
        <v>2.0999999999999999E-3</v>
      </c>
      <c r="O40">
        <v>0.1464</v>
      </c>
      <c r="P40" s="1">
        <v>59742.91</v>
      </c>
      <c r="Q40">
        <v>0.16700000000000001</v>
      </c>
      <c r="R40">
        <v>0.1898</v>
      </c>
      <c r="S40">
        <v>0.64319999999999999</v>
      </c>
      <c r="T40">
        <v>13.34</v>
      </c>
      <c r="U40" s="1">
        <v>79775.429999999993</v>
      </c>
      <c r="V40">
        <v>109.01</v>
      </c>
      <c r="W40" s="1">
        <v>223657.35</v>
      </c>
      <c r="X40">
        <v>0.77059999999999995</v>
      </c>
      <c r="Y40">
        <v>8.7499999999999994E-2</v>
      </c>
      <c r="Z40">
        <v>0.1419</v>
      </c>
      <c r="AA40">
        <v>0.22939999999999999</v>
      </c>
      <c r="AB40">
        <v>223.66</v>
      </c>
      <c r="AC40" s="1">
        <v>5889.0442859308196</v>
      </c>
      <c r="AD40">
        <v>577.47</v>
      </c>
      <c r="AE40" s="1">
        <v>193234.23</v>
      </c>
      <c r="AF40" t="s">
        <v>3</v>
      </c>
      <c r="AG40" s="1">
        <v>37819</v>
      </c>
      <c r="AH40" s="1">
        <v>61372.84</v>
      </c>
      <c r="AI40">
        <v>38.450000000000003</v>
      </c>
      <c r="AJ40">
        <v>23.44</v>
      </c>
      <c r="AK40">
        <v>26.64</v>
      </c>
      <c r="AL40">
        <v>2.13</v>
      </c>
      <c r="AM40">
        <v>1.36</v>
      </c>
      <c r="AN40">
        <v>1.68</v>
      </c>
      <c r="AO40" s="1">
        <v>1664.45</v>
      </c>
      <c r="AP40">
        <v>1.0383</v>
      </c>
      <c r="AQ40" s="1">
        <v>1667.54</v>
      </c>
      <c r="AR40" s="1">
        <v>2640.99</v>
      </c>
      <c r="AS40" s="1">
        <v>7404.59</v>
      </c>
      <c r="AT40">
        <v>691.93</v>
      </c>
      <c r="AU40">
        <v>370.3</v>
      </c>
      <c r="AV40" s="1">
        <v>12775.35</v>
      </c>
      <c r="AW40" s="1">
        <v>6334.92</v>
      </c>
      <c r="AX40">
        <v>0.4269</v>
      </c>
      <c r="AY40" s="1">
        <v>5826.25</v>
      </c>
      <c r="AZ40">
        <v>0.3926</v>
      </c>
      <c r="BA40">
        <v>805.98</v>
      </c>
      <c r="BB40">
        <v>5.4300000000000001E-2</v>
      </c>
      <c r="BC40" s="1">
        <v>1872.45</v>
      </c>
      <c r="BD40">
        <v>0.12620000000000001</v>
      </c>
      <c r="BE40" s="1">
        <v>14839.6</v>
      </c>
      <c r="BF40">
        <v>0.55520000000000003</v>
      </c>
      <c r="BG40">
        <v>0.23960000000000001</v>
      </c>
      <c r="BH40">
        <v>0.151</v>
      </c>
      <c r="BI40">
        <v>3.7499999999999999E-2</v>
      </c>
      <c r="BJ40">
        <v>1.67E-2</v>
      </c>
    </row>
    <row r="41" spans="1:62" x14ac:dyDescent="0.25">
      <c r="A41" t="s">
        <v>42</v>
      </c>
      <c r="B41" t="s">
        <v>796</v>
      </c>
      <c r="C41">
        <v>27.57</v>
      </c>
      <c r="D41">
        <v>213.74743549628349</v>
      </c>
      <c r="E41">
        <v>5467.1798405999998</v>
      </c>
      <c r="F41">
        <v>2.9499999999999998E-2</v>
      </c>
      <c r="G41">
        <v>1.1000000000000001E-3</v>
      </c>
      <c r="H41">
        <v>9.9199999999999997E-2</v>
      </c>
      <c r="I41">
        <v>1.4E-3</v>
      </c>
      <c r="J41">
        <v>7.5399999999999995E-2</v>
      </c>
      <c r="K41">
        <v>0.72330000000000005</v>
      </c>
      <c r="L41">
        <v>7.0099999999999996E-2</v>
      </c>
      <c r="M41">
        <v>0.31069999999999998</v>
      </c>
      <c r="N41">
        <v>3.3099999999999997E-2</v>
      </c>
      <c r="O41">
        <v>0.15920000000000001</v>
      </c>
      <c r="P41" s="1">
        <v>73308.899999999994</v>
      </c>
      <c r="Q41">
        <v>0.16139999999999999</v>
      </c>
      <c r="R41">
        <v>0.19400000000000001</v>
      </c>
      <c r="S41">
        <v>0.64449999999999996</v>
      </c>
      <c r="T41">
        <v>37.44</v>
      </c>
      <c r="U41" s="1">
        <v>99135.48</v>
      </c>
      <c r="V41">
        <v>145.71</v>
      </c>
      <c r="W41" s="1">
        <v>229276.83</v>
      </c>
      <c r="X41">
        <v>0.74590000000000001</v>
      </c>
      <c r="Y41">
        <v>0.2104</v>
      </c>
      <c r="Z41">
        <v>4.3700000000000003E-2</v>
      </c>
      <c r="AA41">
        <v>0.25409999999999999</v>
      </c>
      <c r="AB41">
        <v>229.28</v>
      </c>
      <c r="AC41" s="1">
        <v>8687.2918208028659</v>
      </c>
      <c r="AD41">
        <v>882.99</v>
      </c>
      <c r="AE41" s="1">
        <v>184285.34</v>
      </c>
      <c r="AF41" t="s">
        <v>3</v>
      </c>
      <c r="AG41" s="1">
        <v>39155</v>
      </c>
      <c r="AH41" s="1">
        <v>62087.46</v>
      </c>
      <c r="AI41">
        <v>66.680000000000007</v>
      </c>
      <c r="AJ41">
        <v>35.24</v>
      </c>
      <c r="AK41">
        <v>43.67</v>
      </c>
      <c r="AL41">
        <v>2.11</v>
      </c>
      <c r="AM41">
        <v>1.63</v>
      </c>
      <c r="AN41">
        <v>1.9</v>
      </c>
      <c r="AO41" s="1">
        <v>3226.17</v>
      </c>
      <c r="AP41">
        <v>0.9546</v>
      </c>
      <c r="AQ41" s="1">
        <v>1688.41</v>
      </c>
      <c r="AR41" s="1">
        <v>2282.0700000000002</v>
      </c>
      <c r="AS41" s="1">
        <v>8362.02</v>
      </c>
      <c r="AT41">
        <v>998.1</v>
      </c>
      <c r="AU41">
        <v>393.11</v>
      </c>
      <c r="AV41" s="1">
        <v>13723.7</v>
      </c>
      <c r="AW41" s="1">
        <v>4298.82</v>
      </c>
      <c r="AX41">
        <v>0.28510000000000002</v>
      </c>
      <c r="AY41" s="1">
        <v>7961.91</v>
      </c>
      <c r="AZ41">
        <v>0.52800000000000002</v>
      </c>
      <c r="BA41">
        <v>885.24</v>
      </c>
      <c r="BB41">
        <v>5.8700000000000002E-2</v>
      </c>
      <c r="BC41" s="1">
        <v>1933.2</v>
      </c>
      <c r="BD41">
        <v>0.12820000000000001</v>
      </c>
      <c r="BE41" s="1">
        <v>15079.18</v>
      </c>
      <c r="BF41">
        <v>0.60009999999999997</v>
      </c>
      <c r="BG41">
        <v>0.2409</v>
      </c>
      <c r="BH41">
        <v>0.11609999999999999</v>
      </c>
      <c r="BI41">
        <v>2.64E-2</v>
      </c>
      <c r="BJ41">
        <v>1.66E-2</v>
      </c>
    </row>
    <row r="42" spans="1:62" x14ac:dyDescent="0.25">
      <c r="A42" t="s">
        <v>43</v>
      </c>
      <c r="B42" t="s">
        <v>797</v>
      </c>
      <c r="C42">
        <v>94.9</v>
      </c>
      <c r="D42">
        <v>15.30660352193714</v>
      </c>
      <c r="E42">
        <v>1319.1013904500001</v>
      </c>
      <c r="F42">
        <v>2.3999999999999998E-3</v>
      </c>
      <c r="G42">
        <v>4.0000000000000002E-4</v>
      </c>
      <c r="H42">
        <v>5.8999999999999999E-3</v>
      </c>
      <c r="I42">
        <v>6.9999999999999999E-4</v>
      </c>
      <c r="J42">
        <v>2.29E-2</v>
      </c>
      <c r="K42">
        <v>0.94099999999999995</v>
      </c>
      <c r="L42">
        <v>2.6700000000000002E-2</v>
      </c>
      <c r="M42">
        <v>0.26840000000000003</v>
      </c>
      <c r="N42">
        <v>2.5000000000000001E-3</v>
      </c>
      <c r="O42">
        <v>0.1467</v>
      </c>
      <c r="P42" s="1">
        <v>60289.88</v>
      </c>
      <c r="Q42">
        <v>0.15870000000000001</v>
      </c>
      <c r="R42">
        <v>0.2001</v>
      </c>
      <c r="S42">
        <v>0.64119999999999999</v>
      </c>
      <c r="T42">
        <v>12.47</v>
      </c>
      <c r="U42" s="1">
        <v>78519.91</v>
      </c>
      <c r="V42">
        <v>105.78</v>
      </c>
      <c r="W42" s="1">
        <v>226713.13</v>
      </c>
      <c r="X42">
        <v>0.75219999999999998</v>
      </c>
      <c r="Y42">
        <v>8.2100000000000006E-2</v>
      </c>
      <c r="Z42">
        <v>0.16569999999999999</v>
      </c>
      <c r="AA42">
        <v>0.24779999999999999</v>
      </c>
      <c r="AB42">
        <v>226.71</v>
      </c>
      <c r="AC42" s="1">
        <v>6234.8642155017014</v>
      </c>
      <c r="AD42">
        <v>566.29999999999995</v>
      </c>
      <c r="AE42" s="1">
        <v>187442.68</v>
      </c>
      <c r="AF42" t="s">
        <v>3</v>
      </c>
      <c r="AG42" s="1">
        <v>37512</v>
      </c>
      <c r="AH42" s="1">
        <v>60907.8</v>
      </c>
      <c r="AI42">
        <v>40.93</v>
      </c>
      <c r="AJ42">
        <v>22.99</v>
      </c>
      <c r="AK42">
        <v>26.48</v>
      </c>
      <c r="AL42">
        <v>2.21</v>
      </c>
      <c r="AM42">
        <v>1.42</v>
      </c>
      <c r="AN42">
        <v>1.79</v>
      </c>
      <c r="AO42" s="1">
        <v>1745.47</v>
      </c>
      <c r="AP42">
        <v>1.1166</v>
      </c>
      <c r="AQ42" s="1">
        <v>1656.21</v>
      </c>
      <c r="AR42" s="1">
        <v>2628.89</v>
      </c>
      <c r="AS42" s="1">
        <v>7540.64</v>
      </c>
      <c r="AT42">
        <v>696.85</v>
      </c>
      <c r="AU42">
        <v>331.16</v>
      </c>
      <c r="AV42" s="1">
        <v>12853.75</v>
      </c>
      <c r="AW42" s="1">
        <v>6264.41</v>
      </c>
      <c r="AX42">
        <v>0.41489999999999999</v>
      </c>
      <c r="AY42" s="1">
        <v>6124.93</v>
      </c>
      <c r="AZ42">
        <v>0.40570000000000001</v>
      </c>
      <c r="BA42">
        <v>831.9</v>
      </c>
      <c r="BB42">
        <v>5.5100000000000003E-2</v>
      </c>
      <c r="BC42" s="1">
        <v>1877.14</v>
      </c>
      <c r="BD42">
        <v>0.12429999999999999</v>
      </c>
      <c r="BE42" s="1">
        <v>15098.38</v>
      </c>
      <c r="BF42">
        <v>0.55830000000000002</v>
      </c>
      <c r="BG42">
        <v>0.2397</v>
      </c>
      <c r="BH42">
        <v>0.15090000000000001</v>
      </c>
      <c r="BI42">
        <v>3.6400000000000002E-2</v>
      </c>
      <c r="BJ42">
        <v>1.4800000000000001E-2</v>
      </c>
    </row>
    <row r="43" spans="1:62" x14ac:dyDescent="0.25">
      <c r="A43" t="s">
        <v>44</v>
      </c>
      <c r="B43" t="s">
        <v>798</v>
      </c>
      <c r="C43">
        <v>78.62</v>
      </c>
      <c r="D43">
        <v>11.47503142212746</v>
      </c>
      <c r="E43">
        <v>867.60424179999995</v>
      </c>
      <c r="F43">
        <v>1.6999999999999999E-3</v>
      </c>
      <c r="G43">
        <v>2.9999999999999997E-4</v>
      </c>
      <c r="H43">
        <v>5.5999999999999999E-3</v>
      </c>
      <c r="I43">
        <v>1.1000000000000001E-3</v>
      </c>
      <c r="J43">
        <v>1.7000000000000001E-2</v>
      </c>
      <c r="K43">
        <v>0.95020000000000004</v>
      </c>
      <c r="L43">
        <v>2.41E-2</v>
      </c>
      <c r="M43">
        <v>0.33289999999999997</v>
      </c>
      <c r="N43">
        <v>1.4E-3</v>
      </c>
      <c r="O43">
        <v>0.152</v>
      </c>
      <c r="P43" s="1">
        <v>57030.46</v>
      </c>
      <c r="Q43">
        <v>0.25979999999999998</v>
      </c>
      <c r="R43">
        <v>0.19900000000000001</v>
      </c>
      <c r="S43">
        <v>0.54120000000000001</v>
      </c>
      <c r="T43">
        <v>9.02</v>
      </c>
      <c r="U43" s="1">
        <v>69388.850000000006</v>
      </c>
      <c r="V43">
        <v>95.76</v>
      </c>
      <c r="W43" s="1">
        <v>228372.09</v>
      </c>
      <c r="X43">
        <v>0.70930000000000004</v>
      </c>
      <c r="Y43">
        <v>5.11E-2</v>
      </c>
      <c r="Z43">
        <v>0.23960000000000001</v>
      </c>
      <c r="AA43">
        <v>0.29070000000000001</v>
      </c>
      <c r="AB43">
        <v>228.37</v>
      </c>
      <c r="AC43" s="1">
        <v>6095.3375368640909</v>
      </c>
      <c r="AD43">
        <v>550.17999999999995</v>
      </c>
      <c r="AE43" s="1">
        <v>177268.42</v>
      </c>
      <c r="AF43" t="s">
        <v>3</v>
      </c>
      <c r="AG43" s="1">
        <v>36161</v>
      </c>
      <c r="AH43" s="1">
        <v>55538.86</v>
      </c>
      <c r="AI43">
        <v>35.03</v>
      </c>
      <c r="AJ43">
        <v>22.75</v>
      </c>
      <c r="AK43">
        <v>24.79</v>
      </c>
      <c r="AL43">
        <v>1.92</v>
      </c>
      <c r="AM43">
        <v>1.33</v>
      </c>
      <c r="AN43">
        <v>1.48</v>
      </c>
      <c r="AO43" s="1">
        <v>1920.35</v>
      </c>
      <c r="AP43">
        <v>1.1367</v>
      </c>
      <c r="AQ43" s="1">
        <v>1950.34</v>
      </c>
      <c r="AR43" s="1">
        <v>3095.6</v>
      </c>
      <c r="AS43" s="1">
        <v>8056.57</v>
      </c>
      <c r="AT43">
        <v>820.13</v>
      </c>
      <c r="AU43">
        <v>483.48</v>
      </c>
      <c r="AV43" s="1">
        <v>14406.12</v>
      </c>
      <c r="AW43" s="1">
        <v>8034.25</v>
      </c>
      <c r="AX43">
        <v>0.46920000000000001</v>
      </c>
      <c r="AY43" s="1">
        <v>5741.71</v>
      </c>
      <c r="AZ43">
        <v>0.33529999999999999</v>
      </c>
      <c r="BA43">
        <v>840.8</v>
      </c>
      <c r="BB43">
        <v>4.9099999999999998E-2</v>
      </c>
      <c r="BC43" s="1">
        <v>2506.42</v>
      </c>
      <c r="BD43">
        <v>0.1464</v>
      </c>
      <c r="BE43" s="1">
        <v>17123.18</v>
      </c>
      <c r="BF43">
        <v>0.53169999999999995</v>
      </c>
      <c r="BG43">
        <v>0.23549999999999999</v>
      </c>
      <c r="BH43">
        <v>0.1704</v>
      </c>
      <c r="BI43">
        <v>3.7900000000000003E-2</v>
      </c>
      <c r="BJ43">
        <v>2.46E-2</v>
      </c>
    </row>
    <row r="44" spans="1:62" x14ac:dyDescent="0.25">
      <c r="A44" t="s">
        <v>45</v>
      </c>
      <c r="B44" t="s">
        <v>799</v>
      </c>
      <c r="C44">
        <v>78.33</v>
      </c>
      <c r="D44">
        <v>23.919294977193491</v>
      </c>
      <c r="E44">
        <v>1621.1024174500001</v>
      </c>
      <c r="F44">
        <v>6.4000000000000003E-3</v>
      </c>
      <c r="G44">
        <v>2.0000000000000001E-4</v>
      </c>
      <c r="H44">
        <v>1.11E-2</v>
      </c>
      <c r="I44">
        <v>8.0000000000000004E-4</v>
      </c>
      <c r="J44">
        <v>3.9399999999999998E-2</v>
      </c>
      <c r="K44">
        <v>0.91020000000000001</v>
      </c>
      <c r="L44">
        <v>3.2000000000000001E-2</v>
      </c>
      <c r="M44">
        <v>0.18360000000000001</v>
      </c>
      <c r="N44">
        <v>1.41E-2</v>
      </c>
      <c r="O44">
        <v>0.1229</v>
      </c>
      <c r="P44" s="1">
        <v>64986.04</v>
      </c>
      <c r="Q44">
        <v>0.17810000000000001</v>
      </c>
      <c r="R44">
        <v>0.2</v>
      </c>
      <c r="S44">
        <v>0.62190000000000001</v>
      </c>
      <c r="T44">
        <v>12.29</v>
      </c>
      <c r="U44" s="1">
        <v>88231</v>
      </c>
      <c r="V44">
        <v>132.19</v>
      </c>
      <c r="W44" s="1">
        <v>261919.18</v>
      </c>
      <c r="X44">
        <v>0.83499999999999996</v>
      </c>
      <c r="Y44">
        <v>7.6600000000000001E-2</v>
      </c>
      <c r="Z44">
        <v>8.8400000000000006E-2</v>
      </c>
      <c r="AA44">
        <v>0.16500000000000001</v>
      </c>
      <c r="AB44">
        <v>261.92</v>
      </c>
      <c r="AC44" s="1">
        <v>7161.2102223035226</v>
      </c>
      <c r="AD44">
        <v>628.04999999999995</v>
      </c>
      <c r="AE44" s="1">
        <v>224277.52</v>
      </c>
      <c r="AF44" t="s">
        <v>3</v>
      </c>
      <c r="AG44" s="1">
        <v>43797</v>
      </c>
      <c r="AH44" s="1">
        <v>80615.05</v>
      </c>
      <c r="AI44">
        <v>43.58</v>
      </c>
      <c r="AJ44">
        <v>24.49</v>
      </c>
      <c r="AK44">
        <v>26.73</v>
      </c>
      <c r="AL44">
        <v>1.54</v>
      </c>
      <c r="AM44">
        <v>1.1100000000000001</v>
      </c>
      <c r="AN44">
        <v>1.27</v>
      </c>
      <c r="AO44" s="1">
        <v>2279.36</v>
      </c>
      <c r="AP44">
        <v>0.99060000000000004</v>
      </c>
      <c r="AQ44" s="1">
        <v>1667.43</v>
      </c>
      <c r="AR44" s="1">
        <v>2610.39</v>
      </c>
      <c r="AS44" s="1">
        <v>7312.89</v>
      </c>
      <c r="AT44">
        <v>763.8</v>
      </c>
      <c r="AU44">
        <v>380.52</v>
      </c>
      <c r="AV44" s="1">
        <v>12735.03</v>
      </c>
      <c r="AW44" s="1">
        <v>4793.09</v>
      </c>
      <c r="AX44">
        <v>0.33040000000000003</v>
      </c>
      <c r="AY44" s="1">
        <v>7431.73</v>
      </c>
      <c r="AZ44">
        <v>0.51229999999999998</v>
      </c>
      <c r="BA44">
        <v>873.91</v>
      </c>
      <c r="BB44">
        <v>6.0199999999999997E-2</v>
      </c>
      <c r="BC44" s="1">
        <v>1408.15</v>
      </c>
      <c r="BD44">
        <v>9.7100000000000006E-2</v>
      </c>
      <c r="BE44" s="1">
        <v>14506.89</v>
      </c>
      <c r="BF44">
        <v>0.5605</v>
      </c>
      <c r="BG44">
        <v>0.2311</v>
      </c>
      <c r="BH44">
        <v>0.15140000000000001</v>
      </c>
      <c r="BI44">
        <v>3.7999999999999999E-2</v>
      </c>
      <c r="BJ44">
        <v>1.9E-2</v>
      </c>
    </row>
    <row r="45" spans="1:62" x14ac:dyDescent="0.25">
      <c r="A45" t="s">
        <v>46</v>
      </c>
      <c r="B45" t="s">
        <v>800</v>
      </c>
      <c r="C45">
        <v>72.81</v>
      </c>
      <c r="D45">
        <v>20.811404313202779</v>
      </c>
      <c r="E45">
        <v>1354.9329387</v>
      </c>
      <c r="F45">
        <v>2.5000000000000001E-3</v>
      </c>
      <c r="G45">
        <v>4.0000000000000002E-4</v>
      </c>
      <c r="H45">
        <v>6.7999999999999996E-3</v>
      </c>
      <c r="I45">
        <v>8.0000000000000004E-4</v>
      </c>
      <c r="J45">
        <v>2.1299999999999999E-2</v>
      </c>
      <c r="K45">
        <v>0.9385</v>
      </c>
      <c r="L45">
        <v>2.9700000000000001E-2</v>
      </c>
      <c r="M45">
        <v>0.34360000000000002</v>
      </c>
      <c r="N45">
        <v>2.7000000000000001E-3</v>
      </c>
      <c r="O45">
        <v>0.1454</v>
      </c>
      <c r="P45" s="1">
        <v>59935.94</v>
      </c>
      <c r="Q45">
        <v>0.1918</v>
      </c>
      <c r="R45">
        <v>0.1928</v>
      </c>
      <c r="S45">
        <v>0.61539999999999995</v>
      </c>
      <c r="T45">
        <v>12.32</v>
      </c>
      <c r="U45" s="1">
        <v>79031.66</v>
      </c>
      <c r="V45">
        <v>110.18</v>
      </c>
      <c r="W45" s="1">
        <v>204726.26</v>
      </c>
      <c r="X45">
        <v>0.75829999999999997</v>
      </c>
      <c r="Y45">
        <v>0.1154</v>
      </c>
      <c r="Z45">
        <v>0.1263</v>
      </c>
      <c r="AA45">
        <v>0.2417</v>
      </c>
      <c r="AB45">
        <v>204.73</v>
      </c>
      <c r="AC45" s="1">
        <v>5380.4896392062146</v>
      </c>
      <c r="AD45">
        <v>563.66</v>
      </c>
      <c r="AE45" s="1">
        <v>165124.44</v>
      </c>
      <c r="AF45" t="s">
        <v>3</v>
      </c>
      <c r="AG45" s="1">
        <v>36397</v>
      </c>
      <c r="AH45" s="1">
        <v>58855.47</v>
      </c>
      <c r="AI45">
        <v>39.299999999999997</v>
      </c>
      <c r="AJ45">
        <v>23.76</v>
      </c>
      <c r="AK45">
        <v>26.71</v>
      </c>
      <c r="AL45">
        <v>1.53</v>
      </c>
      <c r="AM45">
        <v>1.1399999999999999</v>
      </c>
      <c r="AN45">
        <v>1.31</v>
      </c>
      <c r="AO45" s="1">
        <v>1544.1</v>
      </c>
      <c r="AP45">
        <v>1.0456000000000001</v>
      </c>
      <c r="AQ45" s="1">
        <v>1730.52</v>
      </c>
      <c r="AR45" s="1">
        <v>2601.6799999999998</v>
      </c>
      <c r="AS45" s="1">
        <v>7421.39</v>
      </c>
      <c r="AT45">
        <v>813.59</v>
      </c>
      <c r="AU45">
        <v>345.23</v>
      </c>
      <c r="AV45" s="1">
        <v>12912.4</v>
      </c>
      <c r="AW45" s="1">
        <v>6884.57</v>
      </c>
      <c r="AX45">
        <v>0.45669999999999999</v>
      </c>
      <c r="AY45" s="1">
        <v>5362.82</v>
      </c>
      <c r="AZ45">
        <v>0.35570000000000002</v>
      </c>
      <c r="BA45">
        <v>820.03</v>
      </c>
      <c r="BB45">
        <v>5.4399999999999997E-2</v>
      </c>
      <c r="BC45" s="1">
        <v>2008.84</v>
      </c>
      <c r="BD45">
        <v>0.13320000000000001</v>
      </c>
      <c r="BE45" s="1">
        <v>15076.25</v>
      </c>
      <c r="BF45">
        <v>0.55289999999999995</v>
      </c>
      <c r="BG45">
        <v>0.2412</v>
      </c>
      <c r="BH45">
        <v>0.1522</v>
      </c>
      <c r="BI45">
        <v>3.5499999999999997E-2</v>
      </c>
      <c r="BJ45">
        <v>1.83E-2</v>
      </c>
    </row>
    <row r="46" spans="1:62" x14ac:dyDescent="0.25">
      <c r="A46" t="s">
        <v>47</v>
      </c>
      <c r="B46" t="s">
        <v>801</v>
      </c>
      <c r="C46">
        <v>13.33</v>
      </c>
      <c r="D46">
        <v>368.84752018534971</v>
      </c>
      <c r="E46">
        <v>3284.2760231500001</v>
      </c>
      <c r="F46">
        <v>0.11020000000000001</v>
      </c>
      <c r="G46">
        <v>1.1000000000000001E-3</v>
      </c>
      <c r="H46">
        <v>5.4699999999999999E-2</v>
      </c>
      <c r="I46">
        <v>1E-3</v>
      </c>
      <c r="J46">
        <v>4.4999999999999998E-2</v>
      </c>
      <c r="K46">
        <v>0.73409999999999997</v>
      </c>
      <c r="L46">
        <v>5.3800000000000001E-2</v>
      </c>
      <c r="M46">
        <v>7.7299999999999994E-2</v>
      </c>
      <c r="N46">
        <v>3.1099999999999999E-2</v>
      </c>
      <c r="O46">
        <v>0.1163</v>
      </c>
      <c r="P46" s="1">
        <v>82242.02</v>
      </c>
      <c r="Q46">
        <v>0.13100000000000001</v>
      </c>
      <c r="R46">
        <v>0.17460000000000001</v>
      </c>
      <c r="S46">
        <v>0.69450000000000001</v>
      </c>
      <c r="T46">
        <v>22.77</v>
      </c>
      <c r="U46" s="1">
        <v>102772.14</v>
      </c>
      <c r="V46">
        <v>142.52000000000001</v>
      </c>
      <c r="W46" s="1">
        <v>328456.05</v>
      </c>
      <c r="X46">
        <v>0.81589999999999996</v>
      </c>
      <c r="Y46">
        <v>0.1573</v>
      </c>
      <c r="Z46">
        <v>2.6800000000000001E-2</v>
      </c>
      <c r="AA46">
        <v>0.18410000000000001</v>
      </c>
      <c r="AB46">
        <v>328.46</v>
      </c>
      <c r="AC46" s="1">
        <v>14362.84888624527</v>
      </c>
      <c r="AD46" s="1">
        <v>1219.17</v>
      </c>
      <c r="AE46" s="1">
        <v>319354.09999999998</v>
      </c>
      <c r="AF46" t="s">
        <v>3</v>
      </c>
      <c r="AG46" s="1">
        <v>66306</v>
      </c>
      <c r="AH46" s="1">
        <v>169833.3</v>
      </c>
      <c r="AI46">
        <v>92.36</v>
      </c>
      <c r="AJ46">
        <v>40.24</v>
      </c>
      <c r="AK46">
        <v>54.68</v>
      </c>
      <c r="AL46">
        <v>1.7</v>
      </c>
      <c r="AM46">
        <v>1.31</v>
      </c>
      <c r="AN46">
        <v>1.42</v>
      </c>
      <c r="AO46" s="1">
        <v>3992.07</v>
      </c>
      <c r="AP46">
        <v>0.57920000000000005</v>
      </c>
      <c r="AQ46" s="1">
        <v>1913.36</v>
      </c>
      <c r="AR46" s="1">
        <v>2460.09</v>
      </c>
      <c r="AS46" s="1">
        <v>9536.61</v>
      </c>
      <c r="AT46" s="1">
        <v>1101.27</v>
      </c>
      <c r="AU46">
        <v>519.41</v>
      </c>
      <c r="AV46" s="1">
        <v>15530.75</v>
      </c>
      <c r="AW46" s="1">
        <v>2999.89</v>
      </c>
      <c r="AX46">
        <v>0.1772</v>
      </c>
      <c r="AY46" s="1">
        <v>11768.85</v>
      </c>
      <c r="AZ46">
        <v>0.69530000000000003</v>
      </c>
      <c r="BA46" s="1">
        <v>1122.0899999999999</v>
      </c>
      <c r="BB46">
        <v>6.6299999999999998E-2</v>
      </c>
      <c r="BC46" s="1">
        <v>1036.3900000000001</v>
      </c>
      <c r="BD46">
        <v>6.1199999999999997E-2</v>
      </c>
      <c r="BE46" s="1">
        <v>16927.22</v>
      </c>
      <c r="BF46">
        <v>0.60960000000000003</v>
      </c>
      <c r="BG46">
        <v>0.21920000000000001</v>
      </c>
      <c r="BH46">
        <v>0.1246</v>
      </c>
      <c r="BI46">
        <v>0.03</v>
      </c>
      <c r="BJ46">
        <v>1.6500000000000001E-2</v>
      </c>
    </row>
    <row r="47" spans="1:62" x14ac:dyDescent="0.25">
      <c r="A47" t="s">
        <v>48</v>
      </c>
      <c r="B47" t="s">
        <v>802</v>
      </c>
      <c r="C47">
        <v>78.67</v>
      </c>
      <c r="D47">
        <v>44.197685927442798</v>
      </c>
      <c r="E47">
        <v>2795.4817099000002</v>
      </c>
      <c r="F47">
        <v>2.69E-2</v>
      </c>
      <c r="G47">
        <v>5.9999999999999995E-4</v>
      </c>
      <c r="H47">
        <v>2.0500000000000001E-2</v>
      </c>
      <c r="I47">
        <v>1.1999999999999999E-3</v>
      </c>
      <c r="J47">
        <v>3.61E-2</v>
      </c>
      <c r="K47">
        <v>0.87729999999999997</v>
      </c>
      <c r="L47">
        <v>3.73E-2</v>
      </c>
      <c r="M47">
        <v>0.14879999999999999</v>
      </c>
      <c r="N47">
        <v>1.7100000000000001E-2</v>
      </c>
      <c r="O47">
        <v>0.1222</v>
      </c>
      <c r="P47" s="1">
        <v>70897.97</v>
      </c>
      <c r="Q47">
        <v>0.18640000000000001</v>
      </c>
      <c r="R47">
        <v>0.1996</v>
      </c>
      <c r="S47">
        <v>0.61399999999999999</v>
      </c>
      <c r="T47">
        <v>17.37</v>
      </c>
      <c r="U47" s="1">
        <v>95936.15</v>
      </c>
      <c r="V47">
        <v>163.63999999999999</v>
      </c>
      <c r="W47" s="1">
        <v>275278.8</v>
      </c>
      <c r="X47">
        <v>0.83599999999999997</v>
      </c>
      <c r="Y47">
        <v>9.7699999999999995E-2</v>
      </c>
      <c r="Z47">
        <v>6.6299999999999998E-2</v>
      </c>
      <c r="AA47">
        <v>0.16400000000000001</v>
      </c>
      <c r="AB47">
        <v>275.27999999999997</v>
      </c>
      <c r="AC47" s="1">
        <v>8103.7548101129623</v>
      </c>
      <c r="AD47">
        <v>723.34</v>
      </c>
      <c r="AE47" s="1">
        <v>241964.27</v>
      </c>
      <c r="AF47" t="s">
        <v>3</v>
      </c>
      <c r="AG47" s="1">
        <v>49308</v>
      </c>
      <c r="AH47" s="1">
        <v>101036.21</v>
      </c>
      <c r="AI47">
        <v>50.26</v>
      </c>
      <c r="AJ47">
        <v>26.92</v>
      </c>
      <c r="AK47">
        <v>31.12</v>
      </c>
      <c r="AL47">
        <v>1.98</v>
      </c>
      <c r="AM47">
        <v>1.58</v>
      </c>
      <c r="AN47">
        <v>1.81</v>
      </c>
      <c r="AO47" s="1">
        <v>2373.9299999999998</v>
      </c>
      <c r="AP47">
        <v>0.81379999999999997</v>
      </c>
      <c r="AQ47" s="1">
        <v>1534.34</v>
      </c>
      <c r="AR47" s="1">
        <v>2463.4299999999998</v>
      </c>
      <c r="AS47" s="1">
        <v>7285.49</v>
      </c>
      <c r="AT47">
        <v>761.12</v>
      </c>
      <c r="AU47">
        <v>439.4</v>
      </c>
      <c r="AV47" s="1">
        <v>12483.78</v>
      </c>
      <c r="AW47" s="1">
        <v>3626.77</v>
      </c>
      <c r="AX47">
        <v>0.26769999999999999</v>
      </c>
      <c r="AY47" s="1">
        <v>7974.54</v>
      </c>
      <c r="AZ47">
        <v>0.58860000000000001</v>
      </c>
      <c r="BA47">
        <v>742.8</v>
      </c>
      <c r="BB47">
        <v>5.4800000000000001E-2</v>
      </c>
      <c r="BC47" s="1">
        <v>1204.28</v>
      </c>
      <c r="BD47">
        <v>8.8900000000000007E-2</v>
      </c>
      <c r="BE47" s="1">
        <v>13548.39</v>
      </c>
      <c r="BF47">
        <v>0.59189999999999998</v>
      </c>
      <c r="BG47">
        <v>0.23350000000000001</v>
      </c>
      <c r="BH47">
        <v>0.12859999999999999</v>
      </c>
      <c r="BI47">
        <v>3.1E-2</v>
      </c>
      <c r="BJ47">
        <v>1.49E-2</v>
      </c>
    </row>
    <row r="48" spans="1:62" x14ac:dyDescent="0.25">
      <c r="A48" t="s">
        <v>49</v>
      </c>
      <c r="B48" t="s">
        <v>803</v>
      </c>
      <c r="C48">
        <v>91.29</v>
      </c>
      <c r="D48">
        <v>11.060008968414669</v>
      </c>
      <c r="E48">
        <v>949.12358829999994</v>
      </c>
      <c r="F48">
        <v>1.6999999999999999E-3</v>
      </c>
      <c r="G48">
        <v>1E-3</v>
      </c>
      <c r="H48">
        <v>4.8999999999999998E-3</v>
      </c>
      <c r="I48">
        <v>1.1000000000000001E-3</v>
      </c>
      <c r="J48">
        <v>2.18E-2</v>
      </c>
      <c r="K48">
        <v>0.94169999999999998</v>
      </c>
      <c r="L48">
        <v>2.7900000000000001E-2</v>
      </c>
      <c r="M48">
        <v>0.28339999999999999</v>
      </c>
      <c r="N48">
        <v>1.8E-3</v>
      </c>
      <c r="O48">
        <v>0.15840000000000001</v>
      </c>
      <c r="P48" s="1">
        <v>58480.88</v>
      </c>
      <c r="Q48">
        <v>0.21879999999999999</v>
      </c>
      <c r="R48">
        <v>0.1961</v>
      </c>
      <c r="S48">
        <v>0.58509999999999995</v>
      </c>
      <c r="T48">
        <v>9.7799999999999994</v>
      </c>
      <c r="U48" s="1">
        <v>69492.789999999994</v>
      </c>
      <c r="V48">
        <v>97.17</v>
      </c>
      <c r="W48" s="1">
        <v>212467.53</v>
      </c>
      <c r="X48">
        <v>0.73129999999999995</v>
      </c>
      <c r="Y48">
        <v>5.8599999999999999E-2</v>
      </c>
      <c r="Z48">
        <v>0.21010000000000001</v>
      </c>
      <c r="AA48">
        <v>0.26869999999999999</v>
      </c>
      <c r="AB48">
        <v>212.47</v>
      </c>
      <c r="AC48" s="1">
        <v>5860.7380838481185</v>
      </c>
      <c r="AD48">
        <v>529.58000000000004</v>
      </c>
      <c r="AE48" s="1">
        <v>176889.07</v>
      </c>
      <c r="AF48" t="s">
        <v>3</v>
      </c>
      <c r="AG48" s="1">
        <v>37089</v>
      </c>
      <c r="AH48" s="1">
        <v>57973.38</v>
      </c>
      <c r="AI48">
        <v>34.729999999999997</v>
      </c>
      <c r="AJ48">
        <v>22.83</v>
      </c>
      <c r="AK48">
        <v>24.92</v>
      </c>
      <c r="AL48">
        <v>2.09</v>
      </c>
      <c r="AM48">
        <v>1.47</v>
      </c>
      <c r="AN48">
        <v>1.8</v>
      </c>
      <c r="AO48" s="1">
        <v>1839.98</v>
      </c>
      <c r="AP48">
        <v>1.2401</v>
      </c>
      <c r="AQ48" s="1">
        <v>1780.11</v>
      </c>
      <c r="AR48" s="1">
        <v>2762.07</v>
      </c>
      <c r="AS48" s="1">
        <v>7798.49</v>
      </c>
      <c r="AT48">
        <v>815.7</v>
      </c>
      <c r="AU48">
        <v>396.32</v>
      </c>
      <c r="AV48" s="1">
        <v>13552.69</v>
      </c>
      <c r="AW48" s="1">
        <v>7496.25</v>
      </c>
      <c r="AX48">
        <v>0.46550000000000002</v>
      </c>
      <c r="AY48" s="1">
        <v>5782.42</v>
      </c>
      <c r="AZ48">
        <v>0.35909999999999997</v>
      </c>
      <c r="BA48">
        <v>674.4</v>
      </c>
      <c r="BB48">
        <v>4.19E-2</v>
      </c>
      <c r="BC48" s="1">
        <v>2151.65</v>
      </c>
      <c r="BD48">
        <v>0.1336</v>
      </c>
      <c r="BE48" s="1">
        <v>16104.72</v>
      </c>
      <c r="BF48">
        <v>0.53959999999999997</v>
      </c>
      <c r="BG48">
        <v>0.24349999999999999</v>
      </c>
      <c r="BH48">
        <v>0.1593</v>
      </c>
      <c r="BI48">
        <v>3.7199999999999997E-2</v>
      </c>
      <c r="BJ48">
        <v>2.0400000000000001E-2</v>
      </c>
    </row>
    <row r="49" spans="1:62" x14ac:dyDescent="0.25">
      <c r="A49" t="s">
        <v>50</v>
      </c>
      <c r="B49" t="s">
        <v>804</v>
      </c>
      <c r="C49">
        <v>72</v>
      </c>
      <c r="D49">
        <v>19.270181493484881</v>
      </c>
      <c r="E49">
        <v>1211.6616393500001</v>
      </c>
      <c r="F49">
        <v>2.3E-3</v>
      </c>
      <c r="G49">
        <v>5.0000000000000001E-4</v>
      </c>
      <c r="H49">
        <v>6.7999999999999996E-3</v>
      </c>
      <c r="I49">
        <v>5.9999999999999995E-4</v>
      </c>
      <c r="J49">
        <v>2.1299999999999999E-2</v>
      </c>
      <c r="K49">
        <v>0.93840000000000001</v>
      </c>
      <c r="L49">
        <v>3.0099999999999998E-2</v>
      </c>
      <c r="M49">
        <v>0.35110000000000002</v>
      </c>
      <c r="N49">
        <v>2.5000000000000001E-3</v>
      </c>
      <c r="O49">
        <v>0.14749999999999999</v>
      </c>
      <c r="P49" s="1">
        <v>58754.43</v>
      </c>
      <c r="Q49">
        <v>0.20860000000000001</v>
      </c>
      <c r="R49">
        <v>0.20519999999999999</v>
      </c>
      <c r="S49">
        <v>0.58620000000000005</v>
      </c>
      <c r="T49">
        <v>10.92</v>
      </c>
      <c r="U49" s="1">
        <v>77783.3</v>
      </c>
      <c r="V49">
        <v>111.12</v>
      </c>
      <c r="W49" s="1">
        <v>189176.27</v>
      </c>
      <c r="X49">
        <v>0.76829999999999998</v>
      </c>
      <c r="Y49">
        <v>0.1053</v>
      </c>
      <c r="Z49">
        <v>0.12640000000000001</v>
      </c>
      <c r="AA49">
        <v>0.23169999999999999</v>
      </c>
      <c r="AB49">
        <v>189.18</v>
      </c>
      <c r="AC49" s="1">
        <v>5152.1432236903838</v>
      </c>
      <c r="AD49">
        <v>520.9</v>
      </c>
      <c r="AE49" s="1">
        <v>156620.91</v>
      </c>
      <c r="AF49" t="s">
        <v>3</v>
      </c>
      <c r="AG49" s="1">
        <v>35701</v>
      </c>
      <c r="AH49" s="1">
        <v>55480.23</v>
      </c>
      <c r="AI49">
        <v>39.97</v>
      </c>
      <c r="AJ49">
        <v>22.99</v>
      </c>
      <c r="AK49">
        <v>27.2</v>
      </c>
      <c r="AL49">
        <v>1.62</v>
      </c>
      <c r="AM49">
        <v>1.17</v>
      </c>
      <c r="AN49">
        <v>1.41</v>
      </c>
      <c r="AO49" s="1">
        <v>1402.87</v>
      </c>
      <c r="AP49">
        <v>1.087</v>
      </c>
      <c r="AQ49" s="1">
        <v>1710.37</v>
      </c>
      <c r="AR49" s="1">
        <v>2493.0300000000002</v>
      </c>
      <c r="AS49" s="1">
        <v>7404.84</v>
      </c>
      <c r="AT49">
        <v>776.14</v>
      </c>
      <c r="AU49">
        <v>315.49</v>
      </c>
      <c r="AV49" s="1">
        <v>12699.87</v>
      </c>
      <c r="AW49" s="1">
        <v>7040.6</v>
      </c>
      <c r="AX49">
        <v>0.4733</v>
      </c>
      <c r="AY49" s="1">
        <v>4885.3599999999997</v>
      </c>
      <c r="AZ49">
        <v>0.32840000000000003</v>
      </c>
      <c r="BA49">
        <v>843.28</v>
      </c>
      <c r="BB49">
        <v>5.67E-2</v>
      </c>
      <c r="BC49" s="1">
        <v>2107.52</v>
      </c>
      <c r="BD49">
        <v>0.14169999999999999</v>
      </c>
      <c r="BE49" s="1">
        <v>14876.76</v>
      </c>
      <c r="BF49">
        <v>0.54710000000000003</v>
      </c>
      <c r="BG49">
        <v>0.24390000000000001</v>
      </c>
      <c r="BH49">
        <v>0.15590000000000001</v>
      </c>
      <c r="BI49">
        <v>3.5999999999999997E-2</v>
      </c>
      <c r="BJ49">
        <v>1.72E-2</v>
      </c>
    </row>
    <row r="50" spans="1:62" x14ac:dyDescent="0.25">
      <c r="A50" t="s">
        <v>51</v>
      </c>
      <c r="B50" t="s">
        <v>805</v>
      </c>
      <c r="C50">
        <v>91.48</v>
      </c>
      <c r="D50">
        <v>24.620664939769</v>
      </c>
      <c r="E50">
        <v>1991.4477554</v>
      </c>
      <c r="F50">
        <v>8.8000000000000005E-3</v>
      </c>
      <c r="G50">
        <v>2.9999999999999997E-4</v>
      </c>
      <c r="H50">
        <v>1.0999999999999999E-2</v>
      </c>
      <c r="I50">
        <v>8.9999999999999998E-4</v>
      </c>
      <c r="J50">
        <v>3.49E-2</v>
      </c>
      <c r="K50">
        <v>0.91069999999999995</v>
      </c>
      <c r="L50">
        <v>3.3399999999999999E-2</v>
      </c>
      <c r="M50">
        <v>0.1603</v>
      </c>
      <c r="N50">
        <v>1.43E-2</v>
      </c>
      <c r="O50">
        <v>0.12130000000000001</v>
      </c>
      <c r="P50" s="1">
        <v>67941.740000000005</v>
      </c>
      <c r="Q50">
        <v>0.16869999999999999</v>
      </c>
      <c r="R50">
        <v>0.193</v>
      </c>
      <c r="S50">
        <v>0.63829999999999998</v>
      </c>
      <c r="T50">
        <v>13.78</v>
      </c>
      <c r="U50" s="1">
        <v>92220.69</v>
      </c>
      <c r="V50">
        <v>145.26</v>
      </c>
      <c r="W50" s="1">
        <v>257276.11</v>
      </c>
      <c r="X50">
        <v>0.83599999999999997</v>
      </c>
      <c r="Y50">
        <v>7.3499999999999996E-2</v>
      </c>
      <c r="Z50">
        <v>9.0499999999999997E-2</v>
      </c>
      <c r="AA50">
        <v>0.16400000000000001</v>
      </c>
      <c r="AB50">
        <v>257.27999999999997</v>
      </c>
      <c r="AC50" s="1">
        <v>6579.1949017753159</v>
      </c>
      <c r="AD50">
        <v>631.32000000000005</v>
      </c>
      <c r="AE50" s="1">
        <v>225025.08</v>
      </c>
      <c r="AF50" t="s">
        <v>3</v>
      </c>
      <c r="AG50" s="1">
        <v>45450</v>
      </c>
      <c r="AH50" s="1">
        <v>89210.41</v>
      </c>
      <c r="AI50">
        <v>41.03</v>
      </c>
      <c r="AJ50">
        <v>23.6</v>
      </c>
      <c r="AK50">
        <v>25.77</v>
      </c>
      <c r="AL50">
        <v>1.45</v>
      </c>
      <c r="AM50">
        <v>1.2</v>
      </c>
      <c r="AN50">
        <v>1.33</v>
      </c>
      <c r="AO50" s="1">
        <v>2272.8000000000002</v>
      </c>
      <c r="AP50">
        <v>0.9738</v>
      </c>
      <c r="AQ50" s="1">
        <v>1584.65</v>
      </c>
      <c r="AR50" s="1">
        <v>2496.9</v>
      </c>
      <c r="AS50" s="1">
        <v>7107.9</v>
      </c>
      <c r="AT50">
        <v>725.55</v>
      </c>
      <c r="AU50">
        <v>366.2</v>
      </c>
      <c r="AV50" s="1">
        <v>12281.21</v>
      </c>
      <c r="AW50" s="1">
        <v>4245.09</v>
      </c>
      <c r="AX50">
        <v>0.3085</v>
      </c>
      <c r="AY50" s="1">
        <v>7481.83</v>
      </c>
      <c r="AZ50">
        <v>0.54369999999999996</v>
      </c>
      <c r="BA50">
        <v>804.07</v>
      </c>
      <c r="BB50">
        <v>5.8400000000000001E-2</v>
      </c>
      <c r="BC50" s="1">
        <v>1230.42</v>
      </c>
      <c r="BD50">
        <v>8.9399999999999993E-2</v>
      </c>
      <c r="BE50" s="1">
        <v>13761.41</v>
      </c>
      <c r="BF50">
        <v>0.57499999999999996</v>
      </c>
      <c r="BG50">
        <v>0.2291</v>
      </c>
      <c r="BH50">
        <v>0.14369999999999999</v>
      </c>
      <c r="BI50">
        <v>3.44E-2</v>
      </c>
      <c r="BJ50">
        <v>1.78E-2</v>
      </c>
    </row>
    <row r="51" spans="1:62" x14ac:dyDescent="0.25">
      <c r="A51" t="s">
        <v>52</v>
      </c>
      <c r="B51" t="s">
        <v>806</v>
      </c>
      <c r="C51">
        <v>120.76</v>
      </c>
      <c r="D51">
        <v>8.899735594692622</v>
      </c>
      <c r="E51">
        <v>961.8251626</v>
      </c>
      <c r="F51">
        <v>1.1999999999999999E-3</v>
      </c>
      <c r="G51">
        <v>1E-4</v>
      </c>
      <c r="H51">
        <v>3.8E-3</v>
      </c>
      <c r="I51">
        <v>5.0000000000000001E-4</v>
      </c>
      <c r="J51">
        <v>9.7999999999999997E-3</v>
      </c>
      <c r="K51">
        <v>0.96779999999999999</v>
      </c>
      <c r="L51">
        <v>1.67E-2</v>
      </c>
      <c r="M51">
        <v>0.38840000000000002</v>
      </c>
      <c r="N51">
        <v>5.0000000000000001E-4</v>
      </c>
      <c r="O51">
        <v>0.15329999999999999</v>
      </c>
      <c r="P51" s="1">
        <v>59480.800000000003</v>
      </c>
      <c r="Q51">
        <v>0.17560000000000001</v>
      </c>
      <c r="R51">
        <v>0.19539999999999999</v>
      </c>
      <c r="S51">
        <v>0.62890000000000001</v>
      </c>
      <c r="T51">
        <v>9.02</v>
      </c>
      <c r="U51" s="1">
        <v>79309.3</v>
      </c>
      <c r="V51">
        <v>105.54</v>
      </c>
      <c r="W51" s="1">
        <v>274351.21000000002</v>
      </c>
      <c r="X51">
        <v>0.53659999999999997</v>
      </c>
      <c r="Y51">
        <v>0.1072</v>
      </c>
      <c r="Z51">
        <v>0.35620000000000002</v>
      </c>
      <c r="AA51">
        <v>0.46339999999999998</v>
      </c>
      <c r="AB51">
        <v>274.35000000000002</v>
      </c>
      <c r="AC51" s="1">
        <v>7906.8804143841699</v>
      </c>
      <c r="AD51">
        <v>467.53</v>
      </c>
      <c r="AE51" s="1">
        <v>228423.15</v>
      </c>
      <c r="AF51" t="s">
        <v>3</v>
      </c>
      <c r="AG51" s="1">
        <v>35360</v>
      </c>
      <c r="AH51" s="1">
        <v>55957.65</v>
      </c>
      <c r="AI51">
        <v>32.01</v>
      </c>
      <c r="AJ51">
        <v>21.41</v>
      </c>
      <c r="AK51">
        <v>23.15</v>
      </c>
      <c r="AL51">
        <v>1.89</v>
      </c>
      <c r="AM51">
        <v>1.33</v>
      </c>
      <c r="AN51">
        <v>1.46</v>
      </c>
      <c r="AO51" s="1">
        <v>1804.11</v>
      </c>
      <c r="AP51">
        <v>1.0752999999999999</v>
      </c>
      <c r="AQ51" s="1">
        <v>1908.34</v>
      </c>
      <c r="AR51" s="1">
        <v>2927.19</v>
      </c>
      <c r="AS51" s="1">
        <v>7956.8</v>
      </c>
      <c r="AT51">
        <v>783.65</v>
      </c>
      <c r="AU51">
        <v>412.68</v>
      </c>
      <c r="AV51" s="1">
        <v>13988.66</v>
      </c>
      <c r="AW51" s="1">
        <v>7383.35</v>
      </c>
      <c r="AX51">
        <v>0.43020000000000003</v>
      </c>
      <c r="AY51" s="1">
        <v>6542.88</v>
      </c>
      <c r="AZ51">
        <v>0.38129999999999997</v>
      </c>
      <c r="BA51">
        <v>736.22</v>
      </c>
      <c r="BB51">
        <v>4.2900000000000001E-2</v>
      </c>
      <c r="BC51" s="1">
        <v>2498.75</v>
      </c>
      <c r="BD51">
        <v>0.14560000000000001</v>
      </c>
      <c r="BE51" s="1">
        <v>17161.2</v>
      </c>
      <c r="BF51">
        <v>0.53580000000000005</v>
      </c>
      <c r="BG51">
        <v>0.24709999999999999</v>
      </c>
      <c r="BH51">
        <v>0.14549999999999999</v>
      </c>
      <c r="BI51">
        <v>4.2299999999999997E-2</v>
      </c>
      <c r="BJ51">
        <v>2.93E-2</v>
      </c>
    </row>
    <row r="52" spans="1:62" x14ac:dyDescent="0.25">
      <c r="A52" t="s">
        <v>53</v>
      </c>
      <c r="B52" t="s">
        <v>807</v>
      </c>
      <c r="C52">
        <v>81.62</v>
      </c>
      <c r="D52">
        <v>8.141533073789871</v>
      </c>
      <c r="E52">
        <v>576.12428338461541</v>
      </c>
      <c r="F52">
        <v>2.3999999999999998E-3</v>
      </c>
      <c r="G52">
        <v>5.9999999999999995E-4</v>
      </c>
      <c r="H52">
        <v>4.8999999999999998E-3</v>
      </c>
      <c r="I52">
        <v>5.9999999999999995E-4</v>
      </c>
      <c r="J52">
        <v>3.3300000000000003E-2</v>
      </c>
      <c r="K52">
        <v>0.92410000000000003</v>
      </c>
      <c r="L52">
        <v>3.4099999999999998E-2</v>
      </c>
      <c r="M52">
        <v>0.46139999999999998</v>
      </c>
      <c r="N52">
        <v>1.38E-2</v>
      </c>
      <c r="O52">
        <v>0.1671</v>
      </c>
      <c r="P52" s="1">
        <v>56916.11</v>
      </c>
      <c r="Q52">
        <v>0.23599999999999999</v>
      </c>
      <c r="R52">
        <v>0.19950000000000001</v>
      </c>
      <c r="S52">
        <v>0.5645</v>
      </c>
      <c r="T52">
        <v>7.21</v>
      </c>
      <c r="U52" s="1">
        <v>66129.960000000006</v>
      </c>
      <c r="V52">
        <v>80.95</v>
      </c>
      <c r="W52" s="1">
        <v>215330.24</v>
      </c>
      <c r="X52">
        <v>0.84319999999999995</v>
      </c>
      <c r="Y52">
        <v>8.6400000000000005E-2</v>
      </c>
      <c r="Z52">
        <v>7.0400000000000004E-2</v>
      </c>
      <c r="AA52">
        <v>0.15679999999999999</v>
      </c>
      <c r="AB52">
        <v>215.33</v>
      </c>
      <c r="AC52" s="1">
        <v>5303.7377939886755</v>
      </c>
      <c r="AD52">
        <v>546.79999999999995</v>
      </c>
      <c r="AE52" s="1">
        <v>181291.06</v>
      </c>
      <c r="AF52" t="s">
        <v>3</v>
      </c>
      <c r="AG52" s="1">
        <v>30072</v>
      </c>
      <c r="AH52" s="1">
        <v>50019.48</v>
      </c>
      <c r="AI52">
        <v>39.35</v>
      </c>
      <c r="AJ52">
        <v>23.71</v>
      </c>
      <c r="AK52">
        <v>26.82</v>
      </c>
      <c r="AL52">
        <v>1.28</v>
      </c>
      <c r="AM52">
        <v>0.89</v>
      </c>
      <c r="AN52">
        <v>1.1399999999999999</v>
      </c>
      <c r="AO52" s="1">
        <v>1902.04</v>
      </c>
      <c r="AP52">
        <v>1.6484000000000001</v>
      </c>
      <c r="AQ52" s="1">
        <v>2017.93</v>
      </c>
      <c r="AR52" s="1">
        <v>3466.01</v>
      </c>
      <c r="AS52" s="1">
        <v>8307.08</v>
      </c>
      <c r="AT52">
        <v>862.81</v>
      </c>
      <c r="AU52">
        <v>354.66</v>
      </c>
      <c r="AV52" s="1">
        <v>15008.5</v>
      </c>
      <c r="AW52" s="1">
        <v>8774.51</v>
      </c>
      <c r="AX52">
        <v>0.47349999999999998</v>
      </c>
      <c r="AY52" s="1">
        <v>5680.07</v>
      </c>
      <c r="AZ52">
        <v>0.30649999999999999</v>
      </c>
      <c r="BA52">
        <v>839.56</v>
      </c>
      <c r="BB52">
        <v>4.53E-2</v>
      </c>
      <c r="BC52" s="1">
        <v>3237.08</v>
      </c>
      <c r="BD52">
        <v>0.17469999999999999</v>
      </c>
      <c r="BE52" s="1">
        <v>18531.21</v>
      </c>
      <c r="BF52">
        <v>0.52600000000000002</v>
      </c>
      <c r="BG52">
        <v>0.2407</v>
      </c>
      <c r="BH52">
        <v>0.1817</v>
      </c>
      <c r="BI52">
        <v>3.5799999999999998E-2</v>
      </c>
      <c r="BJ52">
        <v>1.5699999999999999E-2</v>
      </c>
    </row>
    <row r="53" spans="1:62" x14ac:dyDescent="0.25">
      <c r="A53" t="s">
        <v>54</v>
      </c>
      <c r="B53" t="s">
        <v>808</v>
      </c>
      <c r="C53">
        <v>51.33</v>
      </c>
      <c r="D53">
        <v>31.238703588079019</v>
      </c>
      <c r="E53">
        <v>1440.2744882500001</v>
      </c>
      <c r="F53">
        <v>7.3000000000000001E-3</v>
      </c>
      <c r="G53">
        <v>1.4E-3</v>
      </c>
      <c r="H53">
        <v>7.7999999999999996E-3</v>
      </c>
      <c r="I53">
        <v>8.9999999999999998E-4</v>
      </c>
      <c r="J53">
        <v>4.0899999999999999E-2</v>
      </c>
      <c r="K53">
        <v>0.9123</v>
      </c>
      <c r="L53">
        <v>2.93E-2</v>
      </c>
      <c r="M53">
        <v>0.18990000000000001</v>
      </c>
      <c r="N53">
        <v>9.5999999999999992E-3</v>
      </c>
      <c r="O53">
        <v>0.1212</v>
      </c>
      <c r="P53" s="1">
        <v>63245.1</v>
      </c>
      <c r="Q53">
        <v>0.1759</v>
      </c>
      <c r="R53">
        <v>0.1908</v>
      </c>
      <c r="S53">
        <v>0.63329999999999997</v>
      </c>
      <c r="T53">
        <v>10.57</v>
      </c>
      <c r="U53" s="1">
        <v>83964.4</v>
      </c>
      <c r="V53">
        <v>134.91</v>
      </c>
      <c r="W53" s="1">
        <v>215378.9</v>
      </c>
      <c r="X53">
        <v>0.81</v>
      </c>
      <c r="Y53">
        <v>0.1206</v>
      </c>
      <c r="Z53">
        <v>6.9400000000000003E-2</v>
      </c>
      <c r="AA53">
        <v>0.19</v>
      </c>
      <c r="AB53">
        <v>215.38</v>
      </c>
      <c r="AC53" s="1">
        <v>6008.4062534817913</v>
      </c>
      <c r="AD53">
        <v>614.65</v>
      </c>
      <c r="AE53" s="1">
        <v>187926.07</v>
      </c>
      <c r="AF53" t="s">
        <v>3</v>
      </c>
      <c r="AG53" s="1">
        <v>42062</v>
      </c>
      <c r="AH53" s="1">
        <v>73001.03</v>
      </c>
      <c r="AI53">
        <v>44.53</v>
      </c>
      <c r="AJ53">
        <v>25.07</v>
      </c>
      <c r="AK53">
        <v>29.78</v>
      </c>
      <c r="AL53">
        <v>1.97</v>
      </c>
      <c r="AM53">
        <v>1.45</v>
      </c>
      <c r="AN53">
        <v>1.72</v>
      </c>
      <c r="AO53" s="1">
        <v>2380.2800000000002</v>
      </c>
      <c r="AP53">
        <v>1.0147999999999999</v>
      </c>
      <c r="AQ53" s="1">
        <v>1543.9</v>
      </c>
      <c r="AR53" s="1">
        <v>2444.96</v>
      </c>
      <c r="AS53" s="1">
        <v>7123.55</v>
      </c>
      <c r="AT53">
        <v>717.2</v>
      </c>
      <c r="AU53">
        <v>359.11</v>
      </c>
      <c r="AV53" s="1">
        <v>12188.72</v>
      </c>
      <c r="AW53" s="1">
        <v>4799.41</v>
      </c>
      <c r="AX53">
        <v>0.34760000000000002</v>
      </c>
      <c r="AY53" s="1">
        <v>6749.8</v>
      </c>
      <c r="AZ53">
        <v>0.4889</v>
      </c>
      <c r="BA53">
        <v>783.44</v>
      </c>
      <c r="BB53">
        <v>5.67E-2</v>
      </c>
      <c r="BC53" s="1">
        <v>1474.71</v>
      </c>
      <c r="BD53">
        <v>0.10680000000000001</v>
      </c>
      <c r="BE53" s="1">
        <v>13807.35</v>
      </c>
      <c r="BF53">
        <v>0.56379999999999997</v>
      </c>
      <c r="BG53">
        <v>0.2351</v>
      </c>
      <c r="BH53">
        <v>0.1479</v>
      </c>
      <c r="BI53">
        <v>3.3500000000000002E-2</v>
      </c>
      <c r="BJ53">
        <v>1.9599999999999999E-2</v>
      </c>
    </row>
    <row r="54" spans="1:62" x14ac:dyDescent="0.25">
      <c r="A54" t="s">
        <v>55</v>
      </c>
      <c r="B54" t="s">
        <v>809</v>
      </c>
      <c r="C54">
        <v>29.76</v>
      </c>
      <c r="D54">
        <v>187.7882029004825</v>
      </c>
      <c r="E54">
        <v>4169.6402873999996</v>
      </c>
      <c r="F54">
        <v>2.47E-2</v>
      </c>
      <c r="G54">
        <v>1.1000000000000001E-3</v>
      </c>
      <c r="H54">
        <v>0.1045</v>
      </c>
      <c r="I54">
        <v>1.5E-3</v>
      </c>
      <c r="J54">
        <v>6.8400000000000002E-2</v>
      </c>
      <c r="K54">
        <v>0.72350000000000003</v>
      </c>
      <c r="L54">
        <v>7.6200000000000004E-2</v>
      </c>
      <c r="M54">
        <v>0.36599999999999999</v>
      </c>
      <c r="N54">
        <v>2.8000000000000001E-2</v>
      </c>
      <c r="O54">
        <v>0.15920000000000001</v>
      </c>
      <c r="P54" s="1">
        <v>71467.929999999993</v>
      </c>
      <c r="Q54">
        <v>0.16389999999999999</v>
      </c>
      <c r="R54">
        <v>0.1769</v>
      </c>
      <c r="S54">
        <v>0.65920000000000001</v>
      </c>
      <c r="T54">
        <v>31.04</v>
      </c>
      <c r="U54" s="1">
        <v>94425</v>
      </c>
      <c r="V54">
        <v>133.79</v>
      </c>
      <c r="W54" s="1">
        <v>220327.77</v>
      </c>
      <c r="X54">
        <v>0.71120000000000005</v>
      </c>
      <c r="Y54">
        <v>0.2407</v>
      </c>
      <c r="Z54">
        <v>4.8099999999999997E-2</v>
      </c>
      <c r="AA54">
        <v>0.2888</v>
      </c>
      <c r="AB54">
        <v>220.33</v>
      </c>
      <c r="AC54" s="1">
        <v>8658.7091564631937</v>
      </c>
      <c r="AD54">
        <v>824.98</v>
      </c>
      <c r="AE54" s="1">
        <v>181125.18</v>
      </c>
      <c r="AF54" t="s">
        <v>3</v>
      </c>
      <c r="AG54" s="1">
        <v>36593</v>
      </c>
      <c r="AH54" s="1">
        <v>60154.23</v>
      </c>
      <c r="AI54">
        <v>67.55</v>
      </c>
      <c r="AJ54">
        <v>35.6</v>
      </c>
      <c r="AK54">
        <v>44.87</v>
      </c>
      <c r="AL54">
        <v>1.57</v>
      </c>
      <c r="AM54">
        <v>1.18</v>
      </c>
      <c r="AN54">
        <v>1.41</v>
      </c>
      <c r="AO54" s="1">
        <v>2637.26</v>
      </c>
      <c r="AP54">
        <v>1.0115000000000001</v>
      </c>
      <c r="AQ54" s="1">
        <v>1678.73</v>
      </c>
      <c r="AR54" s="1">
        <v>2332.16</v>
      </c>
      <c r="AS54" s="1">
        <v>8413.86</v>
      </c>
      <c r="AT54">
        <v>983.29</v>
      </c>
      <c r="AU54">
        <v>409.31</v>
      </c>
      <c r="AV54" s="1">
        <v>13817.37</v>
      </c>
      <c r="AW54" s="1">
        <v>4668.22</v>
      </c>
      <c r="AX54">
        <v>0.30370000000000003</v>
      </c>
      <c r="AY54" s="1">
        <v>7924.56</v>
      </c>
      <c r="AZ54">
        <v>0.51549999999999996</v>
      </c>
      <c r="BA54">
        <v>719.61</v>
      </c>
      <c r="BB54">
        <v>4.6800000000000001E-2</v>
      </c>
      <c r="BC54" s="1">
        <v>2059.3200000000002</v>
      </c>
      <c r="BD54">
        <v>0.13400000000000001</v>
      </c>
      <c r="BE54" s="1">
        <v>15371.71</v>
      </c>
      <c r="BF54">
        <v>0.59299999999999997</v>
      </c>
      <c r="BG54">
        <v>0.2442</v>
      </c>
      <c r="BH54">
        <v>0.11840000000000001</v>
      </c>
      <c r="BI54">
        <v>2.63E-2</v>
      </c>
      <c r="BJ54">
        <v>1.7999999999999999E-2</v>
      </c>
    </row>
    <row r="55" spans="1:62" x14ac:dyDescent="0.25">
      <c r="A55" t="s">
        <v>56</v>
      </c>
      <c r="B55" t="s">
        <v>810</v>
      </c>
      <c r="C55">
        <v>63.62</v>
      </c>
      <c r="D55">
        <v>11.30376755614231</v>
      </c>
      <c r="E55">
        <v>692.63668489999998</v>
      </c>
      <c r="F55">
        <v>3.3E-3</v>
      </c>
      <c r="G55">
        <v>8.9999999999999998E-4</v>
      </c>
      <c r="H55">
        <v>5.4999999999999997E-3</v>
      </c>
      <c r="I55">
        <v>2.0000000000000001E-4</v>
      </c>
      <c r="J55">
        <v>2.5600000000000001E-2</v>
      </c>
      <c r="K55">
        <v>0.94269999999999998</v>
      </c>
      <c r="L55">
        <v>2.18E-2</v>
      </c>
      <c r="M55">
        <v>0.14979999999999999</v>
      </c>
      <c r="N55">
        <v>2.5999999999999999E-3</v>
      </c>
      <c r="O55">
        <v>0.12809999999999999</v>
      </c>
      <c r="P55" s="1">
        <v>61076.800000000003</v>
      </c>
      <c r="Q55">
        <v>0.17560000000000001</v>
      </c>
      <c r="R55">
        <v>0.1983</v>
      </c>
      <c r="S55">
        <v>0.626</v>
      </c>
      <c r="T55">
        <v>6.58</v>
      </c>
      <c r="U55" s="1">
        <v>79735.64</v>
      </c>
      <c r="V55">
        <v>104.79</v>
      </c>
      <c r="W55" s="1">
        <v>194562.84</v>
      </c>
      <c r="X55">
        <v>0.83560000000000001</v>
      </c>
      <c r="Y55">
        <v>6.1400000000000003E-2</v>
      </c>
      <c r="Z55">
        <v>0.10299999999999999</v>
      </c>
      <c r="AA55">
        <v>0.16439999999999999</v>
      </c>
      <c r="AB55">
        <v>194.56</v>
      </c>
      <c r="AC55" s="1">
        <v>4656.3938788614014</v>
      </c>
      <c r="AD55">
        <v>585.16</v>
      </c>
      <c r="AE55" s="1">
        <v>173698.52</v>
      </c>
      <c r="AF55" t="s">
        <v>3</v>
      </c>
      <c r="AG55" s="1">
        <v>40618</v>
      </c>
      <c r="AH55" s="1">
        <v>67304.42</v>
      </c>
      <c r="AI55">
        <v>34.17</v>
      </c>
      <c r="AJ55">
        <v>22.3</v>
      </c>
      <c r="AK55">
        <v>24.46</v>
      </c>
      <c r="AL55">
        <v>1.55</v>
      </c>
      <c r="AM55">
        <v>0.99</v>
      </c>
      <c r="AN55">
        <v>1.3</v>
      </c>
      <c r="AO55" s="1">
        <v>1991.93</v>
      </c>
      <c r="AP55">
        <v>1.2164999999999999</v>
      </c>
      <c r="AQ55" s="1">
        <v>1783.56</v>
      </c>
      <c r="AR55" s="1">
        <v>2592.6799999999998</v>
      </c>
      <c r="AS55" s="1">
        <v>7929.67</v>
      </c>
      <c r="AT55">
        <v>655.47</v>
      </c>
      <c r="AU55">
        <v>465.15</v>
      </c>
      <c r="AV55" s="1">
        <v>13426.53</v>
      </c>
      <c r="AW55" s="1">
        <v>7133.42</v>
      </c>
      <c r="AX55">
        <v>0.47110000000000002</v>
      </c>
      <c r="AY55" s="1">
        <v>5698.68</v>
      </c>
      <c r="AZ55">
        <v>0.37630000000000002</v>
      </c>
      <c r="BA55">
        <v>835.8</v>
      </c>
      <c r="BB55">
        <v>5.5199999999999999E-2</v>
      </c>
      <c r="BC55" s="1">
        <v>1475.07</v>
      </c>
      <c r="BD55">
        <v>9.74E-2</v>
      </c>
      <c r="BE55" s="1">
        <v>15142.97</v>
      </c>
      <c r="BF55">
        <v>0.5575</v>
      </c>
      <c r="BG55">
        <v>0.24199999999999999</v>
      </c>
      <c r="BH55">
        <v>0.14510000000000001</v>
      </c>
      <c r="BI55">
        <v>3.7100000000000001E-2</v>
      </c>
      <c r="BJ55">
        <v>1.8200000000000001E-2</v>
      </c>
    </row>
    <row r="56" spans="1:62" x14ac:dyDescent="0.25">
      <c r="A56" t="s">
        <v>57</v>
      </c>
      <c r="B56" t="s">
        <v>811</v>
      </c>
      <c r="C56">
        <v>56.67</v>
      </c>
      <c r="D56">
        <v>61.481004456741744</v>
      </c>
      <c r="E56">
        <v>2378.6271683</v>
      </c>
      <c r="F56">
        <v>1.38E-2</v>
      </c>
      <c r="G56">
        <v>5.0000000000000001E-4</v>
      </c>
      <c r="H56">
        <v>5.3900000000000003E-2</v>
      </c>
      <c r="I56">
        <v>8.9999999999999998E-4</v>
      </c>
      <c r="J56">
        <v>8.8400000000000006E-2</v>
      </c>
      <c r="K56">
        <v>0.78090000000000004</v>
      </c>
      <c r="L56">
        <v>6.1699999999999998E-2</v>
      </c>
      <c r="M56">
        <v>0.4032</v>
      </c>
      <c r="N56">
        <v>2.4199999999999999E-2</v>
      </c>
      <c r="O56">
        <v>0.1525</v>
      </c>
      <c r="P56" s="1">
        <v>66778.44</v>
      </c>
      <c r="Q56">
        <v>0.16950000000000001</v>
      </c>
      <c r="R56">
        <v>0.18679999999999999</v>
      </c>
      <c r="S56">
        <v>0.64370000000000005</v>
      </c>
      <c r="T56">
        <v>19.16</v>
      </c>
      <c r="U56" s="1">
        <v>83577.02</v>
      </c>
      <c r="V56">
        <v>124.32</v>
      </c>
      <c r="W56" s="1">
        <v>241089.44</v>
      </c>
      <c r="X56">
        <v>0.68179999999999996</v>
      </c>
      <c r="Y56">
        <v>0.25530000000000003</v>
      </c>
      <c r="Z56">
        <v>6.2899999999999998E-2</v>
      </c>
      <c r="AA56">
        <v>0.31819999999999998</v>
      </c>
      <c r="AB56">
        <v>241.09</v>
      </c>
      <c r="AC56" s="1">
        <v>8501.1864508433191</v>
      </c>
      <c r="AD56">
        <v>732.32</v>
      </c>
      <c r="AE56" s="1">
        <v>204221.18</v>
      </c>
      <c r="AF56" t="s">
        <v>3</v>
      </c>
      <c r="AG56" s="1">
        <v>34616</v>
      </c>
      <c r="AH56" s="1">
        <v>62140.05</v>
      </c>
      <c r="AI56">
        <v>55.45</v>
      </c>
      <c r="AJ56">
        <v>31.83</v>
      </c>
      <c r="AK56">
        <v>38.340000000000003</v>
      </c>
      <c r="AL56">
        <v>1.71</v>
      </c>
      <c r="AM56">
        <v>1.38</v>
      </c>
      <c r="AN56">
        <v>1.62</v>
      </c>
      <c r="AO56" s="1">
        <v>1751.03</v>
      </c>
      <c r="AP56">
        <v>1.0541</v>
      </c>
      <c r="AQ56" s="1">
        <v>1660.75</v>
      </c>
      <c r="AR56" s="1">
        <v>2378.46</v>
      </c>
      <c r="AS56" s="1">
        <v>8112.23</v>
      </c>
      <c r="AT56">
        <v>891.39</v>
      </c>
      <c r="AU56">
        <v>432.6</v>
      </c>
      <c r="AV56" s="1">
        <v>13475.43</v>
      </c>
      <c r="AW56" s="1">
        <v>4596.1400000000003</v>
      </c>
      <c r="AX56">
        <v>0.30059999999999998</v>
      </c>
      <c r="AY56" s="1">
        <v>7900.6</v>
      </c>
      <c r="AZ56">
        <v>0.51670000000000005</v>
      </c>
      <c r="BA56">
        <v>779.94</v>
      </c>
      <c r="BB56">
        <v>5.0999999999999997E-2</v>
      </c>
      <c r="BC56" s="1">
        <v>2014.28</v>
      </c>
      <c r="BD56">
        <v>0.13170000000000001</v>
      </c>
      <c r="BE56" s="1">
        <v>15290.96</v>
      </c>
      <c r="BF56">
        <v>0.58760000000000001</v>
      </c>
      <c r="BG56">
        <v>0.2354</v>
      </c>
      <c r="BH56">
        <v>0.12720000000000001</v>
      </c>
      <c r="BI56">
        <v>2.9000000000000001E-2</v>
      </c>
      <c r="BJ56">
        <v>2.0799999999999999E-2</v>
      </c>
    </row>
    <row r="57" spans="1:62" x14ac:dyDescent="0.25">
      <c r="A57" t="s">
        <v>58</v>
      </c>
      <c r="B57" t="s">
        <v>812</v>
      </c>
      <c r="C57">
        <v>77.19</v>
      </c>
      <c r="D57">
        <v>10.229638560861259</v>
      </c>
      <c r="E57">
        <v>749.56319844999996</v>
      </c>
      <c r="F57">
        <v>1.1999999999999999E-3</v>
      </c>
      <c r="G57">
        <v>2.9999999999999997E-4</v>
      </c>
      <c r="H57">
        <v>3.0999999999999999E-3</v>
      </c>
      <c r="I57">
        <v>6.9999999999999999E-4</v>
      </c>
      <c r="J57">
        <v>1.12E-2</v>
      </c>
      <c r="K57">
        <v>0.96609999999999996</v>
      </c>
      <c r="L57">
        <v>1.7399999999999999E-2</v>
      </c>
      <c r="M57">
        <v>0.37240000000000001</v>
      </c>
      <c r="N57">
        <v>1.5E-3</v>
      </c>
      <c r="O57">
        <v>0.15429999999999999</v>
      </c>
      <c r="P57" s="1">
        <v>57285.01</v>
      </c>
      <c r="Q57">
        <v>0.214</v>
      </c>
      <c r="R57">
        <v>0.23150000000000001</v>
      </c>
      <c r="S57">
        <v>0.55459999999999998</v>
      </c>
      <c r="T57">
        <v>7.12</v>
      </c>
      <c r="U57" s="1">
        <v>74484.929999999993</v>
      </c>
      <c r="V57">
        <v>103.5</v>
      </c>
      <c r="W57" s="1">
        <v>199159.13</v>
      </c>
      <c r="X57">
        <v>0.73599999999999999</v>
      </c>
      <c r="Y57">
        <v>5.8500000000000003E-2</v>
      </c>
      <c r="Z57">
        <v>0.20549999999999999</v>
      </c>
      <c r="AA57">
        <v>0.26400000000000001</v>
      </c>
      <c r="AB57">
        <v>199.16</v>
      </c>
      <c r="AC57" s="1">
        <v>5463.3491780648583</v>
      </c>
      <c r="AD57">
        <v>493.23</v>
      </c>
      <c r="AE57" s="1">
        <v>176878.36</v>
      </c>
      <c r="AF57" t="s">
        <v>3</v>
      </c>
      <c r="AG57" s="1">
        <v>36096</v>
      </c>
      <c r="AH57" s="1">
        <v>54989.279999999999</v>
      </c>
      <c r="AI57">
        <v>31.12</v>
      </c>
      <c r="AJ57">
        <v>22.03</v>
      </c>
      <c r="AK57">
        <v>22.86</v>
      </c>
      <c r="AL57">
        <v>1.8</v>
      </c>
      <c r="AM57">
        <v>1.21</v>
      </c>
      <c r="AN57">
        <v>1.47</v>
      </c>
      <c r="AO57" s="1">
        <v>2202.83</v>
      </c>
      <c r="AP57">
        <v>1.2331000000000001</v>
      </c>
      <c r="AQ57" s="1">
        <v>1976.65</v>
      </c>
      <c r="AR57" s="1">
        <v>3050.5</v>
      </c>
      <c r="AS57" s="1">
        <v>7887.19</v>
      </c>
      <c r="AT57">
        <v>712.51</v>
      </c>
      <c r="AU57">
        <v>480.32</v>
      </c>
      <c r="AV57" s="1">
        <v>14107.19</v>
      </c>
      <c r="AW57" s="1">
        <v>8153.72</v>
      </c>
      <c r="AX57">
        <v>0.48630000000000001</v>
      </c>
      <c r="AY57" s="1">
        <v>5325.1</v>
      </c>
      <c r="AZ57">
        <v>0.31759999999999999</v>
      </c>
      <c r="BA57">
        <v>814.44</v>
      </c>
      <c r="BB57">
        <v>4.8599999999999997E-2</v>
      </c>
      <c r="BC57" s="1">
        <v>2475.0300000000002</v>
      </c>
      <c r="BD57">
        <v>0.14760000000000001</v>
      </c>
      <c r="BE57" s="1">
        <v>16768.29</v>
      </c>
      <c r="BF57">
        <v>0.53939999999999999</v>
      </c>
      <c r="BG57">
        <v>0.23730000000000001</v>
      </c>
      <c r="BH57">
        <v>0.15909999999999999</v>
      </c>
      <c r="BI57">
        <v>3.8699999999999998E-2</v>
      </c>
      <c r="BJ57">
        <v>2.5499999999999998E-2</v>
      </c>
    </row>
    <row r="58" spans="1:62" x14ac:dyDescent="0.25">
      <c r="A58" t="s">
        <v>59</v>
      </c>
      <c r="B58" t="s">
        <v>813</v>
      </c>
      <c r="C58">
        <v>24.95</v>
      </c>
      <c r="D58">
        <v>193.8248628490233</v>
      </c>
      <c r="E58">
        <v>4288.6893514499998</v>
      </c>
      <c r="F58">
        <v>6.3899999999999998E-2</v>
      </c>
      <c r="G58">
        <v>8.9999999999999998E-4</v>
      </c>
      <c r="H58">
        <v>5.4100000000000002E-2</v>
      </c>
      <c r="I58">
        <v>8.9999999999999998E-4</v>
      </c>
      <c r="J58">
        <v>4.5199999999999997E-2</v>
      </c>
      <c r="K58">
        <v>0.78539999999999999</v>
      </c>
      <c r="L58">
        <v>4.9500000000000002E-2</v>
      </c>
      <c r="M58">
        <v>0.1173</v>
      </c>
      <c r="N58">
        <v>2.3199999999999998E-2</v>
      </c>
      <c r="O58">
        <v>0.1191</v>
      </c>
      <c r="P58" s="1">
        <v>78701.14</v>
      </c>
      <c r="Q58">
        <v>0.13950000000000001</v>
      </c>
      <c r="R58">
        <v>0.1686</v>
      </c>
      <c r="S58">
        <v>0.69189999999999996</v>
      </c>
      <c r="T58">
        <v>25.42</v>
      </c>
      <c r="U58" s="1">
        <v>102878.59</v>
      </c>
      <c r="V58">
        <v>167.04</v>
      </c>
      <c r="W58" s="1">
        <v>307443.74</v>
      </c>
      <c r="X58">
        <v>0.7843</v>
      </c>
      <c r="Y58">
        <v>0.18529999999999999</v>
      </c>
      <c r="Z58">
        <v>3.04E-2</v>
      </c>
      <c r="AA58">
        <v>0.2157</v>
      </c>
      <c r="AB58">
        <v>307.44</v>
      </c>
      <c r="AC58" s="1">
        <v>11710.95738385299</v>
      </c>
      <c r="AD58" s="1">
        <v>1050.69</v>
      </c>
      <c r="AE58" s="1">
        <v>276561.21000000002</v>
      </c>
      <c r="AF58" t="s">
        <v>3</v>
      </c>
      <c r="AG58" s="1">
        <v>51643</v>
      </c>
      <c r="AH58" s="1">
        <v>107470.07</v>
      </c>
      <c r="AI58">
        <v>68.34</v>
      </c>
      <c r="AJ58">
        <v>35.450000000000003</v>
      </c>
      <c r="AK58">
        <v>42.32</v>
      </c>
      <c r="AL58">
        <v>1.8</v>
      </c>
      <c r="AM58">
        <v>1.23</v>
      </c>
      <c r="AN58">
        <v>1.43</v>
      </c>
      <c r="AO58" s="1">
        <v>1787.56</v>
      </c>
      <c r="AP58">
        <v>0.70750000000000002</v>
      </c>
      <c r="AQ58" s="1">
        <v>1657.26</v>
      </c>
      <c r="AR58" s="1">
        <v>2379.98</v>
      </c>
      <c r="AS58" s="1">
        <v>8450.4699999999993</v>
      </c>
      <c r="AT58" s="1">
        <v>1016.49</v>
      </c>
      <c r="AU58">
        <v>381.27</v>
      </c>
      <c r="AV58" s="1">
        <v>13885.47</v>
      </c>
      <c r="AW58" s="1">
        <v>2736.08</v>
      </c>
      <c r="AX58">
        <v>0.18049999999999999</v>
      </c>
      <c r="AY58" s="1">
        <v>10240.700000000001</v>
      </c>
      <c r="AZ58">
        <v>0.6754</v>
      </c>
      <c r="BA58">
        <v>913.33</v>
      </c>
      <c r="BB58">
        <v>6.0199999999999997E-2</v>
      </c>
      <c r="BC58" s="1">
        <v>1271.6600000000001</v>
      </c>
      <c r="BD58">
        <v>8.3900000000000002E-2</v>
      </c>
      <c r="BE58" s="1">
        <v>15161.77</v>
      </c>
      <c r="BF58">
        <v>0.60680000000000001</v>
      </c>
      <c r="BG58">
        <v>0.2356</v>
      </c>
      <c r="BH58">
        <v>0.1115</v>
      </c>
      <c r="BI58">
        <v>2.86E-2</v>
      </c>
      <c r="BJ58">
        <v>1.7500000000000002E-2</v>
      </c>
    </row>
    <row r="59" spans="1:62" x14ac:dyDescent="0.25">
      <c r="A59" t="s">
        <v>60</v>
      </c>
      <c r="B59" t="s">
        <v>814</v>
      </c>
      <c r="C59">
        <v>39.67</v>
      </c>
      <c r="D59">
        <v>33.555800593571497</v>
      </c>
      <c r="E59">
        <v>1038.0651</v>
      </c>
      <c r="F59">
        <v>3.0999999999999999E-3</v>
      </c>
      <c r="G59">
        <v>8.0000000000000004E-4</v>
      </c>
      <c r="H59">
        <v>1.9599999999999999E-2</v>
      </c>
      <c r="I59">
        <v>1E-3</v>
      </c>
      <c r="J59">
        <v>3.1399999999999997E-2</v>
      </c>
      <c r="K59">
        <v>0.88570000000000004</v>
      </c>
      <c r="L59">
        <v>5.8400000000000001E-2</v>
      </c>
      <c r="M59">
        <v>0.50929999999999997</v>
      </c>
      <c r="N59">
        <v>2.3999999999999998E-3</v>
      </c>
      <c r="O59">
        <v>0.1739</v>
      </c>
      <c r="P59" s="1">
        <v>57595.01</v>
      </c>
      <c r="Q59">
        <v>0.24840000000000001</v>
      </c>
      <c r="R59">
        <v>0.1968</v>
      </c>
      <c r="S59">
        <v>0.55479999999999996</v>
      </c>
      <c r="T59">
        <v>10.5</v>
      </c>
      <c r="U59" s="1">
        <v>73232.47</v>
      </c>
      <c r="V59">
        <v>97.49</v>
      </c>
      <c r="W59" s="1">
        <v>169283.01</v>
      </c>
      <c r="X59">
        <v>0.69230000000000003</v>
      </c>
      <c r="Y59">
        <v>0.1661</v>
      </c>
      <c r="Z59">
        <v>0.1416</v>
      </c>
      <c r="AA59">
        <v>0.30769999999999997</v>
      </c>
      <c r="AB59">
        <v>169.28</v>
      </c>
      <c r="AC59" s="1">
        <v>4644.4252331791131</v>
      </c>
      <c r="AD59">
        <v>472.53</v>
      </c>
      <c r="AE59" s="1">
        <v>135871.59</v>
      </c>
      <c r="AF59" t="s">
        <v>3</v>
      </c>
      <c r="AG59" s="1">
        <v>31895</v>
      </c>
      <c r="AH59" s="1">
        <v>48973.32</v>
      </c>
      <c r="AI59">
        <v>43.23</v>
      </c>
      <c r="AJ59">
        <v>23.35</v>
      </c>
      <c r="AK59">
        <v>30.26</v>
      </c>
      <c r="AL59">
        <v>2.19</v>
      </c>
      <c r="AM59">
        <v>1.55</v>
      </c>
      <c r="AN59">
        <v>1.97</v>
      </c>
      <c r="AO59" s="1">
        <v>1605.51</v>
      </c>
      <c r="AP59">
        <v>0.92810000000000004</v>
      </c>
      <c r="AQ59" s="1">
        <v>1965.7</v>
      </c>
      <c r="AR59" s="1">
        <v>2610.0700000000002</v>
      </c>
      <c r="AS59" s="1">
        <v>7871.16</v>
      </c>
      <c r="AT59">
        <v>848.75</v>
      </c>
      <c r="AU59">
        <v>386.44</v>
      </c>
      <c r="AV59" s="1">
        <v>13682.11</v>
      </c>
      <c r="AW59" s="1">
        <v>8017.64</v>
      </c>
      <c r="AX59">
        <v>0.50829999999999997</v>
      </c>
      <c r="AY59" s="1">
        <v>4489.8599999999997</v>
      </c>
      <c r="AZ59">
        <v>0.28460000000000002</v>
      </c>
      <c r="BA59">
        <v>720.82</v>
      </c>
      <c r="BB59">
        <v>4.5699999999999998E-2</v>
      </c>
      <c r="BC59" s="1">
        <v>2546.17</v>
      </c>
      <c r="BD59">
        <v>0.16139999999999999</v>
      </c>
      <c r="BE59" s="1">
        <v>15774.5</v>
      </c>
      <c r="BF59">
        <v>0.53159999999999996</v>
      </c>
      <c r="BG59">
        <v>0.23119999999999999</v>
      </c>
      <c r="BH59">
        <v>0.18079999999999999</v>
      </c>
      <c r="BI59">
        <v>3.2800000000000003E-2</v>
      </c>
      <c r="BJ59">
        <v>2.3699999999999999E-2</v>
      </c>
    </row>
    <row r="60" spans="1:62" x14ac:dyDescent="0.25">
      <c r="A60" t="s">
        <v>61</v>
      </c>
      <c r="B60" t="s">
        <v>815</v>
      </c>
      <c r="C60">
        <v>121.95</v>
      </c>
      <c r="D60">
        <v>7.0905858456569772</v>
      </c>
      <c r="E60">
        <v>783.27707559999999</v>
      </c>
      <c r="F60">
        <v>1.4E-3</v>
      </c>
      <c r="G60">
        <v>1E-4</v>
      </c>
      <c r="H60">
        <v>3.3E-3</v>
      </c>
      <c r="I60">
        <v>5.9999999999999995E-4</v>
      </c>
      <c r="J60">
        <v>1.47E-2</v>
      </c>
      <c r="K60">
        <v>0.95389999999999997</v>
      </c>
      <c r="L60">
        <v>2.5999999999999999E-2</v>
      </c>
      <c r="M60">
        <v>0.42849999999999999</v>
      </c>
      <c r="N60">
        <v>2.5000000000000001E-3</v>
      </c>
      <c r="O60">
        <v>0.16589999999999999</v>
      </c>
      <c r="P60" s="1">
        <v>58493.16</v>
      </c>
      <c r="Q60">
        <v>0.18909999999999999</v>
      </c>
      <c r="R60">
        <v>0.19389999999999999</v>
      </c>
      <c r="S60">
        <v>0.61699999999999999</v>
      </c>
      <c r="T60">
        <v>8.8000000000000007</v>
      </c>
      <c r="U60" s="1">
        <v>69927.320000000007</v>
      </c>
      <c r="V60">
        <v>88.34</v>
      </c>
      <c r="W60" s="1">
        <v>250566.36</v>
      </c>
      <c r="X60">
        <v>0.59770000000000001</v>
      </c>
      <c r="Y60">
        <v>9.74E-2</v>
      </c>
      <c r="Z60">
        <v>0.30480000000000002</v>
      </c>
      <c r="AA60">
        <v>0.40229999999999999</v>
      </c>
      <c r="AB60">
        <v>250.57</v>
      </c>
      <c r="AC60" s="1">
        <v>6521.5691591541781</v>
      </c>
      <c r="AD60">
        <v>477.36</v>
      </c>
      <c r="AE60" s="1">
        <v>207530.67</v>
      </c>
      <c r="AF60" t="s">
        <v>3</v>
      </c>
      <c r="AG60" s="1">
        <v>33948</v>
      </c>
      <c r="AH60" s="1">
        <v>52261.81</v>
      </c>
      <c r="AI60">
        <v>31.26</v>
      </c>
      <c r="AJ60">
        <v>22.26</v>
      </c>
      <c r="AK60">
        <v>24.17</v>
      </c>
      <c r="AL60">
        <v>1.1299999999999999</v>
      </c>
      <c r="AM60">
        <v>0.74</v>
      </c>
      <c r="AN60">
        <v>0.88</v>
      </c>
      <c r="AO60" s="1">
        <v>1396.5</v>
      </c>
      <c r="AP60">
        <v>1.1439999999999999</v>
      </c>
      <c r="AQ60" s="1">
        <v>2058.67</v>
      </c>
      <c r="AR60" s="1">
        <v>3677.83</v>
      </c>
      <c r="AS60" s="1">
        <v>8321.9599999999991</v>
      </c>
      <c r="AT60">
        <v>810.39</v>
      </c>
      <c r="AU60">
        <v>448.9</v>
      </c>
      <c r="AV60" s="1">
        <v>15317.74</v>
      </c>
      <c r="AW60" s="1">
        <v>8528.5400000000009</v>
      </c>
      <c r="AX60">
        <v>0.46829999999999999</v>
      </c>
      <c r="AY60" s="1">
        <v>5978.07</v>
      </c>
      <c r="AZ60">
        <v>0.32829999999999998</v>
      </c>
      <c r="BA60">
        <v>983.63</v>
      </c>
      <c r="BB60">
        <v>5.3999999999999999E-2</v>
      </c>
      <c r="BC60" s="1">
        <v>2719.82</v>
      </c>
      <c r="BD60">
        <v>0.14940000000000001</v>
      </c>
      <c r="BE60" s="1">
        <v>18210.07</v>
      </c>
      <c r="BF60">
        <v>0.53349999999999997</v>
      </c>
      <c r="BG60">
        <v>0.24940000000000001</v>
      </c>
      <c r="BH60">
        <v>0.15260000000000001</v>
      </c>
      <c r="BI60">
        <v>4.1799999999999997E-2</v>
      </c>
      <c r="BJ60">
        <v>2.2599999999999999E-2</v>
      </c>
    </row>
    <row r="61" spans="1:62" x14ac:dyDescent="0.25">
      <c r="A61" t="s">
        <v>62</v>
      </c>
      <c r="B61" t="s">
        <v>816</v>
      </c>
      <c r="C61">
        <v>88.48</v>
      </c>
      <c r="D61">
        <v>9.0760873199941337</v>
      </c>
      <c r="E61">
        <v>703.48399889999996</v>
      </c>
      <c r="F61">
        <v>1.2999999999999999E-3</v>
      </c>
      <c r="G61">
        <v>2.0000000000000001E-4</v>
      </c>
      <c r="H61">
        <v>2.8999999999999998E-3</v>
      </c>
      <c r="I61">
        <v>8.0000000000000004E-4</v>
      </c>
      <c r="J61">
        <v>1.66E-2</v>
      </c>
      <c r="K61">
        <v>0.95650000000000002</v>
      </c>
      <c r="L61">
        <v>2.1700000000000001E-2</v>
      </c>
      <c r="M61">
        <v>0.40279999999999999</v>
      </c>
      <c r="N61">
        <v>2.3999999999999998E-3</v>
      </c>
      <c r="O61">
        <v>0.1593</v>
      </c>
      <c r="P61" s="1">
        <v>56772.1</v>
      </c>
      <c r="Q61">
        <v>0.22409999999999999</v>
      </c>
      <c r="R61">
        <v>0.21820000000000001</v>
      </c>
      <c r="S61">
        <v>0.55769999999999997</v>
      </c>
      <c r="T61">
        <v>7.09</v>
      </c>
      <c r="U61" s="1">
        <v>71052.08</v>
      </c>
      <c r="V61">
        <v>97.67</v>
      </c>
      <c r="W61" s="1">
        <v>205242.65</v>
      </c>
      <c r="X61">
        <v>0.73089999999999999</v>
      </c>
      <c r="Y61">
        <v>6.8699999999999997E-2</v>
      </c>
      <c r="Z61">
        <v>0.20039999999999999</v>
      </c>
      <c r="AA61">
        <v>0.26910000000000001</v>
      </c>
      <c r="AB61">
        <v>205.24</v>
      </c>
      <c r="AC61" s="1">
        <v>5245.6943416183631</v>
      </c>
      <c r="AD61">
        <v>512.71</v>
      </c>
      <c r="AE61" s="1">
        <v>183134.72</v>
      </c>
      <c r="AF61" t="s">
        <v>3</v>
      </c>
      <c r="AG61" s="1">
        <v>34114</v>
      </c>
      <c r="AH61" s="1">
        <v>52494.04</v>
      </c>
      <c r="AI61">
        <v>33.57</v>
      </c>
      <c r="AJ61">
        <v>22.11</v>
      </c>
      <c r="AK61">
        <v>23.76</v>
      </c>
      <c r="AL61">
        <v>1.6</v>
      </c>
      <c r="AM61">
        <v>1.07</v>
      </c>
      <c r="AN61">
        <v>1.25</v>
      </c>
      <c r="AO61" s="1">
        <v>2145.04</v>
      </c>
      <c r="AP61">
        <v>1.2269000000000001</v>
      </c>
      <c r="AQ61" s="1">
        <v>2056.71</v>
      </c>
      <c r="AR61" s="1">
        <v>3278.68</v>
      </c>
      <c r="AS61" s="1">
        <v>8040.21</v>
      </c>
      <c r="AT61">
        <v>707.84</v>
      </c>
      <c r="AU61">
        <v>454.85</v>
      </c>
      <c r="AV61" s="1">
        <v>14538.3</v>
      </c>
      <c r="AW61" s="1">
        <v>8402.23</v>
      </c>
      <c r="AX61">
        <v>0.48899999999999999</v>
      </c>
      <c r="AY61" s="1">
        <v>5128.03</v>
      </c>
      <c r="AZ61">
        <v>0.29849999999999999</v>
      </c>
      <c r="BA61">
        <v>897.07</v>
      </c>
      <c r="BB61">
        <v>5.2200000000000003E-2</v>
      </c>
      <c r="BC61" s="1">
        <v>2753.42</v>
      </c>
      <c r="BD61">
        <v>0.1603</v>
      </c>
      <c r="BE61" s="1">
        <v>17180.75</v>
      </c>
      <c r="BF61">
        <v>0.54069999999999996</v>
      </c>
      <c r="BG61">
        <v>0.24440000000000001</v>
      </c>
      <c r="BH61">
        <v>0.15790000000000001</v>
      </c>
      <c r="BI61">
        <v>3.8800000000000001E-2</v>
      </c>
      <c r="BJ61">
        <v>1.8200000000000001E-2</v>
      </c>
    </row>
    <row r="62" spans="1:62" x14ac:dyDescent="0.25">
      <c r="A62" t="s">
        <v>63</v>
      </c>
      <c r="B62" t="s">
        <v>817</v>
      </c>
      <c r="C62">
        <v>47.14</v>
      </c>
      <c r="D62">
        <v>29.14018644237861</v>
      </c>
      <c r="E62">
        <v>1240.6860377999999</v>
      </c>
      <c r="F62">
        <v>2.7000000000000001E-3</v>
      </c>
      <c r="G62">
        <v>6.9999999999999999E-4</v>
      </c>
      <c r="H62">
        <v>1.7500000000000002E-2</v>
      </c>
      <c r="I62">
        <v>1.1000000000000001E-3</v>
      </c>
      <c r="J62">
        <v>2.7400000000000001E-2</v>
      </c>
      <c r="K62">
        <v>0.89429999999999998</v>
      </c>
      <c r="L62">
        <v>5.6300000000000003E-2</v>
      </c>
      <c r="M62">
        <v>0.47920000000000001</v>
      </c>
      <c r="N62">
        <v>3.7000000000000002E-3</v>
      </c>
      <c r="O62">
        <v>0.1573</v>
      </c>
      <c r="P62" s="1">
        <v>58062.7</v>
      </c>
      <c r="Q62">
        <v>0.2379</v>
      </c>
      <c r="R62">
        <v>0.19670000000000001</v>
      </c>
      <c r="S62">
        <v>0.5655</v>
      </c>
      <c r="T62">
        <v>11.14</v>
      </c>
      <c r="U62" s="1">
        <v>77391.28</v>
      </c>
      <c r="V62">
        <v>110.25</v>
      </c>
      <c r="W62" s="1">
        <v>193590.98</v>
      </c>
      <c r="X62">
        <v>0.68789999999999996</v>
      </c>
      <c r="Y62">
        <v>0.15590000000000001</v>
      </c>
      <c r="Z62">
        <v>0.15620000000000001</v>
      </c>
      <c r="AA62">
        <v>0.31209999999999999</v>
      </c>
      <c r="AB62">
        <v>193.59</v>
      </c>
      <c r="AC62" s="1">
        <v>5081.8518189408014</v>
      </c>
      <c r="AD62">
        <v>493.54</v>
      </c>
      <c r="AE62" s="1">
        <v>154810.19</v>
      </c>
      <c r="AF62" t="s">
        <v>3</v>
      </c>
      <c r="AG62" s="1">
        <v>33090</v>
      </c>
      <c r="AH62" s="1">
        <v>53559.28</v>
      </c>
      <c r="AI62">
        <v>39.79</v>
      </c>
      <c r="AJ62">
        <v>22.86</v>
      </c>
      <c r="AK62">
        <v>27.69</v>
      </c>
      <c r="AL62">
        <v>2.13</v>
      </c>
      <c r="AM62">
        <v>1.47</v>
      </c>
      <c r="AN62">
        <v>1.88</v>
      </c>
      <c r="AO62" s="1">
        <v>1156.05</v>
      </c>
      <c r="AP62">
        <v>0.88949999999999996</v>
      </c>
      <c r="AQ62" s="1">
        <v>1815.59</v>
      </c>
      <c r="AR62" s="1">
        <v>2495.08</v>
      </c>
      <c r="AS62" s="1">
        <v>7435.31</v>
      </c>
      <c r="AT62">
        <v>784.41</v>
      </c>
      <c r="AU62">
        <v>391.58</v>
      </c>
      <c r="AV62" s="1">
        <v>12921.97</v>
      </c>
      <c r="AW62" s="1">
        <v>7222.42</v>
      </c>
      <c r="AX62">
        <v>0.47670000000000001</v>
      </c>
      <c r="AY62" s="1">
        <v>4775.71</v>
      </c>
      <c r="AZ62">
        <v>0.31519999999999998</v>
      </c>
      <c r="BA62">
        <v>665.85</v>
      </c>
      <c r="BB62">
        <v>4.3900000000000002E-2</v>
      </c>
      <c r="BC62" s="1">
        <v>2486.5100000000002</v>
      </c>
      <c r="BD62">
        <v>0.1641</v>
      </c>
      <c r="BE62" s="1">
        <v>15150.47</v>
      </c>
      <c r="BF62">
        <v>0.53520000000000001</v>
      </c>
      <c r="BG62">
        <v>0.2429</v>
      </c>
      <c r="BH62">
        <v>0.16309999999999999</v>
      </c>
      <c r="BI62">
        <v>3.61E-2</v>
      </c>
      <c r="BJ62">
        <v>2.2700000000000001E-2</v>
      </c>
    </row>
    <row r="63" spans="1:62" x14ac:dyDescent="0.25">
      <c r="A63" t="s">
        <v>64</v>
      </c>
      <c r="B63" t="s">
        <v>818</v>
      </c>
      <c r="C63">
        <v>12.71</v>
      </c>
      <c r="D63">
        <v>200.37480489760941</v>
      </c>
      <c r="E63">
        <v>1691.3651630500001</v>
      </c>
      <c r="F63">
        <v>1.5800000000000002E-2</v>
      </c>
      <c r="G63">
        <v>5.9999999999999995E-4</v>
      </c>
      <c r="H63">
        <v>0.16589999999999999</v>
      </c>
      <c r="I63">
        <v>1E-3</v>
      </c>
      <c r="J63">
        <v>0.10349999999999999</v>
      </c>
      <c r="K63">
        <v>0.63539999999999996</v>
      </c>
      <c r="L63">
        <v>7.7700000000000005E-2</v>
      </c>
      <c r="M63">
        <v>0.48180000000000001</v>
      </c>
      <c r="N63">
        <v>2.6499999999999999E-2</v>
      </c>
      <c r="O63">
        <v>0.1643</v>
      </c>
      <c r="P63" s="1">
        <v>68102.960000000006</v>
      </c>
      <c r="Q63">
        <v>0.19220000000000001</v>
      </c>
      <c r="R63">
        <v>0.1948</v>
      </c>
      <c r="S63">
        <v>0.61299999999999999</v>
      </c>
      <c r="T63">
        <v>14.37</v>
      </c>
      <c r="U63" s="1">
        <v>88750.48</v>
      </c>
      <c r="V63">
        <v>115.47</v>
      </c>
      <c r="W63" s="1">
        <v>189844.23</v>
      </c>
      <c r="X63">
        <v>0.63580000000000003</v>
      </c>
      <c r="Y63">
        <v>0.3024</v>
      </c>
      <c r="Z63">
        <v>6.1800000000000001E-2</v>
      </c>
      <c r="AA63">
        <v>0.36420000000000002</v>
      </c>
      <c r="AB63">
        <v>189.84</v>
      </c>
      <c r="AC63" s="1">
        <v>7462.2422744686774</v>
      </c>
      <c r="AD63">
        <v>665.44</v>
      </c>
      <c r="AE63" s="1">
        <v>150655.85</v>
      </c>
      <c r="AF63" t="s">
        <v>3</v>
      </c>
      <c r="AG63" s="1">
        <v>33873</v>
      </c>
      <c r="AH63" s="1">
        <v>51122.91</v>
      </c>
      <c r="AI63">
        <v>62.06</v>
      </c>
      <c r="AJ63">
        <v>36.29</v>
      </c>
      <c r="AK63">
        <v>45.53</v>
      </c>
      <c r="AL63">
        <v>1.99</v>
      </c>
      <c r="AM63">
        <v>1.48</v>
      </c>
      <c r="AN63">
        <v>1.82</v>
      </c>
      <c r="AO63">
        <v>786.76</v>
      </c>
      <c r="AP63">
        <v>1.0467</v>
      </c>
      <c r="AQ63" s="1">
        <v>1977.36</v>
      </c>
      <c r="AR63" s="1">
        <v>2439.41</v>
      </c>
      <c r="AS63" s="1">
        <v>8487.93</v>
      </c>
      <c r="AT63">
        <v>980.91</v>
      </c>
      <c r="AU63">
        <v>494.15</v>
      </c>
      <c r="AV63" s="1">
        <v>14379.76</v>
      </c>
      <c r="AW63" s="1">
        <v>6248.13</v>
      </c>
      <c r="AX63">
        <v>0.3735</v>
      </c>
      <c r="AY63" s="1">
        <v>7173.28</v>
      </c>
      <c r="AZ63">
        <v>0.42880000000000001</v>
      </c>
      <c r="BA63">
        <v>807.78</v>
      </c>
      <c r="BB63">
        <v>4.8300000000000003E-2</v>
      </c>
      <c r="BC63" s="1">
        <v>2499.81</v>
      </c>
      <c r="BD63">
        <v>0.14940000000000001</v>
      </c>
      <c r="BE63" s="1">
        <v>16729</v>
      </c>
      <c r="BF63">
        <v>0.58179999999999998</v>
      </c>
      <c r="BG63">
        <v>0.22020000000000001</v>
      </c>
      <c r="BH63">
        <v>0.14760000000000001</v>
      </c>
      <c r="BI63">
        <v>2.9899999999999999E-2</v>
      </c>
      <c r="BJ63">
        <v>2.0500000000000001E-2</v>
      </c>
    </row>
    <row r="64" spans="1:62" x14ac:dyDescent="0.25">
      <c r="A64" t="s">
        <v>65</v>
      </c>
      <c r="B64" t="s">
        <v>819</v>
      </c>
      <c r="C64">
        <v>45.95</v>
      </c>
      <c r="D64">
        <v>38.594450169204762</v>
      </c>
      <c r="E64">
        <v>1404.4182021500001</v>
      </c>
      <c r="F64">
        <v>5.4999999999999997E-3</v>
      </c>
      <c r="G64">
        <v>1.5E-3</v>
      </c>
      <c r="H64">
        <v>9.5999999999999992E-3</v>
      </c>
      <c r="I64">
        <v>8.0000000000000004E-4</v>
      </c>
      <c r="J64">
        <v>2.4799999999999999E-2</v>
      </c>
      <c r="K64">
        <v>0.92630000000000001</v>
      </c>
      <c r="L64">
        <v>3.1399999999999997E-2</v>
      </c>
      <c r="M64">
        <v>0.27100000000000002</v>
      </c>
      <c r="N64">
        <v>4.3E-3</v>
      </c>
      <c r="O64">
        <v>0.1399</v>
      </c>
      <c r="P64" s="1">
        <v>61980.85</v>
      </c>
      <c r="Q64">
        <v>0.20780000000000001</v>
      </c>
      <c r="R64">
        <v>0.19600000000000001</v>
      </c>
      <c r="S64">
        <v>0.59630000000000005</v>
      </c>
      <c r="T64">
        <v>11.38</v>
      </c>
      <c r="U64" s="1">
        <v>82783.539999999994</v>
      </c>
      <c r="V64">
        <v>123.47</v>
      </c>
      <c r="W64" s="1">
        <v>220452.93</v>
      </c>
      <c r="X64">
        <v>0.75490000000000002</v>
      </c>
      <c r="Y64">
        <v>0.13919999999999999</v>
      </c>
      <c r="Z64">
        <v>0.10580000000000001</v>
      </c>
      <c r="AA64">
        <v>0.24510000000000001</v>
      </c>
      <c r="AB64">
        <v>220.45</v>
      </c>
      <c r="AC64" s="1">
        <v>5794.6491532666614</v>
      </c>
      <c r="AD64">
        <v>623.08000000000004</v>
      </c>
      <c r="AE64" s="1">
        <v>180474.8</v>
      </c>
      <c r="AF64" t="s">
        <v>3</v>
      </c>
      <c r="AG64" s="1">
        <v>38896</v>
      </c>
      <c r="AH64" s="1">
        <v>63007.77</v>
      </c>
      <c r="AI64">
        <v>43.46</v>
      </c>
      <c r="AJ64">
        <v>24.35</v>
      </c>
      <c r="AK64">
        <v>28.1</v>
      </c>
      <c r="AL64">
        <v>1.82</v>
      </c>
      <c r="AM64">
        <v>1.44</v>
      </c>
      <c r="AN64">
        <v>1.68</v>
      </c>
      <c r="AO64" s="1">
        <v>2312.11</v>
      </c>
      <c r="AP64">
        <v>1.0274000000000001</v>
      </c>
      <c r="AQ64" s="1">
        <v>1557.38</v>
      </c>
      <c r="AR64" s="1">
        <v>2320.9699999999998</v>
      </c>
      <c r="AS64" s="1">
        <v>7223.89</v>
      </c>
      <c r="AT64">
        <v>743.86</v>
      </c>
      <c r="AU64">
        <v>354.94</v>
      </c>
      <c r="AV64" s="1">
        <v>12201.05</v>
      </c>
      <c r="AW64" s="1">
        <v>5356.22</v>
      </c>
      <c r="AX64">
        <v>0.38179999999999997</v>
      </c>
      <c r="AY64" s="1">
        <v>6349.66</v>
      </c>
      <c r="AZ64">
        <v>0.4526</v>
      </c>
      <c r="BA64">
        <v>674.74</v>
      </c>
      <c r="BB64">
        <v>4.8099999999999997E-2</v>
      </c>
      <c r="BC64" s="1">
        <v>1650.06</v>
      </c>
      <c r="BD64">
        <v>0.1176</v>
      </c>
      <c r="BE64" s="1">
        <v>14030.68</v>
      </c>
      <c r="BF64">
        <v>0.57189999999999996</v>
      </c>
      <c r="BG64">
        <v>0.2324</v>
      </c>
      <c r="BH64">
        <v>0.13519999999999999</v>
      </c>
      <c r="BI64">
        <v>3.6200000000000003E-2</v>
      </c>
      <c r="BJ64">
        <v>2.4299999999999999E-2</v>
      </c>
    </row>
    <row r="65" spans="1:62" x14ac:dyDescent="0.25">
      <c r="A65" t="s">
        <v>66</v>
      </c>
      <c r="B65" t="s">
        <v>820</v>
      </c>
      <c r="C65">
        <v>40.9</v>
      </c>
      <c r="D65">
        <v>28.460153911386531</v>
      </c>
      <c r="E65">
        <v>879.26021809999997</v>
      </c>
      <c r="F65">
        <v>3.3999999999999998E-3</v>
      </c>
      <c r="G65">
        <v>1.1000000000000001E-3</v>
      </c>
      <c r="H65">
        <v>1.3100000000000001E-2</v>
      </c>
      <c r="I65">
        <v>1.1000000000000001E-3</v>
      </c>
      <c r="J65">
        <v>2.3800000000000002E-2</v>
      </c>
      <c r="K65">
        <v>0.91220000000000001</v>
      </c>
      <c r="L65">
        <v>4.53E-2</v>
      </c>
      <c r="M65">
        <v>0.44790000000000002</v>
      </c>
      <c r="N65">
        <v>2E-3</v>
      </c>
      <c r="O65">
        <v>0.15679999999999999</v>
      </c>
      <c r="P65" s="1">
        <v>54935.14</v>
      </c>
      <c r="Q65">
        <v>0.22559999999999999</v>
      </c>
      <c r="R65">
        <v>0.21759999999999999</v>
      </c>
      <c r="S65">
        <v>0.55679999999999996</v>
      </c>
      <c r="T65">
        <v>9.33</v>
      </c>
      <c r="U65" s="1">
        <v>73850.58</v>
      </c>
      <c r="V65">
        <v>93</v>
      </c>
      <c r="W65" s="1">
        <v>192510.91</v>
      </c>
      <c r="X65">
        <v>0.75080000000000002</v>
      </c>
      <c r="Y65">
        <v>0.1434</v>
      </c>
      <c r="Z65">
        <v>0.10580000000000001</v>
      </c>
      <c r="AA65">
        <v>0.2492</v>
      </c>
      <c r="AB65">
        <v>192.51</v>
      </c>
      <c r="AC65" s="1">
        <v>4769.2161748385452</v>
      </c>
      <c r="AD65">
        <v>535.76</v>
      </c>
      <c r="AE65" s="1">
        <v>157255.75</v>
      </c>
      <c r="AF65" t="s">
        <v>3</v>
      </c>
      <c r="AG65" s="1">
        <v>33907</v>
      </c>
      <c r="AH65" s="1">
        <v>54161.48</v>
      </c>
      <c r="AI65">
        <v>38.11</v>
      </c>
      <c r="AJ65">
        <v>22.81</v>
      </c>
      <c r="AK65">
        <v>26.64</v>
      </c>
      <c r="AL65">
        <v>1.73</v>
      </c>
      <c r="AM65">
        <v>1.39</v>
      </c>
      <c r="AN65">
        <v>1.62</v>
      </c>
      <c r="AO65" s="1">
        <v>2100.44</v>
      </c>
      <c r="AP65">
        <v>1.0438000000000001</v>
      </c>
      <c r="AQ65" s="1">
        <v>2000.39</v>
      </c>
      <c r="AR65" s="1">
        <v>2690.28</v>
      </c>
      <c r="AS65" s="1">
        <v>7615.54</v>
      </c>
      <c r="AT65">
        <v>748.73</v>
      </c>
      <c r="AU65">
        <v>494.42</v>
      </c>
      <c r="AV65" s="1">
        <v>13549.36</v>
      </c>
      <c r="AW65" s="1">
        <v>7303.08</v>
      </c>
      <c r="AX65">
        <v>0.4627</v>
      </c>
      <c r="AY65" s="1">
        <v>5305.38</v>
      </c>
      <c r="AZ65">
        <v>0.33610000000000001</v>
      </c>
      <c r="BA65">
        <v>804.48</v>
      </c>
      <c r="BB65">
        <v>5.0999999999999997E-2</v>
      </c>
      <c r="BC65" s="1">
        <v>2371.4499999999998</v>
      </c>
      <c r="BD65">
        <v>0.1502</v>
      </c>
      <c r="BE65" s="1">
        <v>15784.39</v>
      </c>
      <c r="BF65">
        <v>0.53549999999999998</v>
      </c>
      <c r="BG65">
        <v>0.23769999999999999</v>
      </c>
      <c r="BH65">
        <v>0.17280000000000001</v>
      </c>
      <c r="BI65">
        <v>2.9399999999999999E-2</v>
      </c>
      <c r="BJ65">
        <v>2.47E-2</v>
      </c>
    </row>
    <row r="66" spans="1:62" x14ac:dyDescent="0.25">
      <c r="A66" t="s">
        <v>67</v>
      </c>
      <c r="B66" t="s">
        <v>821</v>
      </c>
      <c r="C66">
        <v>34.14</v>
      </c>
      <c r="D66">
        <v>166.82471395876809</v>
      </c>
      <c r="E66">
        <v>5099.9192123499997</v>
      </c>
      <c r="F66">
        <v>1.9699999999999999E-2</v>
      </c>
      <c r="G66">
        <v>6.9999999999999999E-4</v>
      </c>
      <c r="H66">
        <v>4.1200000000000001E-2</v>
      </c>
      <c r="I66">
        <v>1.2999999999999999E-3</v>
      </c>
      <c r="J66">
        <v>5.0200000000000002E-2</v>
      </c>
      <c r="K66">
        <v>0.83489999999999998</v>
      </c>
      <c r="L66">
        <v>5.1999999999999998E-2</v>
      </c>
      <c r="M66">
        <v>0.21490000000000001</v>
      </c>
      <c r="N66">
        <v>1.49E-2</v>
      </c>
      <c r="O66">
        <v>0.14849999999999999</v>
      </c>
      <c r="P66" s="1">
        <v>73379.789999999994</v>
      </c>
      <c r="Q66">
        <v>0.1716</v>
      </c>
      <c r="R66">
        <v>0.19420000000000001</v>
      </c>
      <c r="S66">
        <v>0.63419999999999999</v>
      </c>
      <c r="T66">
        <v>33.93</v>
      </c>
      <c r="U66" s="1">
        <v>98337.7</v>
      </c>
      <c r="V66">
        <v>151.82</v>
      </c>
      <c r="W66" s="1">
        <v>241344.71</v>
      </c>
      <c r="X66">
        <v>0.77049999999999996</v>
      </c>
      <c r="Y66">
        <v>0.18590000000000001</v>
      </c>
      <c r="Z66">
        <v>4.36E-2</v>
      </c>
      <c r="AA66">
        <v>0.22950000000000001</v>
      </c>
      <c r="AB66">
        <v>241.34</v>
      </c>
      <c r="AC66" s="1">
        <v>8389.4140263595109</v>
      </c>
      <c r="AD66">
        <v>875.96</v>
      </c>
      <c r="AE66" s="1">
        <v>197190.26</v>
      </c>
      <c r="AF66" t="s">
        <v>3</v>
      </c>
      <c r="AG66" s="1">
        <v>42527</v>
      </c>
      <c r="AH66" s="1">
        <v>72172.62</v>
      </c>
      <c r="AI66">
        <v>63.58</v>
      </c>
      <c r="AJ66">
        <v>32.700000000000003</v>
      </c>
      <c r="AK66">
        <v>37.880000000000003</v>
      </c>
      <c r="AL66">
        <v>2.06</v>
      </c>
      <c r="AM66">
        <v>1.57</v>
      </c>
      <c r="AN66">
        <v>1.81</v>
      </c>
      <c r="AO66" s="1">
        <v>3226.17</v>
      </c>
      <c r="AP66">
        <v>0.8569</v>
      </c>
      <c r="AQ66" s="1">
        <v>1546.71</v>
      </c>
      <c r="AR66" s="1">
        <v>2358.84</v>
      </c>
      <c r="AS66" s="1">
        <v>7706.8</v>
      </c>
      <c r="AT66">
        <v>907.36</v>
      </c>
      <c r="AU66">
        <v>371.15</v>
      </c>
      <c r="AV66" s="1">
        <v>12890.87</v>
      </c>
      <c r="AW66" s="1">
        <v>4156.9399999999996</v>
      </c>
      <c r="AX66">
        <v>0.29220000000000002</v>
      </c>
      <c r="AY66" s="1">
        <v>7598.45</v>
      </c>
      <c r="AZ66">
        <v>0.53410000000000002</v>
      </c>
      <c r="BA66">
        <v>881.26</v>
      </c>
      <c r="BB66">
        <v>6.1899999999999997E-2</v>
      </c>
      <c r="BC66" s="1">
        <v>1589.62</v>
      </c>
      <c r="BD66">
        <v>0.11169999999999999</v>
      </c>
      <c r="BE66" s="1">
        <v>14226.26</v>
      </c>
      <c r="BF66">
        <v>0.59340000000000004</v>
      </c>
      <c r="BG66">
        <v>0.23200000000000001</v>
      </c>
      <c r="BH66">
        <v>0.13020000000000001</v>
      </c>
      <c r="BI66">
        <v>2.86E-2</v>
      </c>
      <c r="BJ66">
        <v>1.5900000000000001E-2</v>
      </c>
    </row>
    <row r="67" spans="1:62" x14ac:dyDescent="0.25">
      <c r="A67" t="s">
        <v>68</v>
      </c>
      <c r="B67" t="s">
        <v>822</v>
      </c>
      <c r="C67">
        <v>72.19</v>
      </c>
      <c r="D67">
        <v>33.2975145497116</v>
      </c>
      <c r="E67">
        <v>1888.1813367</v>
      </c>
      <c r="F67">
        <v>5.5999999999999999E-3</v>
      </c>
      <c r="G67">
        <v>4.1999999999999997E-3</v>
      </c>
      <c r="H67">
        <v>1.7999999999999999E-2</v>
      </c>
      <c r="I67">
        <v>8.9999999999999998E-4</v>
      </c>
      <c r="J67">
        <v>6.2700000000000006E-2</v>
      </c>
      <c r="K67">
        <v>0.85560000000000003</v>
      </c>
      <c r="L67">
        <v>5.2900000000000003E-2</v>
      </c>
      <c r="M67">
        <v>0.37380000000000002</v>
      </c>
      <c r="N67">
        <v>1.66E-2</v>
      </c>
      <c r="O67">
        <v>0.1593</v>
      </c>
      <c r="P67" s="1">
        <v>64160.09</v>
      </c>
      <c r="Q67">
        <v>0.18099999999999999</v>
      </c>
      <c r="R67">
        <v>0.17319999999999999</v>
      </c>
      <c r="S67">
        <v>0.64580000000000004</v>
      </c>
      <c r="T67">
        <v>15.71</v>
      </c>
      <c r="U67" s="1">
        <v>79064.39</v>
      </c>
      <c r="V67">
        <v>119.85</v>
      </c>
      <c r="W67" s="1">
        <v>201190.11</v>
      </c>
      <c r="X67">
        <v>0.75349999999999995</v>
      </c>
      <c r="Y67">
        <v>0.17730000000000001</v>
      </c>
      <c r="Z67">
        <v>6.9199999999999998E-2</v>
      </c>
      <c r="AA67">
        <v>0.2465</v>
      </c>
      <c r="AB67">
        <v>201.19</v>
      </c>
      <c r="AC67" s="1">
        <v>5846.1482257466996</v>
      </c>
      <c r="AD67">
        <v>599.11</v>
      </c>
      <c r="AE67" s="1">
        <v>172187.06</v>
      </c>
      <c r="AF67" t="s">
        <v>3</v>
      </c>
      <c r="AG67" s="1">
        <v>35041</v>
      </c>
      <c r="AH67" s="1">
        <v>55928.29</v>
      </c>
      <c r="AI67">
        <v>45.7</v>
      </c>
      <c r="AJ67">
        <v>25.82</v>
      </c>
      <c r="AK67">
        <v>32.340000000000003</v>
      </c>
      <c r="AL67">
        <v>1.58</v>
      </c>
      <c r="AM67">
        <v>1.02</v>
      </c>
      <c r="AN67">
        <v>1.41</v>
      </c>
      <c r="AO67" s="1">
        <v>1788.59</v>
      </c>
      <c r="AP67">
        <v>1.1187</v>
      </c>
      <c r="AQ67" s="1">
        <v>1634.31</v>
      </c>
      <c r="AR67" s="1">
        <v>2278.21</v>
      </c>
      <c r="AS67" s="1">
        <v>7720.38</v>
      </c>
      <c r="AT67">
        <v>888.32</v>
      </c>
      <c r="AU67">
        <v>347.17</v>
      </c>
      <c r="AV67" s="1">
        <v>12868.39</v>
      </c>
      <c r="AW67" s="1">
        <v>5854.31</v>
      </c>
      <c r="AX67">
        <v>0.41039999999999999</v>
      </c>
      <c r="AY67" s="1">
        <v>5716.45</v>
      </c>
      <c r="AZ67">
        <v>0.40079999999999999</v>
      </c>
      <c r="BA67">
        <v>677.7</v>
      </c>
      <c r="BB67">
        <v>4.7500000000000001E-2</v>
      </c>
      <c r="BC67" s="1">
        <v>2015.37</v>
      </c>
      <c r="BD67">
        <v>0.14130000000000001</v>
      </c>
      <c r="BE67" s="1">
        <v>14263.83</v>
      </c>
      <c r="BF67">
        <v>0.56940000000000002</v>
      </c>
      <c r="BG67">
        <v>0.2394</v>
      </c>
      <c r="BH67">
        <v>0.14219999999999999</v>
      </c>
      <c r="BI67">
        <v>3.0700000000000002E-2</v>
      </c>
      <c r="BJ67">
        <v>1.8200000000000001E-2</v>
      </c>
    </row>
    <row r="68" spans="1:62" x14ac:dyDescent="0.25">
      <c r="A68" t="s">
        <v>69</v>
      </c>
      <c r="B68" t="s">
        <v>823</v>
      </c>
      <c r="C68">
        <v>105.38</v>
      </c>
      <c r="D68">
        <v>7.1489280975710248</v>
      </c>
      <c r="E68">
        <v>702.78975155000001</v>
      </c>
      <c r="F68">
        <v>1.6999999999999999E-3</v>
      </c>
      <c r="G68">
        <v>1.1999999999999999E-3</v>
      </c>
      <c r="H68">
        <v>5.8999999999999999E-3</v>
      </c>
      <c r="I68">
        <v>1.1999999999999999E-3</v>
      </c>
      <c r="J68">
        <v>3.3099999999999997E-2</v>
      </c>
      <c r="K68">
        <v>0.93730000000000002</v>
      </c>
      <c r="L68">
        <v>1.95E-2</v>
      </c>
      <c r="M68">
        <v>0.28489999999999999</v>
      </c>
      <c r="N68">
        <v>3.5999999999999999E-3</v>
      </c>
      <c r="O68">
        <v>0.15</v>
      </c>
      <c r="P68" s="1">
        <v>60711.31</v>
      </c>
      <c r="Q68">
        <v>0.18659999999999999</v>
      </c>
      <c r="R68">
        <v>0.21390000000000001</v>
      </c>
      <c r="S68">
        <v>0.59950000000000003</v>
      </c>
      <c r="T68">
        <v>7.68</v>
      </c>
      <c r="U68" s="1">
        <v>70885.460000000006</v>
      </c>
      <c r="V68">
        <v>90.82</v>
      </c>
      <c r="W68" s="1">
        <v>192501.73</v>
      </c>
      <c r="X68">
        <v>0.79769999999999996</v>
      </c>
      <c r="Y68">
        <v>5.8599999999999999E-2</v>
      </c>
      <c r="Z68">
        <v>0.14369999999999999</v>
      </c>
      <c r="AA68">
        <v>0.20230000000000001</v>
      </c>
      <c r="AB68">
        <v>192.5</v>
      </c>
      <c r="AC68" s="1">
        <v>4465.6839723997637</v>
      </c>
      <c r="AD68">
        <v>565.32000000000005</v>
      </c>
      <c r="AE68" s="1">
        <v>181261.62</v>
      </c>
      <c r="AF68" t="s">
        <v>3</v>
      </c>
      <c r="AG68" s="1">
        <v>35679</v>
      </c>
      <c r="AH68" s="1">
        <v>57064.58</v>
      </c>
      <c r="AI68">
        <v>34.69</v>
      </c>
      <c r="AJ68">
        <v>23.4</v>
      </c>
      <c r="AK68">
        <v>24.93</v>
      </c>
      <c r="AL68">
        <v>1.68</v>
      </c>
      <c r="AM68">
        <v>1.18</v>
      </c>
      <c r="AN68">
        <v>1.4</v>
      </c>
      <c r="AO68" s="1">
        <v>1880.36</v>
      </c>
      <c r="AP68">
        <v>1.4382999999999999</v>
      </c>
      <c r="AQ68" s="1">
        <v>2140.9699999999998</v>
      </c>
      <c r="AR68" s="1">
        <v>2947.88</v>
      </c>
      <c r="AS68" s="1">
        <v>8379.31</v>
      </c>
      <c r="AT68">
        <v>696.82</v>
      </c>
      <c r="AU68">
        <v>326.69</v>
      </c>
      <c r="AV68" s="1">
        <v>14491.68</v>
      </c>
      <c r="AW68" s="1">
        <v>7903.74</v>
      </c>
      <c r="AX68">
        <v>0.46460000000000001</v>
      </c>
      <c r="AY68" s="1">
        <v>6098.64</v>
      </c>
      <c r="AZ68">
        <v>0.35849999999999999</v>
      </c>
      <c r="BA68" s="1">
        <v>1011.66</v>
      </c>
      <c r="BB68">
        <v>5.9499999999999997E-2</v>
      </c>
      <c r="BC68" s="1">
        <v>1997.6</v>
      </c>
      <c r="BD68">
        <v>0.1174</v>
      </c>
      <c r="BE68" s="1">
        <v>17011.650000000001</v>
      </c>
      <c r="BF68">
        <v>0.53510000000000002</v>
      </c>
      <c r="BG68">
        <v>0.24679999999999999</v>
      </c>
      <c r="BH68">
        <v>0.15529999999999999</v>
      </c>
      <c r="BI68">
        <v>3.7900000000000003E-2</v>
      </c>
      <c r="BJ68">
        <v>2.4799999999999999E-2</v>
      </c>
    </row>
    <row r="69" spans="1:62" x14ac:dyDescent="0.25">
      <c r="A69" t="s">
        <v>70</v>
      </c>
      <c r="B69" t="s">
        <v>824</v>
      </c>
      <c r="C69">
        <v>87.05</v>
      </c>
      <c r="D69">
        <v>23.52902141565977</v>
      </c>
      <c r="E69">
        <v>1747.01488335</v>
      </c>
      <c r="F69">
        <v>4.8999999999999998E-3</v>
      </c>
      <c r="G69">
        <v>4.1000000000000003E-3</v>
      </c>
      <c r="H69">
        <v>1.7999999999999999E-2</v>
      </c>
      <c r="I69">
        <v>1.1999999999999999E-3</v>
      </c>
      <c r="J69">
        <v>5.9200000000000003E-2</v>
      </c>
      <c r="K69">
        <v>0.85650000000000004</v>
      </c>
      <c r="L69">
        <v>5.62E-2</v>
      </c>
      <c r="M69">
        <v>0.43659999999999999</v>
      </c>
      <c r="N69">
        <v>1.0500000000000001E-2</v>
      </c>
      <c r="O69">
        <v>0.16159999999999999</v>
      </c>
      <c r="P69" s="1">
        <v>61693.57</v>
      </c>
      <c r="Q69">
        <v>0.1953</v>
      </c>
      <c r="R69">
        <v>0.1757</v>
      </c>
      <c r="S69">
        <v>0.629</v>
      </c>
      <c r="T69">
        <v>15.01</v>
      </c>
      <c r="U69" s="1">
        <v>80890.92</v>
      </c>
      <c r="V69">
        <v>116.2</v>
      </c>
      <c r="W69" s="1">
        <v>216958.83</v>
      </c>
      <c r="X69">
        <v>0.7248</v>
      </c>
      <c r="Y69">
        <v>0.17469999999999999</v>
      </c>
      <c r="Z69">
        <v>0.10059999999999999</v>
      </c>
      <c r="AA69">
        <v>0.2752</v>
      </c>
      <c r="AB69">
        <v>216.96</v>
      </c>
      <c r="AC69" s="1">
        <v>5929.1560748492029</v>
      </c>
      <c r="AD69">
        <v>554.73</v>
      </c>
      <c r="AE69" s="1">
        <v>178667.18</v>
      </c>
      <c r="AF69" t="s">
        <v>3</v>
      </c>
      <c r="AG69" s="1">
        <v>33606</v>
      </c>
      <c r="AH69" s="1">
        <v>56042.14</v>
      </c>
      <c r="AI69">
        <v>41.35</v>
      </c>
      <c r="AJ69">
        <v>23.68</v>
      </c>
      <c r="AK69">
        <v>29.18</v>
      </c>
      <c r="AL69">
        <v>1.7</v>
      </c>
      <c r="AM69">
        <v>1.0900000000000001</v>
      </c>
      <c r="AN69">
        <v>1.49</v>
      </c>
      <c r="AO69" s="1">
        <v>1595.83</v>
      </c>
      <c r="AP69">
        <v>1.1165</v>
      </c>
      <c r="AQ69" s="1">
        <v>1626.4</v>
      </c>
      <c r="AR69" s="1">
        <v>2515.42</v>
      </c>
      <c r="AS69" s="1">
        <v>7748.84</v>
      </c>
      <c r="AT69">
        <v>871.37</v>
      </c>
      <c r="AU69">
        <v>451.05</v>
      </c>
      <c r="AV69" s="1">
        <v>13213.08</v>
      </c>
      <c r="AW69" s="1">
        <v>6215.37</v>
      </c>
      <c r="AX69">
        <v>0.41210000000000002</v>
      </c>
      <c r="AY69" s="1">
        <v>5732.68</v>
      </c>
      <c r="AZ69">
        <v>0.38009999999999999</v>
      </c>
      <c r="BA69">
        <v>763.29</v>
      </c>
      <c r="BB69">
        <v>5.0599999999999999E-2</v>
      </c>
      <c r="BC69" s="1">
        <v>2371.14</v>
      </c>
      <c r="BD69">
        <v>0.15720000000000001</v>
      </c>
      <c r="BE69" s="1">
        <v>15082.47</v>
      </c>
      <c r="BF69">
        <v>0.56210000000000004</v>
      </c>
      <c r="BG69">
        <v>0.24199999999999999</v>
      </c>
      <c r="BH69">
        <v>0.14549999999999999</v>
      </c>
      <c r="BI69">
        <v>3.3799999999999997E-2</v>
      </c>
      <c r="BJ69">
        <v>1.66E-2</v>
      </c>
    </row>
    <row r="70" spans="1:62" x14ac:dyDescent="0.25">
      <c r="A70" t="s">
        <v>71</v>
      </c>
      <c r="B70" t="s">
        <v>825</v>
      </c>
      <c r="C70">
        <v>153.52000000000001</v>
      </c>
      <c r="D70">
        <v>13.50901708093684</v>
      </c>
      <c r="E70">
        <v>1502.0471223</v>
      </c>
      <c r="F70">
        <v>1.8E-3</v>
      </c>
      <c r="G70">
        <v>2.9999999999999997E-4</v>
      </c>
      <c r="H70">
        <v>6.4999999999999997E-3</v>
      </c>
      <c r="I70">
        <v>6.9999999999999999E-4</v>
      </c>
      <c r="J70">
        <v>1.6899999999999998E-2</v>
      </c>
      <c r="K70">
        <v>0.94579999999999997</v>
      </c>
      <c r="L70">
        <v>2.8000000000000001E-2</v>
      </c>
      <c r="M70">
        <v>0.46450000000000002</v>
      </c>
      <c r="N70">
        <v>1.6000000000000001E-3</v>
      </c>
      <c r="O70">
        <v>0.1583</v>
      </c>
      <c r="P70" s="1">
        <v>58252.95</v>
      </c>
      <c r="Q70">
        <v>0.20300000000000001</v>
      </c>
      <c r="R70">
        <v>0.21029999999999999</v>
      </c>
      <c r="S70">
        <v>0.5867</v>
      </c>
      <c r="T70">
        <v>13.58</v>
      </c>
      <c r="U70" s="1">
        <v>75541.47</v>
      </c>
      <c r="V70">
        <v>109.89</v>
      </c>
      <c r="W70" s="1">
        <v>236058.43</v>
      </c>
      <c r="X70">
        <v>0.61270000000000002</v>
      </c>
      <c r="Y70">
        <v>0.1424</v>
      </c>
      <c r="Z70">
        <v>0.24490000000000001</v>
      </c>
      <c r="AA70">
        <v>0.38729999999999998</v>
      </c>
      <c r="AB70">
        <v>236.06</v>
      </c>
      <c r="AC70" s="1">
        <v>5710.2452071738153</v>
      </c>
      <c r="AD70">
        <v>450.8</v>
      </c>
      <c r="AE70" s="1">
        <v>187680.71</v>
      </c>
      <c r="AF70" t="s">
        <v>3</v>
      </c>
      <c r="AG70" s="1">
        <v>34088</v>
      </c>
      <c r="AH70" s="1">
        <v>52027.98</v>
      </c>
      <c r="AI70">
        <v>30.18</v>
      </c>
      <c r="AJ70">
        <v>21.75</v>
      </c>
      <c r="AK70">
        <v>23.48</v>
      </c>
      <c r="AL70">
        <v>1.41</v>
      </c>
      <c r="AM70">
        <v>0.92</v>
      </c>
      <c r="AN70">
        <v>1.21</v>
      </c>
      <c r="AO70" s="1">
        <v>1439.05</v>
      </c>
      <c r="AP70">
        <v>0.91790000000000005</v>
      </c>
      <c r="AQ70" s="1">
        <v>1744.13</v>
      </c>
      <c r="AR70" s="1">
        <v>2744.53</v>
      </c>
      <c r="AS70" s="1">
        <v>7894.16</v>
      </c>
      <c r="AT70">
        <v>755.53</v>
      </c>
      <c r="AU70">
        <v>359.47</v>
      </c>
      <c r="AV70" s="1">
        <v>13497.82</v>
      </c>
      <c r="AW70" s="1">
        <v>7744.8</v>
      </c>
      <c r="AX70">
        <v>0.48530000000000001</v>
      </c>
      <c r="AY70" s="1">
        <v>5124.96</v>
      </c>
      <c r="AZ70">
        <v>0.32119999999999999</v>
      </c>
      <c r="BA70">
        <v>664.89</v>
      </c>
      <c r="BB70">
        <v>4.1700000000000001E-2</v>
      </c>
      <c r="BC70" s="1">
        <v>2423.13</v>
      </c>
      <c r="BD70">
        <v>0.15179999999999999</v>
      </c>
      <c r="BE70" s="1">
        <v>15957.78</v>
      </c>
      <c r="BF70">
        <v>0.53949999999999998</v>
      </c>
      <c r="BG70">
        <v>0.25190000000000001</v>
      </c>
      <c r="BH70">
        <v>0.14149999999999999</v>
      </c>
      <c r="BI70">
        <v>4.3499999999999997E-2</v>
      </c>
      <c r="BJ70">
        <v>2.3699999999999999E-2</v>
      </c>
    </row>
    <row r="71" spans="1:62" x14ac:dyDescent="0.25">
      <c r="A71" t="s">
        <v>72</v>
      </c>
      <c r="B71" t="s">
        <v>826</v>
      </c>
      <c r="C71">
        <v>80.67</v>
      </c>
      <c r="D71">
        <v>24.443560692752239</v>
      </c>
      <c r="E71">
        <v>1647.6205985500001</v>
      </c>
      <c r="F71">
        <v>6.1999999999999998E-3</v>
      </c>
      <c r="G71">
        <v>2.0000000000000001E-4</v>
      </c>
      <c r="H71">
        <v>1.15E-2</v>
      </c>
      <c r="I71">
        <v>8.9999999999999998E-4</v>
      </c>
      <c r="J71">
        <v>3.9199999999999999E-2</v>
      </c>
      <c r="K71">
        <v>0.90980000000000005</v>
      </c>
      <c r="L71">
        <v>3.2300000000000002E-2</v>
      </c>
      <c r="M71">
        <v>0.18640000000000001</v>
      </c>
      <c r="N71">
        <v>1.35E-2</v>
      </c>
      <c r="O71">
        <v>0.12280000000000001</v>
      </c>
      <c r="P71" s="1">
        <v>65213.99</v>
      </c>
      <c r="Q71">
        <v>0.17630000000000001</v>
      </c>
      <c r="R71">
        <v>0.19850000000000001</v>
      </c>
      <c r="S71">
        <v>0.62519999999999998</v>
      </c>
      <c r="T71">
        <v>12.39</v>
      </c>
      <c r="U71" s="1">
        <v>88011.82</v>
      </c>
      <c r="V71">
        <v>134.72</v>
      </c>
      <c r="W71" s="1">
        <v>256085.36</v>
      </c>
      <c r="X71">
        <v>0.83689999999999998</v>
      </c>
      <c r="Y71">
        <v>7.6899999999999996E-2</v>
      </c>
      <c r="Z71">
        <v>8.6199999999999999E-2</v>
      </c>
      <c r="AA71">
        <v>0.16309999999999999</v>
      </c>
      <c r="AB71">
        <v>256.08999999999997</v>
      </c>
      <c r="AC71" s="1">
        <v>6627.9698768164162</v>
      </c>
      <c r="AD71">
        <v>629.89</v>
      </c>
      <c r="AE71" s="1">
        <v>221940.92</v>
      </c>
      <c r="AF71" t="s">
        <v>3</v>
      </c>
      <c r="AG71" s="1">
        <v>43797</v>
      </c>
      <c r="AH71" s="1">
        <v>80274.34</v>
      </c>
      <c r="AI71">
        <v>41.95</v>
      </c>
      <c r="AJ71">
        <v>24.54</v>
      </c>
      <c r="AK71">
        <v>26.72</v>
      </c>
      <c r="AL71">
        <v>1.62</v>
      </c>
      <c r="AM71">
        <v>1.25</v>
      </c>
      <c r="AN71">
        <v>1.38</v>
      </c>
      <c r="AO71" s="1">
        <v>2245.9299999999998</v>
      </c>
      <c r="AP71">
        <v>0.99890000000000001</v>
      </c>
      <c r="AQ71" s="1">
        <v>1630.19</v>
      </c>
      <c r="AR71" s="1">
        <v>2567.11</v>
      </c>
      <c r="AS71" s="1">
        <v>7285.58</v>
      </c>
      <c r="AT71">
        <v>802.42</v>
      </c>
      <c r="AU71">
        <v>378.67</v>
      </c>
      <c r="AV71" s="1">
        <v>12663.97</v>
      </c>
      <c r="AW71" s="1">
        <v>4783.95</v>
      </c>
      <c r="AX71">
        <v>0.33239999999999997</v>
      </c>
      <c r="AY71" s="1">
        <v>7347.49</v>
      </c>
      <c r="AZ71">
        <v>0.51049999999999995</v>
      </c>
      <c r="BA71">
        <v>846.26</v>
      </c>
      <c r="BB71">
        <v>5.8799999999999998E-2</v>
      </c>
      <c r="BC71" s="1">
        <v>1415.64</v>
      </c>
      <c r="BD71">
        <v>9.8400000000000001E-2</v>
      </c>
      <c r="BE71" s="1">
        <v>14393.34</v>
      </c>
      <c r="BF71">
        <v>0.56210000000000004</v>
      </c>
      <c r="BG71">
        <v>0.23069999999999999</v>
      </c>
      <c r="BH71">
        <v>0.15129999999999999</v>
      </c>
      <c r="BI71">
        <v>3.7100000000000001E-2</v>
      </c>
      <c r="BJ71">
        <v>1.89E-2</v>
      </c>
    </row>
    <row r="72" spans="1:62" x14ac:dyDescent="0.25">
      <c r="A72" t="s">
        <v>73</v>
      </c>
      <c r="B72" t="s">
        <v>827</v>
      </c>
      <c r="C72">
        <v>86.1</v>
      </c>
      <c r="D72">
        <v>25.257794465468059</v>
      </c>
      <c r="E72">
        <v>1789.00767655</v>
      </c>
      <c r="F72">
        <v>9.5999999999999992E-3</v>
      </c>
      <c r="G72">
        <v>2.9999999999999997E-4</v>
      </c>
      <c r="H72">
        <v>1.0800000000000001E-2</v>
      </c>
      <c r="I72">
        <v>8.0000000000000004E-4</v>
      </c>
      <c r="J72">
        <v>4.1200000000000001E-2</v>
      </c>
      <c r="K72">
        <v>0.90500000000000003</v>
      </c>
      <c r="L72">
        <v>3.2399999999999998E-2</v>
      </c>
      <c r="M72">
        <v>0.14030000000000001</v>
      </c>
      <c r="N72">
        <v>1.5800000000000002E-2</v>
      </c>
      <c r="O72">
        <v>0.1153</v>
      </c>
      <c r="P72" s="1">
        <v>66784.81</v>
      </c>
      <c r="Q72">
        <v>0.17549999999999999</v>
      </c>
      <c r="R72">
        <v>0.1847</v>
      </c>
      <c r="S72">
        <v>0.63990000000000002</v>
      </c>
      <c r="T72">
        <v>12.61</v>
      </c>
      <c r="U72" s="1">
        <v>90404.07</v>
      </c>
      <c r="V72">
        <v>142.86000000000001</v>
      </c>
      <c r="W72" s="1">
        <v>269161.46000000002</v>
      </c>
      <c r="X72">
        <v>0.8357</v>
      </c>
      <c r="Y72">
        <v>8.4599999999999995E-2</v>
      </c>
      <c r="Z72">
        <v>7.9699999999999993E-2</v>
      </c>
      <c r="AA72">
        <v>0.1643</v>
      </c>
      <c r="AB72">
        <v>269.16000000000003</v>
      </c>
      <c r="AC72" s="1">
        <v>6649.0378161453646</v>
      </c>
      <c r="AD72">
        <v>654.9</v>
      </c>
      <c r="AE72" s="1">
        <v>230769.33</v>
      </c>
      <c r="AF72" t="s">
        <v>3</v>
      </c>
      <c r="AG72" s="1">
        <v>45450</v>
      </c>
      <c r="AH72" s="1">
        <v>90780.81</v>
      </c>
      <c r="AI72">
        <v>40.69</v>
      </c>
      <c r="AJ72">
        <v>23.88</v>
      </c>
      <c r="AK72">
        <v>26.34</v>
      </c>
      <c r="AL72">
        <v>1.32</v>
      </c>
      <c r="AM72">
        <v>0.98</v>
      </c>
      <c r="AN72">
        <v>1.1599999999999999</v>
      </c>
      <c r="AO72" s="1">
        <v>2316.0300000000002</v>
      </c>
      <c r="AP72">
        <v>0.96760000000000002</v>
      </c>
      <c r="AQ72" s="1">
        <v>1613.53</v>
      </c>
      <c r="AR72" s="1">
        <v>2503.88</v>
      </c>
      <c r="AS72" s="1">
        <v>7091.81</v>
      </c>
      <c r="AT72">
        <v>728.46</v>
      </c>
      <c r="AU72">
        <v>386.55</v>
      </c>
      <c r="AV72" s="1">
        <v>12324.23</v>
      </c>
      <c r="AW72" s="1">
        <v>4023.61</v>
      </c>
      <c r="AX72">
        <v>0.28849999999999998</v>
      </c>
      <c r="AY72" s="1">
        <v>7858.39</v>
      </c>
      <c r="AZ72">
        <v>0.56340000000000001</v>
      </c>
      <c r="BA72">
        <v>819.91</v>
      </c>
      <c r="BB72">
        <v>5.8799999999999998E-2</v>
      </c>
      <c r="BC72" s="1">
        <v>1245.6600000000001</v>
      </c>
      <c r="BD72">
        <v>8.9300000000000004E-2</v>
      </c>
      <c r="BE72" s="1">
        <v>13947.57</v>
      </c>
      <c r="BF72">
        <v>0.56469999999999998</v>
      </c>
      <c r="BG72">
        <v>0.2298</v>
      </c>
      <c r="BH72">
        <v>0.151</v>
      </c>
      <c r="BI72">
        <v>3.5099999999999999E-2</v>
      </c>
      <c r="BJ72">
        <v>1.9300000000000001E-2</v>
      </c>
    </row>
    <row r="73" spans="1:62" x14ac:dyDescent="0.25">
      <c r="A73" t="s">
        <v>74</v>
      </c>
      <c r="B73" t="s">
        <v>828</v>
      </c>
      <c r="C73">
        <v>17.100000000000001</v>
      </c>
      <c r="D73">
        <v>145.48304052415929</v>
      </c>
      <c r="E73">
        <v>1459.6683832000001</v>
      </c>
      <c r="F73">
        <v>6.1000000000000004E-3</v>
      </c>
      <c r="G73">
        <v>5.0000000000000001E-4</v>
      </c>
      <c r="H73">
        <v>3.09E-2</v>
      </c>
      <c r="I73">
        <v>1E-3</v>
      </c>
      <c r="J73">
        <v>3.6200000000000003E-2</v>
      </c>
      <c r="K73">
        <v>0.8639</v>
      </c>
      <c r="L73">
        <v>6.1600000000000002E-2</v>
      </c>
      <c r="M73">
        <v>0.59609999999999996</v>
      </c>
      <c r="N73">
        <v>6.1999999999999998E-3</v>
      </c>
      <c r="O73">
        <v>0.1764</v>
      </c>
      <c r="P73" s="1">
        <v>60708.160000000003</v>
      </c>
      <c r="Q73">
        <v>0.20469999999999999</v>
      </c>
      <c r="R73">
        <v>0.19639999999999999</v>
      </c>
      <c r="S73">
        <v>0.59889999999999999</v>
      </c>
      <c r="T73">
        <v>13.96</v>
      </c>
      <c r="U73" s="1">
        <v>74205.09</v>
      </c>
      <c r="V73">
        <v>102.97</v>
      </c>
      <c r="W73" s="1">
        <v>152911.31</v>
      </c>
      <c r="X73">
        <v>0.7036</v>
      </c>
      <c r="Y73">
        <v>0.21</v>
      </c>
      <c r="Z73">
        <v>8.6300000000000002E-2</v>
      </c>
      <c r="AA73">
        <v>0.2964</v>
      </c>
      <c r="AB73">
        <v>152.91</v>
      </c>
      <c r="AC73" s="1">
        <v>4468.9113246977668</v>
      </c>
      <c r="AD73">
        <v>509.23</v>
      </c>
      <c r="AE73" s="1">
        <v>114313.27</v>
      </c>
      <c r="AF73" t="s">
        <v>3</v>
      </c>
      <c r="AG73" s="1">
        <v>30675</v>
      </c>
      <c r="AH73" s="1">
        <v>46167.040000000001</v>
      </c>
      <c r="AI73">
        <v>46.4</v>
      </c>
      <c r="AJ73">
        <v>27.13</v>
      </c>
      <c r="AK73">
        <v>34.229999999999997</v>
      </c>
      <c r="AL73">
        <v>1.58</v>
      </c>
      <c r="AM73">
        <v>1.1100000000000001</v>
      </c>
      <c r="AN73">
        <v>1.36</v>
      </c>
      <c r="AO73">
        <v>412.5</v>
      </c>
      <c r="AP73">
        <v>0.87739999999999996</v>
      </c>
      <c r="AQ73" s="1">
        <v>1871.23</v>
      </c>
      <c r="AR73" s="1">
        <v>2410.23</v>
      </c>
      <c r="AS73" s="1">
        <v>8099.97</v>
      </c>
      <c r="AT73">
        <v>825.46</v>
      </c>
      <c r="AU73">
        <v>374.2</v>
      </c>
      <c r="AV73" s="1">
        <v>13581.09</v>
      </c>
      <c r="AW73" s="1">
        <v>8019.33</v>
      </c>
      <c r="AX73">
        <v>0.50570000000000004</v>
      </c>
      <c r="AY73" s="1">
        <v>4209.37</v>
      </c>
      <c r="AZ73">
        <v>0.26540000000000002</v>
      </c>
      <c r="BA73">
        <v>665.93</v>
      </c>
      <c r="BB73">
        <v>4.2000000000000003E-2</v>
      </c>
      <c r="BC73" s="1">
        <v>2964.08</v>
      </c>
      <c r="BD73">
        <v>0.18690000000000001</v>
      </c>
      <c r="BE73" s="1">
        <v>15858.71</v>
      </c>
      <c r="BF73">
        <v>0.54179999999999995</v>
      </c>
      <c r="BG73">
        <v>0.23830000000000001</v>
      </c>
      <c r="BH73">
        <v>0.1726</v>
      </c>
      <c r="BI73">
        <v>3.04E-2</v>
      </c>
      <c r="BJ73">
        <v>1.7000000000000001E-2</v>
      </c>
    </row>
    <row r="74" spans="1:62" x14ac:dyDescent="0.25">
      <c r="A74" t="s">
        <v>75</v>
      </c>
      <c r="B74" t="s">
        <v>829</v>
      </c>
      <c r="C74">
        <v>106.29</v>
      </c>
      <c r="D74">
        <v>11.8511734424573</v>
      </c>
      <c r="E74">
        <v>966.55276449999997</v>
      </c>
      <c r="F74">
        <v>1.6000000000000001E-3</v>
      </c>
      <c r="G74">
        <v>2.0000000000000001E-4</v>
      </c>
      <c r="H74">
        <v>2.8999999999999998E-3</v>
      </c>
      <c r="I74">
        <v>1E-3</v>
      </c>
      <c r="J74">
        <v>1.3899999999999999E-2</v>
      </c>
      <c r="K74">
        <v>0.95979999999999999</v>
      </c>
      <c r="L74">
        <v>2.06E-2</v>
      </c>
      <c r="M74">
        <v>0.38140000000000002</v>
      </c>
      <c r="N74">
        <v>6.9999999999999999E-4</v>
      </c>
      <c r="O74">
        <v>0.1507</v>
      </c>
      <c r="P74" s="1">
        <v>57201.4</v>
      </c>
      <c r="Q74">
        <v>0.218</v>
      </c>
      <c r="R74">
        <v>0.19620000000000001</v>
      </c>
      <c r="S74">
        <v>0.58579999999999999</v>
      </c>
      <c r="T74">
        <v>8.75</v>
      </c>
      <c r="U74" s="1">
        <v>76859.67</v>
      </c>
      <c r="V74">
        <v>109.18</v>
      </c>
      <c r="W74" s="1">
        <v>193589.86</v>
      </c>
      <c r="X74">
        <v>0.65569999999999995</v>
      </c>
      <c r="Y74">
        <v>9.5699999999999993E-2</v>
      </c>
      <c r="Z74">
        <v>0.24859999999999999</v>
      </c>
      <c r="AA74">
        <v>0.34429999999999999</v>
      </c>
      <c r="AB74">
        <v>193.59</v>
      </c>
      <c r="AC74" s="1">
        <v>4813.1743340418043</v>
      </c>
      <c r="AD74">
        <v>445.34</v>
      </c>
      <c r="AE74" s="1">
        <v>175581.36</v>
      </c>
      <c r="AF74" t="s">
        <v>3</v>
      </c>
      <c r="AG74" s="1">
        <v>34511</v>
      </c>
      <c r="AH74" s="1">
        <v>51739.62</v>
      </c>
      <c r="AI74">
        <v>32.81</v>
      </c>
      <c r="AJ74">
        <v>22.11</v>
      </c>
      <c r="AK74">
        <v>24.18</v>
      </c>
      <c r="AL74">
        <v>1.63</v>
      </c>
      <c r="AM74">
        <v>1.1000000000000001</v>
      </c>
      <c r="AN74">
        <v>1.29</v>
      </c>
      <c r="AO74" s="1">
        <v>1725</v>
      </c>
      <c r="AP74">
        <v>1.0609</v>
      </c>
      <c r="AQ74" s="1">
        <v>1734.05</v>
      </c>
      <c r="AR74" s="1">
        <v>2935.19</v>
      </c>
      <c r="AS74" s="1">
        <v>7802.56</v>
      </c>
      <c r="AT74">
        <v>773.09</v>
      </c>
      <c r="AU74">
        <v>415.5</v>
      </c>
      <c r="AV74" s="1">
        <v>13660.38</v>
      </c>
      <c r="AW74" s="1">
        <v>7986.68</v>
      </c>
      <c r="AX74">
        <v>0.49509999999999998</v>
      </c>
      <c r="AY74" s="1">
        <v>4803.68</v>
      </c>
      <c r="AZ74">
        <v>0.29780000000000001</v>
      </c>
      <c r="BA74">
        <v>823.48</v>
      </c>
      <c r="BB74">
        <v>5.0999999999999997E-2</v>
      </c>
      <c r="BC74" s="1">
        <v>2519.11</v>
      </c>
      <c r="BD74">
        <v>0.15609999999999999</v>
      </c>
      <c r="BE74" s="1">
        <v>16132.95</v>
      </c>
      <c r="BF74">
        <v>0.52800000000000002</v>
      </c>
      <c r="BG74">
        <v>0.254</v>
      </c>
      <c r="BH74">
        <v>0.16059999999999999</v>
      </c>
      <c r="BI74">
        <v>3.8300000000000001E-2</v>
      </c>
      <c r="BJ74">
        <v>1.9199999999999998E-2</v>
      </c>
    </row>
    <row r="75" spans="1:62" x14ac:dyDescent="0.25">
      <c r="A75" t="s">
        <v>76</v>
      </c>
      <c r="B75" t="s">
        <v>830</v>
      </c>
      <c r="C75">
        <v>67.48</v>
      </c>
      <c r="D75">
        <v>33.552433334223913</v>
      </c>
      <c r="E75">
        <v>1633.92450955</v>
      </c>
      <c r="F75">
        <v>3.5000000000000001E-3</v>
      </c>
      <c r="G75">
        <v>5.0000000000000001E-4</v>
      </c>
      <c r="H75">
        <v>1.8499999999999999E-2</v>
      </c>
      <c r="I75">
        <v>8.0000000000000004E-4</v>
      </c>
      <c r="J75">
        <v>2.58E-2</v>
      </c>
      <c r="K75">
        <v>0.90280000000000005</v>
      </c>
      <c r="L75">
        <v>4.8099999999999997E-2</v>
      </c>
      <c r="M75">
        <v>0.63739999999999997</v>
      </c>
      <c r="N75">
        <v>5.7999999999999996E-3</v>
      </c>
      <c r="O75">
        <v>0.17469999999999999</v>
      </c>
      <c r="P75" s="1">
        <v>59286.19</v>
      </c>
      <c r="Q75">
        <v>0.1925</v>
      </c>
      <c r="R75">
        <v>0.18279999999999999</v>
      </c>
      <c r="S75">
        <v>0.62480000000000002</v>
      </c>
      <c r="T75">
        <v>15.24</v>
      </c>
      <c r="U75" s="1">
        <v>78796.62</v>
      </c>
      <c r="V75">
        <v>107.7</v>
      </c>
      <c r="W75" s="1">
        <v>184615.67</v>
      </c>
      <c r="X75">
        <v>0.66539999999999999</v>
      </c>
      <c r="Y75">
        <v>0.1973</v>
      </c>
      <c r="Z75">
        <v>0.13730000000000001</v>
      </c>
      <c r="AA75">
        <v>0.33460000000000001</v>
      </c>
      <c r="AB75">
        <v>184.62</v>
      </c>
      <c r="AC75" s="1">
        <v>4892.9018199477168</v>
      </c>
      <c r="AD75">
        <v>465.68</v>
      </c>
      <c r="AE75" s="1">
        <v>141693.45000000001</v>
      </c>
      <c r="AF75" t="s">
        <v>3</v>
      </c>
      <c r="AG75" s="1">
        <v>30890</v>
      </c>
      <c r="AH75" s="1">
        <v>49859.56</v>
      </c>
      <c r="AI75">
        <v>39.04</v>
      </c>
      <c r="AJ75">
        <v>23.44</v>
      </c>
      <c r="AK75">
        <v>27.74</v>
      </c>
      <c r="AL75">
        <v>1.64</v>
      </c>
      <c r="AM75">
        <v>1.18</v>
      </c>
      <c r="AN75">
        <v>1.45</v>
      </c>
      <c r="AO75" s="1">
        <v>1241.58</v>
      </c>
      <c r="AP75">
        <v>1.0005999999999999</v>
      </c>
      <c r="AQ75" s="1">
        <v>1788.76</v>
      </c>
      <c r="AR75" s="1">
        <v>2637</v>
      </c>
      <c r="AS75" s="1">
        <v>7804.01</v>
      </c>
      <c r="AT75">
        <v>709.55</v>
      </c>
      <c r="AU75">
        <v>459.32</v>
      </c>
      <c r="AV75" s="1">
        <v>13398.63</v>
      </c>
      <c r="AW75" s="1">
        <v>7257.87</v>
      </c>
      <c r="AX75">
        <v>0.47010000000000002</v>
      </c>
      <c r="AY75" s="1">
        <v>4729.13</v>
      </c>
      <c r="AZ75">
        <v>0.30630000000000002</v>
      </c>
      <c r="BA75">
        <v>659.1</v>
      </c>
      <c r="BB75">
        <v>4.2700000000000002E-2</v>
      </c>
      <c r="BC75" s="1">
        <v>2793.45</v>
      </c>
      <c r="BD75">
        <v>0.18090000000000001</v>
      </c>
      <c r="BE75" s="1">
        <v>15439.55</v>
      </c>
      <c r="BF75">
        <v>0.54349999999999998</v>
      </c>
      <c r="BG75">
        <v>0.25580000000000003</v>
      </c>
      <c r="BH75">
        <v>0.14510000000000001</v>
      </c>
      <c r="BI75">
        <v>3.9100000000000003E-2</v>
      </c>
      <c r="BJ75">
        <v>1.66E-2</v>
      </c>
    </row>
    <row r="76" spans="1:62" x14ac:dyDescent="0.25">
      <c r="A76" t="s">
        <v>77</v>
      </c>
      <c r="B76" t="s">
        <v>831</v>
      </c>
      <c r="C76">
        <v>8.7100000000000009</v>
      </c>
      <c r="D76">
        <v>325.73927024370329</v>
      </c>
      <c r="E76">
        <v>2145.0299227</v>
      </c>
      <c r="F76">
        <v>3.3999999999999998E-3</v>
      </c>
      <c r="G76">
        <v>1E-3</v>
      </c>
      <c r="H76">
        <v>0.41720000000000002</v>
      </c>
      <c r="I76">
        <v>1.6999999999999999E-3</v>
      </c>
      <c r="J76">
        <v>0.11020000000000001</v>
      </c>
      <c r="K76">
        <v>0.34649999999999997</v>
      </c>
      <c r="L76">
        <v>0.1201</v>
      </c>
      <c r="M76">
        <v>0.98070000000000002</v>
      </c>
      <c r="N76">
        <v>4.1700000000000001E-2</v>
      </c>
      <c r="O76">
        <v>0.1953</v>
      </c>
      <c r="P76" s="1">
        <v>63165.04</v>
      </c>
      <c r="Q76">
        <v>0.26840000000000003</v>
      </c>
      <c r="R76">
        <v>0.21540000000000001</v>
      </c>
      <c r="S76">
        <v>0.51619999999999999</v>
      </c>
      <c r="T76">
        <v>23.9</v>
      </c>
      <c r="U76" s="1">
        <v>86769.07</v>
      </c>
      <c r="V76">
        <v>87.55</v>
      </c>
      <c r="W76" s="1">
        <v>119789.47</v>
      </c>
      <c r="X76">
        <v>0.63090000000000002</v>
      </c>
      <c r="Y76">
        <v>0.2954</v>
      </c>
      <c r="Z76">
        <v>7.3599999999999999E-2</v>
      </c>
      <c r="AA76">
        <v>0.36909999999999998</v>
      </c>
      <c r="AB76">
        <v>119.79</v>
      </c>
      <c r="AC76" s="1">
        <v>5015.7398688240046</v>
      </c>
      <c r="AD76">
        <v>410.59</v>
      </c>
      <c r="AE76" s="1">
        <v>74266.03</v>
      </c>
      <c r="AF76" t="s">
        <v>3</v>
      </c>
      <c r="AG76" s="1">
        <v>27318</v>
      </c>
      <c r="AH76" s="1">
        <v>39588.17</v>
      </c>
      <c r="AI76">
        <v>58.44</v>
      </c>
      <c r="AJ76">
        <v>35.700000000000003</v>
      </c>
      <c r="AK76">
        <v>43.09</v>
      </c>
      <c r="AL76">
        <v>2</v>
      </c>
      <c r="AM76">
        <v>1.58</v>
      </c>
      <c r="AN76">
        <v>1.83</v>
      </c>
      <c r="AO76">
        <v>0</v>
      </c>
      <c r="AP76">
        <v>1.0507</v>
      </c>
      <c r="AQ76" s="1">
        <v>2427.7199999999998</v>
      </c>
      <c r="AR76" s="1">
        <v>3137.51</v>
      </c>
      <c r="AS76" s="1">
        <v>9385.51</v>
      </c>
      <c r="AT76" s="1">
        <v>1142.19</v>
      </c>
      <c r="AU76">
        <v>647.87</v>
      </c>
      <c r="AV76" s="1">
        <v>16740.79</v>
      </c>
      <c r="AW76" s="1">
        <v>9810.99</v>
      </c>
      <c r="AX76">
        <v>0.52</v>
      </c>
      <c r="AY76" s="1">
        <v>4221.72</v>
      </c>
      <c r="AZ76">
        <v>0.2238</v>
      </c>
      <c r="BA76">
        <v>761.02</v>
      </c>
      <c r="BB76">
        <v>4.0300000000000002E-2</v>
      </c>
      <c r="BC76" s="1">
        <v>4074.13</v>
      </c>
      <c r="BD76">
        <v>0.21590000000000001</v>
      </c>
      <c r="BE76" s="1">
        <v>18867.86</v>
      </c>
      <c r="BF76">
        <v>0.54849999999999999</v>
      </c>
      <c r="BG76">
        <v>0.2233</v>
      </c>
      <c r="BH76">
        <v>0.17749999999999999</v>
      </c>
      <c r="BI76">
        <v>3.2000000000000001E-2</v>
      </c>
      <c r="BJ76">
        <v>1.8700000000000001E-2</v>
      </c>
    </row>
    <row r="77" spans="1:62" x14ac:dyDescent="0.25">
      <c r="A77" t="s">
        <v>78</v>
      </c>
      <c r="B77" t="s">
        <v>832</v>
      </c>
      <c r="C77">
        <v>40.43</v>
      </c>
      <c r="D77">
        <v>114.7033403800002</v>
      </c>
      <c r="E77">
        <v>3796.7990069000002</v>
      </c>
      <c r="F77">
        <v>4.8800000000000003E-2</v>
      </c>
      <c r="G77">
        <v>1.1999999999999999E-3</v>
      </c>
      <c r="H77">
        <v>0.11459999999999999</v>
      </c>
      <c r="I77">
        <v>1.6000000000000001E-3</v>
      </c>
      <c r="J77">
        <v>5.79E-2</v>
      </c>
      <c r="K77">
        <v>0.71609999999999996</v>
      </c>
      <c r="L77">
        <v>5.9900000000000002E-2</v>
      </c>
      <c r="M77">
        <v>0.2417</v>
      </c>
      <c r="N77">
        <v>3.3799999999999997E-2</v>
      </c>
      <c r="O77">
        <v>0.14549999999999999</v>
      </c>
      <c r="P77" s="1">
        <v>72705.67</v>
      </c>
      <c r="Q77">
        <v>0.18110000000000001</v>
      </c>
      <c r="R77">
        <v>0.17979999999999999</v>
      </c>
      <c r="S77">
        <v>0.6391</v>
      </c>
      <c r="T77">
        <v>26.54</v>
      </c>
      <c r="U77" s="1">
        <v>96599.4</v>
      </c>
      <c r="V77">
        <v>142.79</v>
      </c>
      <c r="W77" s="1">
        <v>244088.97</v>
      </c>
      <c r="X77">
        <v>0.74790000000000001</v>
      </c>
      <c r="Y77">
        <v>0.20050000000000001</v>
      </c>
      <c r="Z77">
        <v>5.16E-2</v>
      </c>
      <c r="AA77">
        <v>0.25209999999999999</v>
      </c>
      <c r="AB77">
        <v>244.09</v>
      </c>
      <c r="AC77" s="1">
        <v>9091.4863162197689</v>
      </c>
      <c r="AD77">
        <v>850.81</v>
      </c>
      <c r="AE77" s="1">
        <v>209986.95</v>
      </c>
      <c r="AF77" t="s">
        <v>3</v>
      </c>
      <c r="AG77" s="1">
        <v>44323</v>
      </c>
      <c r="AH77" s="1">
        <v>73870.81</v>
      </c>
      <c r="AI77">
        <v>58.22</v>
      </c>
      <c r="AJ77">
        <v>33.14</v>
      </c>
      <c r="AK77">
        <v>38.31</v>
      </c>
      <c r="AL77">
        <v>2.33</v>
      </c>
      <c r="AM77">
        <v>1.73</v>
      </c>
      <c r="AN77">
        <v>2.11</v>
      </c>
      <c r="AO77" s="1">
        <v>2203.1</v>
      </c>
      <c r="AP77">
        <v>0.87690000000000001</v>
      </c>
      <c r="AQ77" s="1">
        <v>1590.97</v>
      </c>
      <c r="AR77" s="1">
        <v>2336.4</v>
      </c>
      <c r="AS77" s="1">
        <v>7818.36</v>
      </c>
      <c r="AT77">
        <v>930.65</v>
      </c>
      <c r="AU77">
        <v>430.8</v>
      </c>
      <c r="AV77" s="1">
        <v>13107.18</v>
      </c>
      <c r="AW77" s="1">
        <v>3927.97</v>
      </c>
      <c r="AX77">
        <v>0.2712</v>
      </c>
      <c r="AY77" s="1">
        <v>8110.2</v>
      </c>
      <c r="AZ77">
        <v>0.56000000000000005</v>
      </c>
      <c r="BA77">
        <v>757.43</v>
      </c>
      <c r="BB77">
        <v>5.2299999999999999E-2</v>
      </c>
      <c r="BC77" s="1">
        <v>1687.94</v>
      </c>
      <c r="BD77">
        <v>0.11650000000000001</v>
      </c>
      <c r="BE77" s="1">
        <v>14483.54</v>
      </c>
      <c r="BF77">
        <v>0.59389999999999998</v>
      </c>
      <c r="BG77">
        <v>0.23499999999999999</v>
      </c>
      <c r="BH77">
        <v>0.12559999999999999</v>
      </c>
      <c r="BI77">
        <v>2.7799999999999998E-2</v>
      </c>
      <c r="BJ77">
        <v>1.7600000000000001E-2</v>
      </c>
    </row>
    <row r="78" spans="1:62" x14ac:dyDescent="0.25">
      <c r="A78" t="s">
        <v>79</v>
      </c>
      <c r="B78" t="s">
        <v>833</v>
      </c>
      <c r="C78">
        <v>30.62</v>
      </c>
      <c r="D78">
        <v>127.7672967592416</v>
      </c>
      <c r="E78">
        <v>3476.47978625</v>
      </c>
      <c r="F78">
        <v>2.6100000000000002E-2</v>
      </c>
      <c r="G78">
        <v>8.9999999999999998E-4</v>
      </c>
      <c r="H78">
        <v>3.2099999999999997E-2</v>
      </c>
      <c r="I78">
        <v>1E-3</v>
      </c>
      <c r="J78">
        <v>3.2000000000000001E-2</v>
      </c>
      <c r="K78">
        <v>0.86580000000000001</v>
      </c>
      <c r="L78">
        <v>4.2099999999999999E-2</v>
      </c>
      <c r="M78">
        <v>0.15859999999999999</v>
      </c>
      <c r="N78">
        <v>1.04E-2</v>
      </c>
      <c r="O78">
        <v>0.1249</v>
      </c>
      <c r="P78" s="1">
        <v>75060.009999999995</v>
      </c>
      <c r="Q78">
        <v>0.14099999999999999</v>
      </c>
      <c r="R78">
        <v>0.18740000000000001</v>
      </c>
      <c r="S78">
        <v>0.67169999999999996</v>
      </c>
      <c r="T78">
        <v>21.13</v>
      </c>
      <c r="U78" s="1">
        <v>97867.25</v>
      </c>
      <c r="V78">
        <v>162.33000000000001</v>
      </c>
      <c r="W78" s="1">
        <v>270613.53000000003</v>
      </c>
      <c r="X78">
        <v>0.77439999999999998</v>
      </c>
      <c r="Y78">
        <v>0.17860000000000001</v>
      </c>
      <c r="Z78">
        <v>4.7E-2</v>
      </c>
      <c r="AA78">
        <v>0.22559999999999999</v>
      </c>
      <c r="AB78">
        <v>270.61</v>
      </c>
      <c r="AC78" s="1">
        <v>9842.1865857024095</v>
      </c>
      <c r="AD78">
        <v>939.13</v>
      </c>
      <c r="AE78" s="1">
        <v>243380.49</v>
      </c>
      <c r="AF78" t="s">
        <v>3</v>
      </c>
      <c r="AG78" s="1">
        <v>45166</v>
      </c>
      <c r="AH78" s="1">
        <v>89407.59</v>
      </c>
      <c r="AI78">
        <v>61.17</v>
      </c>
      <c r="AJ78">
        <v>32.840000000000003</v>
      </c>
      <c r="AK78">
        <v>37.090000000000003</v>
      </c>
      <c r="AL78">
        <v>1.52</v>
      </c>
      <c r="AM78">
        <v>1.28</v>
      </c>
      <c r="AN78">
        <v>1.4</v>
      </c>
      <c r="AO78" s="1">
        <v>2907.77</v>
      </c>
      <c r="AP78">
        <v>0.76690000000000003</v>
      </c>
      <c r="AQ78" s="1">
        <v>1560.07</v>
      </c>
      <c r="AR78" s="1">
        <v>2423.1799999999998</v>
      </c>
      <c r="AS78" s="1">
        <v>7898.4</v>
      </c>
      <c r="AT78">
        <v>851.68</v>
      </c>
      <c r="AU78">
        <v>357.19</v>
      </c>
      <c r="AV78" s="1">
        <v>13090.52</v>
      </c>
      <c r="AW78" s="1">
        <v>3667.29</v>
      </c>
      <c r="AX78">
        <v>0.25679999999999997</v>
      </c>
      <c r="AY78" s="1">
        <v>8514.23</v>
      </c>
      <c r="AZ78">
        <v>0.59609999999999996</v>
      </c>
      <c r="BA78">
        <v>726.2</v>
      </c>
      <c r="BB78">
        <v>5.0799999999999998E-2</v>
      </c>
      <c r="BC78" s="1">
        <v>1375.41</v>
      </c>
      <c r="BD78">
        <v>9.6299999999999997E-2</v>
      </c>
      <c r="BE78" s="1">
        <v>14283.12</v>
      </c>
      <c r="BF78">
        <v>0.59619999999999995</v>
      </c>
      <c r="BG78">
        <v>0.22470000000000001</v>
      </c>
      <c r="BH78">
        <v>0.1308</v>
      </c>
      <c r="BI78">
        <v>3.0200000000000001E-2</v>
      </c>
      <c r="BJ78">
        <v>1.8200000000000001E-2</v>
      </c>
    </row>
    <row r="79" spans="1:62" x14ac:dyDescent="0.25">
      <c r="A79" t="s">
        <v>80</v>
      </c>
      <c r="B79" t="s">
        <v>834</v>
      </c>
      <c r="C79">
        <v>21.19</v>
      </c>
      <c r="D79">
        <v>346.37200191250292</v>
      </c>
      <c r="E79">
        <v>6147.1284255999999</v>
      </c>
      <c r="F79">
        <v>1.6299999999999999E-2</v>
      </c>
      <c r="G79">
        <v>1.4E-3</v>
      </c>
      <c r="H79">
        <v>0.40579999999999999</v>
      </c>
      <c r="I79">
        <v>1.4E-3</v>
      </c>
      <c r="J79">
        <v>0.12509999999999999</v>
      </c>
      <c r="K79">
        <v>0.33839999999999998</v>
      </c>
      <c r="L79">
        <v>0.11169999999999999</v>
      </c>
      <c r="M79">
        <v>0.97160000000000002</v>
      </c>
      <c r="N79">
        <v>5.9799999999999999E-2</v>
      </c>
      <c r="O79">
        <v>0.19620000000000001</v>
      </c>
      <c r="P79" s="1">
        <v>65511.77</v>
      </c>
      <c r="Q79">
        <v>0.25090000000000001</v>
      </c>
      <c r="R79">
        <v>0.20419999999999999</v>
      </c>
      <c r="S79">
        <v>0.54490000000000005</v>
      </c>
      <c r="T79">
        <v>68.78</v>
      </c>
      <c r="U79" s="1">
        <v>91156.29</v>
      </c>
      <c r="V79">
        <v>90.39</v>
      </c>
      <c r="W79" s="1">
        <v>126231.83</v>
      </c>
      <c r="X79">
        <v>0.65210000000000001</v>
      </c>
      <c r="Y79">
        <v>0.2727</v>
      </c>
      <c r="Z79">
        <v>7.5300000000000006E-2</v>
      </c>
      <c r="AA79">
        <v>0.34789999999999999</v>
      </c>
      <c r="AB79">
        <v>126.23</v>
      </c>
      <c r="AC79" s="1">
        <v>5234.4571086413198</v>
      </c>
      <c r="AD79">
        <v>422.41</v>
      </c>
      <c r="AE79" s="1">
        <v>69254.77</v>
      </c>
      <c r="AF79" t="s">
        <v>3</v>
      </c>
      <c r="AG79" s="1">
        <v>27851</v>
      </c>
      <c r="AH79" s="1">
        <v>39208.75</v>
      </c>
      <c r="AI79">
        <v>61</v>
      </c>
      <c r="AJ79">
        <v>38.049999999999997</v>
      </c>
      <c r="AK79">
        <v>46.73</v>
      </c>
      <c r="AL79">
        <v>2.04</v>
      </c>
      <c r="AM79">
        <v>1.6</v>
      </c>
      <c r="AN79">
        <v>1.82</v>
      </c>
      <c r="AO79">
        <v>1.41</v>
      </c>
      <c r="AP79">
        <v>1.1435</v>
      </c>
      <c r="AQ79" s="1">
        <v>2521.6799999999998</v>
      </c>
      <c r="AR79" s="1">
        <v>3158.56</v>
      </c>
      <c r="AS79" s="1">
        <v>9532.08</v>
      </c>
      <c r="AT79" s="1">
        <v>1357.35</v>
      </c>
      <c r="AU79">
        <v>831.03</v>
      </c>
      <c r="AV79" s="1">
        <v>17400.71</v>
      </c>
      <c r="AW79" s="1">
        <v>9686.33</v>
      </c>
      <c r="AX79">
        <v>0.48980000000000001</v>
      </c>
      <c r="AY79" s="1">
        <v>4776.53</v>
      </c>
      <c r="AZ79">
        <v>0.24149999999999999</v>
      </c>
      <c r="BA79">
        <v>552.87</v>
      </c>
      <c r="BB79">
        <v>2.8000000000000001E-2</v>
      </c>
      <c r="BC79" s="1">
        <v>4761.7299999999996</v>
      </c>
      <c r="BD79">
        <v>0.24079999999999999</v>
      </c>
      <c r="BE79" s="1">
        <v>19777.45</v>
      </c>
      <c r="BF79">
        <v>0.59399999999999997</v>
      </c>
      <c r="BG79">
        <v>0.22650000000000001</v>
      </c>
      <c r="BH79">
        <v>0.13930000000000001</v>
      </c>
      <c r="BI79">
        <v>2.6700000000000002E-2</v>
      </c>
      <c r="BJ79">
        <v>1.35E-2</v>
      </c>
    </row>
    <row r="80" spans="1:62" x14ac:dyDescent="0.25">
      <c r="A80" t="s">
        <v>81</v>
      </c>
      <c r="B80" t="s">
        <v>835</v>
      </c>
      <c r="C80">
        <v>53.76</v>
      </c>
      <c r="D80">
        <v>52.028785877601173</v>
      </c>
      <c r="E80">
        <v>2126.6658083000002</v>
      </c>
      <c r="F80">
        <v>4.0000000000000001E-3</v>
      </c>
      <c r="G80">
        <v>5.0000000000000001E-4</v>
      </c>
      <c r="H80">
        <v>4.9399999999999999E-2</v>
      </c>
      <c r="I80">
        <v>8.9999999999999998E-4</v>
      </c>
      <c r="J80">
        <v>7.4200000000000002E-2</v>
      </c>
      <c r="K80">
        <v>0.78110000000000002</v>
      </c>
      <c r="L80">
        <v>8.9899999999999994E-2</v>
      </c>
      <c r="M80">
        <v>0.7429</v>
      </c>
      <c r="N80">
        <v>1.8599999999999998E-2</v>
      </c>
      <c r="O80">
        <v>0.17979999999999999</v>
      </c>
      <c r="P80" s="1">
        <v>63352.37</v>
      </c>
      <c r="Q80">
        <v>0.19009999999999999</v>
      </c>
      <c r="R80">
        <v>0.1956</v>
      </c>
      <c r="S80">
        <v>0.61429999999999996</v>
      </c>
      <c r="T80">
        <v>19.059999999999999</v>
      </c>
      <c r="U80" s="1">
        <v>80482.3</v>
      </c>
      <c r="V80">
        <v>110.54</v>
      </c>
      <c r="W80" s="1">
        <v>176830.22</v>
      </c>
      <c r="X80">
        <v>0.69010000000000005</v>
      </c>
      <c r="Y80">
        <v>0.1956</v>
      </c>
      <c r="Z80">
        <v>0.1143</v>
      </c>
      <c r="AA80">
        <v>0.30990000000000001</v>
      </c>
      <c r="AB80">
        <v>176.83</v>
      </c>
      <c r="AC80" s="1">
        <v>4733.4553398565868</v>
      </c>
      <c r="AD80">
        <v>483.55</v>
      </c>
      <c r="AE80" s="1">
        <v>129918.46</v>
      </c>
      <c r="AF80" t="s">
        <v>3</v>
      </c>
      <c r="AG80" s="1">
        <v>31575</v>
      </c>
      <c r="AH80" s="1">
        <v>49300.480000000003</v>
      </c>
      <c r="AI80">
        <v>42.86</v>
      </c>
      <c r="AJ80">
        <v>24.65</v>
      </c>
      <c r="AK80">
        <v>31.13</v>
      </c>
      <c r="AL80">
        <v>2.06</v>
      </c>
      <c r="AM80">
        <v>1.45</v>
      </c>
      <c r="AN80">
        <v>1.8</v>
      </c>
      <c r="AO80" s="1">
        <v>1219.0999999999999</v>
      </c>
      <c r="AP80">
        <v>0.91969999999999996</v>
      </c>
      <c r="AQ80" s="1">
        <v>1746.79</v>
      </c>
      <c r="AR80" s="1">
        <v>2585.33</v>
      </c>
      <c r="AS80" s="1">
        <v>8010.6</v>
      </c>
      <c r="AT80">
        <v>873.84</v>
      </c>
      <c r="AU80">
        <v>430.13</v>
      </c>
      <c r="AV80" s="1">
        <v>13646.68</v>
      </c>
      <c r="AW80" s="1">
        <v>7262.93</v>
      </c>
      <c r="AX80">
        <v>0.47520000000000001</v>
      </c>
      <c r="AY80" s="1">
        <v>4711.75</v>
      </c>
      <c r="AZ80">
        <v>0.30830000000000002</v>
      </c>
      <c r="BA80">
        <v>515.75</v>
      </c>
      <c r="BB80">
        <v>3.3700000000000001E-2</v>
      </c>
      <c r="BC80" s="1">
        <v>2793.18</v>
      </c>
      <c r="BD80">
        <v>0.18279999999999999</v>
      </c>
      <c r="BE80" s="1">
        <v>15283.61</v>
      </c>
      <c r="BF80">
        <v>0.55689999999999995</v>
      </c>
      <c r="BG80">
        <v>0.24060000000000001</v>
      </c>
      <c r="BH80">
        <v>0.15820000000000001</v>
      </c>
      <c r="BI80">
        <v>2.87E-2</v>
      </c>
      <c r="BJ80">
        <v>1.55E-2</v>
      </c>
    </row>
    <row r="81" spans="1:62" x14ac:dyDescent="0.25">
      <c r="A81" t="s">
        <v>82</v>
      </c>
      <c r="B81" t="s">
        <v>836</v>
      </c>
      <c r="C81">
        <v>69.62</v>
      </c>
      <c r="D81">
        <v>19.3990978274974</v>
      </c>
      <c r="E81">
        <v>988.89676069999996</v>
      </c>
      <c r="F81">
        <v>2.5999999999999999E-3</v>
      </c>
      <c r="G81">
        <v>5.0000000000000001E-4</v>
      </c>
      <c r="H81">
        <v>8.9999999999999993E-3</v>
      </c>
      <c r="I81">
        <v>4.0000000000000002E-4</v>
      </c>
      <c r="J81">
        <v>1.7399999999999999E-2</v>
      </c>
      <c r="K81">
        <v>0.93400000000000005</v>
      </c>
      <c r="L81">
        <v>3.6200000000000003E-2</v>
      </c>
      <c r="M81">
        <v>0.43959999999999999</v>
      </c>
      <c r="N81">
        <v>7.0000000000000001E-3</v>
      </c>
      <c r="O81">
        <v>0.1603</v>
      </c>
      <c r="P81" s="1">
        <v>55575.85</v>
      </c>
      <c r="Q81">
        <v>0.2382</v>
      </c>
      <c r="R81">
        <v>0.21779999999999999</v>
      </c>
      <c r="S81">
        <v>0.54400000000000004</v>
      </c>
      <c r="T81">
        <v>9.48</v>
      </c>
      <c r="U81" s="1">
        <v>76291.78</v>
      </c>
      <c r="V81">
        <v>103.3</v>
      </c>
      <c r="W81" s="1">
        <v>210301.25</v>
      </c>
      <c r="X81">
        <v>0.71199999999999997</v>
      </c>
      <c r="Y81">
        <v>0.12590000000000001</v>
      </c>
      <c r="Z81">
        <v>0.16220000000000001</v>
      </c>
      <c r="AA81">
        <v>0.28799999999999998</v>
      </c>
      <c r="AB81">
        <v>210.3</v>
      </c>
      <c r="AC81" s="1">
        <v>4937.6609215363515</v>
      </c>
      <c r="AD81">
        <v>523.08000000000004</v>
      </c>
      <c r="AE81" s="1">
        <v>165789.17000000001</v>
      </c>
      <c r="AF81" t="s">
        <v>3</v>
      </c>
      <c r="AG81" s="1">
        <v>31591</v>
      </c>
      <c r="AH81" s="1">
        <v>51894.23</v>
      </c>
      <c r="AI81">
        <v>34.24</v>
      </c>
      <c r="AJ81">
        <v>22.7</v>
      </c>
      <c r="AK81">
        <v>24.22</v>
      </c>
      <c r="AL81">
        <v>2.27</v>
      </c>
      <c r="AM81">
        <v>1.84</v>
      </c>
      <c r="AN81">
        <v>2.0699999999999998</v>
      </c>
      <c r="AO81" s="1">
        <v>2114.33</v>
      </c>
      <c r="AP81">
        <v>1.1054999999999999</v>
      </c>
      <c r="AQ81" s="1">
        <v>1908.87</v>
      </c>
      <c r="AR81" s="1">
        <v>3188.73</v>
      </c>
      <c r="AS81" s="1">
        <v>7933.15</v>
      </c>
      <c r="AT81">
        <v>828.71</v>
      </c>
      <c r="AU81">
        <v>338.65</v>
      </c>
      <c r="AV81" s="1">
        <v>14198.1</v>
      </c>
      <c r="AW81" s="1">
        <v>7978.39</v>
      </c>
      <c r="AX81">
        <v>0.47649999999999998</v>
      </c>
      <c r="AY81" s="1">
        <v>5137.04</v>
      </c>
      <c r="AZ81">
        <v>0.30680000000000002</v>
      </c>
      <c r="BA81">
        <v>807.06</v>
      </c>
      <c r="BB81">
        <v>4.82E-2</v>
      </c>
      <c r="BC81" s="1">
        <v>2821.97</v>
      </c>
      <c r="BD81">
        <v>0.16850000000000001</v>
      </c>
      <c r="BE81" s="1">
        <v>16744.46</v>
      </c>
      <c r="BF81">
        <v>0.51949999999999996</v>
      </c>
      <c r="BG81">
        <v>0.24440000000000001</v>
      </c>
      <c r="BH81">
        <v>0.17829999999999999</v>
      </c>
      <c r="BI81">
        <v>3.8300000000000001E-2</v>
      </c>
      <c r="BJ81">
        <v>1.95E-2</v>
      </c>
    </row>
    <row r="82" spans="1:62" x14ac:dyDescent="0.25">
      <c r="A82" t="s">
        <v>83</v>
      </c>
      <c r="B82" t="s">
        <v>837</v>
      </c>
      <c r="C82">
        <v>100.29</v>
      </c>
      <c r="D82">
        <v>10.892050957393961</v>
      </c>
      <c r="E82">
        <v>991.54087589999995</v>
      </c>
      <c r="F82">
        <v>2E-3</v>
      </c>
      <c r="G82">
        <v>8.0000000000000004E-4</v>
      </c>
      <c r="H82">
        <v>6.7000000000000002E-3</v>
      </c>
      <c r="I82">
        <v>1.4E-3</v>
      </c>
      <c r="J82">
        <v>2.5899999999999999E-2</v>
      </c>
      <c r="K82">
        <v>0.93389999999999995</v>
      </c>
      <c r="L82">
        <v>2.9399999999999999E-2</v>
      </c>
      <c r="M82">
        <v>0.2878</v>
      </c>
      <c r="N82">
        <v>3.0999999999999999E-3</v>
      </c>
      <c r="O82">
        <v>0.16139999999999999</v>
      </c>
      <c r="P82" s="1">
        <v>58457.49</v>
      </c>
      <c r="Q82">
        <v>0.248</v>
      </c>
      <c r="R82">
        <v>0.20180000000000001</v>
      </c>
      <c r="S82">
        <v>0.55020000000000002</v>
      </c>
      <c r="T82">
        <v>10.41</v>
      </c>
      <c r="U82" s="1">
        <v>68895.09</v>
      </c>
      <c r="V82">
        <v>95.17</v>
      </c>
      <c r="W82" s="1">
        <v>204371.74</v>
      </c>
      <c r="X82">
        <v>0.81540000000000001</v>
      </c>
      <c r="Y82">
        <v>5.3900000000000003E-2</v>
      </c>
      <c r="Z82">
        <v>0.13070000000000001</v>
      </c>
      <c r="AA82">
        <v>0.18459999999999999</v>
      </c>
      <c r="AB82">
        <v>204.37</v>
      </c>
      <c r="AC82" s="1">
        <v>5191.0459657814254</v>
      </c>
      <c r="AD82">
        <v>534.63</v>
      </c>
      <c r="AE82" s="1">
        <v>172911.42</v>
      </c>
      <c r="AF82" t="s">
        <v>3</v>
      </c>
      <c r="AG82" s="1">
        <v>37573</v>
      </c>
      <c r="AH82" s="1">
        <v>58802.14</v>
      </c>
      <c r="AI82">
        <v>33.97</v>
      </c>
      <c r="AJ82">
        <v>22.41</v>
      </c>
      <c r="AK82">
        <v>25.55</v>
      </c>
      <c r="AL82">
        <v>1.56</v>
      </c>
      <c r="AM82">
        <v>0.89</v>
      </c>
      <c r="AN82">
        <v>1.28</v>
      </c>
      <c r="AO82" s="1">
        <v>1948.68</v>
      </c>
      <c r="AP82">
        <v>1.1728000000000001</v>
      </c>
      <c r="AQ82" s="1">
        <v>1830.77</v>
      </c>
      <c r="AR82" s="1">
        <v>2796.6</v>
      </c>
      <c r="AS82" s="1">
        <v>7606.72</v>
      </c>
      <c r="AT82">
        <v>822.72</v>
      </c>
      <c r="AU82">
        <v>428.18</v>
      </c>
      <c r="AV82" s="1">
        <v>13484.99</v>
      </c>
      <c r="AW82" s="1">
        <v>7530.36</v>
      </c>
      <c r="AX82">
        <v>0.4778</v>
      </c>
      <c r="AY82" s="1">
        <v>5359.15</v>
      </c>
      <c r="AZ82">
        <v>0.34</v>
      </c>
      <c r="BA82">
        <v>683.83</v>
      </c>
      <c r="BB82">
        <v>4.3400000000000001E-2</v>
      </c>
      <c r="BC82" s="1">
        <v>2186.81</v>
      </c>
      <c r="BD82">
        <v>0.13880000000000001</v>
      </c>
      <c r="BE82" s="1">
        <v>15760.14</v>
      </c>
      <c r="BF82">
        <v>0.53710000000000002</v>
      </c>
      <c r="BG82">
        <v>0.23949999999999999</v>
      </c>
      <c r="BH82">
        <v>0.17080000000000001</v>
      </c>
      <c r="BI82">
        <v>3.5999999999999997E-2</v>
      </c>
      <c r="BJ82">
        <v>1.66E-2</v>
      </c>
    </row>
    <row r="83" spans="1:62" x14ac:dyDescent="0.25">
      <c r="A83" t="s">
        <v>84</v>
      </c>
      <c r="B83" t="s">
        <v>838</v>
      </c>
      <c r="C83">
        <v>56.14</v>
      </c>
      <c r="D83">
        <v>22.312233178812519</v>
      </c>
      <c r="E83">
        <v>1028.8007666000001</v>
      </c>
      <c r="F83">
        <v>3.5999999999999999E-3</v>
      </c>
      <c r="G83">
        <v>2E-3</v>
      </c>
      <c r="H83">
        <v>6.3E-3</v>
      </c>
      <c r="I83">
        <v>8.9999999999999998E-4</v>
      </c>
      <c r="J83">
        <v>3.1099999999999999E-2</v>
      </c>
      <c r="K83">
        <v>0.92800000000000005</v>
      </c>
      <c r="L83">
        <v>2.8199999999999999E-2</v>
      </c>
      <c r="M83">
        <v>0.27479999999999999</v>
      </c>
      <c r="N83">
        <v>6.4999999999999997E-3</v>
      </c>
      <c r="O83">
        <v>0.14660000000000001</v>
      </c>
      <c r="P83" s="1">
        <v>61309.31</v>
      </c>
      <c r="Q83">
        <v>0.1847</v>
      </c>
      <c r="R83">
        <v>0.20380000000000001</v>
      </c>
      <c r="S83">
        <v>0.61150000000000004</v>
      </c>
      <c r="T83">
        <v>9.4</v>
      </c>
      <c r="U83" s="1">
        <v>84657.07</v>
      </c>
      <c r="V83">
        <v>108.38</v>
      </c>
      <c r="W83" s="1">
        <v>232516.03</v>
      </c>
      <c r="X83">
        <v>0.80989999999999995</v>
      </c>
      <c r="Y83">
        <v>0.1038</v>
      </c>
      <c r="Z83">
        <v>8.6300000000000002E-2</v>
      </c>
      <c r="AA83">
        <v>0.19009999999999999</v>
      </c>
      <c r="AB83">
        <v>232.52</v>
      </c>
      <c r="AC83" s="1">
        <v>6790.5034504914029</v>
      </c>
      <c r="AD83">
        <v>652.62</v>
      </c>
      <c r="AE83" s="1">
        <v>216255.7</v>
      </c>
      <c r="AF83" t="s">
        <v>3</v>
      </c>
      <c r="AG83" s="1">
        <v>36409</v>
      </c>
      <c r="AH83" s="1">
        <v>58932.21</v>
      </c>
      <c r="AI83">
        <v>41.65</v>
      </c>
      <c r="AJ83">
        <v>23.62</v>
      </c>
      <c r="AK83">
        <v>28.22</v>
      </c>
      <c r="AL83">
        <v>1.65</v>
      </c>
      <c r="AM83">
        <v>1.19</v>
      </c>
      <c r="AN83">
        <v>1.48</v>
      </c>
      <c r="AO83" s="1">
        <v>2047.54</v>
      </c>
      <c r="AP83">
        <v>1.2664</v>
      </c>
      <c r="AQ83" s="1">
        <v>1907.11</v>
      </c>
      <c r="AR83" s="1">
        <v>2613.04</v>
      </c>
      <c r="AS83" s="1">
        <v>7934.23</v>
      </c>
      <c r="AT83">
        <v>780.62</v>
      </c>
      <c r="AU83">
        <v>442.07</v>
      </c>
      <c r="AV83" s="1">
        <v>13677.06</v>
      </c>
      <c r="AW83" s="1">
        <v>6361.76</v>
      </c>
      <c r="AX83">
        <v>0.40739999999999998</v>
      </c>
      <c r="AY83" s="1">
        <v>6441.18</v>
      </c>
      <c r="AZ83">
        <v>0.41249999999999998</v>
      </c>
      <c r="BA83">
        <v>986.97</v>
      </c>
      <c r="BB83">
        <v>6.3200000000000006E-2</v>
      </c>
      <c r="BC83" s="1">
        <v>1826.59</v>
      </c>
      <c r="BD83">
        <v>0.11700000000000001</v>
      </c>
      <c r="BE83" s="1">
        <v>15616.51</v>
      </c>
      <c r="BF83">
        <v>0.56100000000000005</v>
      </c>
      <c r="BG83">
        <v>0.2356</v>
      </c>
      <c r="BH83">
        <v>0.14760000000000001</v>
      </c>
      <c r="BI83">
        <v>3.3099999999999997E-2</v>
      </c>
      <c r="BJ83">
        <v>2.2800000000000001E-2</v>
      </c>
    </row>
    <row r="84" spans="1:62" x14ac:dyDescent="0.25">
      <c r="A84" t="s">
        <v>85</v>
      </c>
      <c r="B84" t="s">
        <v>839</v>
      </c>
      <c r="C84">
        <v>26.95</v>
      </c>
      <c r="D84">
        <v>71.756635013796611</v>
      </c>
      <c r="E84">
        <v>1740.2145375499999</v>
      </c>
      <c r="F84">
        <v>6.1000000000000004E-3</v>
      </c>
      <c r="G84">
        <v>4.0000000000000002E-4</v>
      </c>
      <c r="H84">
        <v>1.7399999999999999E-2</v>
      </c>
      <c r="I84">
        <v>6.9999999999999999E-4</v>
      </c>
      <c r="J84">
        <v>2.75E-2</v>
      </c>
      <c r="K84">
        <v>0.90480000000000005</v>
      </c>
      <c r="L84">
        <v>4.3099999999999999E-2</v>
      </c>
      <c r="M84">
        <v>0.32869999999999999</v>
      </c>
      <c r="N84">
        <v>6.0000000000000001E-3</v>
      </c>
      <c r="O84">
        <v>0.15629999999999999</v>
      </c>
      <c r="P84" s="1">
        <v>62622.95</v>
      </c>
      <c r="Q84">
        <v>0.19500000000000001</v>
      </c>
      <c r="R84">
        <v>0.1973</v>
      </c>
      <c r="S84">
        <v>0.60770000000000002</v>
      </c>
      <c r="T84">
        <v>13.62</v>
      </c>
      <c r="U84" s="1">
        <v>83865.919999999998</v>
      </c>
      <c r="V84">
        <v>126.87</v>
      </c>
      <c r="W84" s="1">
        <v>176839.38</v>
      </c>
      <c r="X84">
        <v>0.77590000000000003</v>
      </c>
      <c r="Y84">
        <v>0.14729999999999999</v>
      </c>
      <c r="Z84">
        <v>7.6799999999999993E-2</v>
      </c>
      <c r="AA84">
        <v>0.22409999999999999</v>
      </c>
      <c r="AB84">
        <v>176.84</v>
      </c>
      <c r="AC84" s="1">
        <v>5302.2317968226944</v>
      </c>
      <c r="AD84">
        <v>596.91999999999996</v>
      </c>
      <c r="AE84" s="1">
        <v>149189.21</v>
      </c>
      <c r="AF84" t="s">
        <v>3</v>
      </c>
      <c r="AG84" s="1">
        <v>37012</v>
      </c>
      <c r="AH84" s="1">
        <v>58080.4</v>
      </c>
      <c r="AI84">
        <v>48.23</v>
      </c>
      <c r="AJ84">
        <v>26.68</v>
      </c>
      <c r="AK84">
        <v>33.29</v>
      </c>
      <c r="AL84">
        <v>2.0299999999999998</v>
      </c>
      <c r="AM84">
        <v>1.57</v>
      </c>
      <c r="AN84">
        <v>1.85</v>
      </c>
      <c r="AO84" s="1">
        <v>1732.57</v>
      </c>
      <c r="AP84">
        <v>0.99080000000000001</v>
      </c>
      <c r="AQ84" s="1">
        <v>1567.38</v>
      </c>
      <c r="AR84" s="1">
        <v>2275.84</v>
      </c>
      <c r="AS84" s="1">
        <v>7130.31</v>
      </c>
      <c r="AT84">
        <v>804.29</v>
      </c>
      <c r="AU84">
        <v>370.11</v>
      </c>
      <c r="AV84" s="1">
        <v>12147.91</v>
      </c>
      <c r="AW84" s="1">
        <v>5968.77</v>
      </c>
      <c r="AX84">
        <v>0.43340000000000001</v>
      </c>
      <c r="AY84" s="1">
        <v>5238.3100000000004</v>
      </c>
      <c r="AZ84">
        <v>0.38040000000000002</v>
      </c>
      <c r="BA84">
        <v>706</v>
      </c>
      <c r="BB84">
        <v>5.1299999999999998E-2</v>
      </c>
      <c r="BC84" s="1">
        <v>1858.12</v>
      </c>
      <c r="BD84">
        <v>0.13489999999999999</v>
      </c>
      <c r="BE84" s="1">
        <v>13771.19</v>
      </c>
      <c r="BF84">
        <v>0.56340000000000001</v>
      </c>
      <c r="BG84">
        <v>0.23380000000000001</v>
      </c>
      <c r="BH84">
        <v>0.15310000000000001</v>
      </c>
      <c r="BI84">
        <v>3.2899999999999999E-2</v>
      </c>
      <c r="BJ84">
        <v>1.67E-2</v>
      </c>
    </row>
    <row r="85" spans="1:62" x14ac:dyDescent="0.25">
      <c r="A85" t="s">
        <v>86</v>
      </c>
      <c r="B85" t="s">
        <v>840</v>
      </c>
      <c r="C85">
        <v>166.86</v>
      </c>
      <c r="D85">
        <v>11.321053605631411</v>
      </c>
      <c r="E85">
        <v>1517.99269585</v>
      </c>
      <c r="F85">
        <v>2E-3</v>
      </c>
      <c r="G85">
        <v>2.0000000000000001E-4</v>
      </c>
      <c r="H85">
        <v>5.8999999999999999E-3</v>
      </c>
      <c r="I85">
        <v>6.9999999999999999E-4</v>
      </c>
      <c r="J85">
        <v>1.61E-2</v>
      </c>
      <c r="K85">
        <v>0.94869999999999999</v>
      </c>
      <c r="L85">
        <v>2.6499999999999999E-2</v>
      </c>
      <c r="M85">
        <v>0.42270000000000002</v>
      </c>
      <c r="N85">
        <v>1.4E-3</v>
      </c>
      <c r="O85">
        <v>0.1585</v>
      </c>
      <c r="P85" s="1">
        <v>58748.85</v>
      </c>
      <c r="Q85">
        <v>0.19420000000000001</v>
      </c>
      <c r="R85">
        <v>0.19939999999999999</v>
      </c>
      <c r="S85">
        <v>0.60640000000000005</v>
      </c>
      <c r="T85">
        <v>13.78</v>
      </c>
      <c r="U85" s="1">
        <v>73689.64</v>
      </c>
      <c r="V85">
        <v>110.74</v>
      </c>
      <c r="W85" s="1">
        <v>233624.38</v>
      </c>
      <c r="X85">
        <v>0.61990000000000001</v>
      </c>
      <c r="Y85">
        <v>0.13120000000000001</v>
      </c>
      <c r="Z85">
        <v>0.249</v>
      </c>
      <c r="AA85">
        <v>0.38009999999999999</v>
      </c>
      <c r="AB85">
        <v>233.62</v>
      </c>
      <c r="AC85" s="1">
        <v>5823.6893826612104</v>
      </c>
      <c r="AD85">
        <v>451.45</v>
      </c>
      <c r="AE85" s="1">
        <v>188826.06</v>
      </c>
      <c r="AF85" t="s">
        <v>3</v>
      </c>
      <c r="AG85" s="1">
        <v>33877</v>
      </c>
      <c r="AH85" s="1">
        <v>52182.53</v>
      </c>
      <c r="AI85">
        <v>30.79</v>
      </c>
      <c r="AJ85">
        <v>21.7</v>
      </c>
      <c r="AK85">
        <v>24.05</v>
      </c>
      <c r="AL85">
        <v>1.29</v>
      </c>
      <c r="AM85">
        <v>0.74</v>
      </c>
      <c r="AN85">
        <v>1</v>
      </c>
      <c r="AO85" s="1">
        <v>1203.5899999999999</v>
      </c>
      <c r="AP85">
        <v>0.97050000000000003</v>
      </c>
      <c r="AQ85" s="1">
        <v>1718.83</v>
      </c>
      <c r="AR85" s="1">
        <v>2830.57</v>
      </c>
      <c r="AS85" s="1">
        <v>7827.04</v>
      </c>
      <c r="AT85">
        <v>743.66</v>
      </c>
      <c r="AU85">
        <v>371.27</v>
      </c>
      <c r="AV85" s="1">
        <v>13491.37</v>
      </c>
      <c r="AW85" s="1">
        <v>7813.55</v>
      </c>
      <c r="AX85">
        <v>0.49249999999999999</v>
      </c>
      <c r="AY85" s="1">
        <v>5070.95</v>
      </c>
      <c r="AZ85">
        <v>0.3196</v>
      </c>
      <c r="BA85">
        <v>637.45000000000005</v>
      </c>
      <c r="BB85">
        <v>4.02E-2</v>
      </c>
      <c r="BC85" s="1">
        <v>2344.66</v>
      </c>
      <c r="BD85">
        <v>0.14779999999999999</v>
      </c>
      <c r="BE85" s="1">
        <v>15866.61</v>
      </c>
      <c r="BF85">
        <v>0.54590000000000005</v>
      </c>
      <c r="BG85">
        <v>0.25590000000000002</v>
      </c>
      <c r="BH85">
        <v>0.13450000000000001</v>
      </c>
      <c r="BI85">
        <v>4.4200000000000003E-2</v>
      </c>
      <c r="BJ85">
        <v>1.95E-2</v>
      </c>
    </row>
    <row r="86" spans="1:62" x14ac:dyDescent="0.25">
      <c r="A86" t="s">
        <v>87</v>
      </c>
      <c r="B86" t="s">
        <v>841</v>
      </c>
      <c r="C86">
        <v>45.76</v>
      </c>
      <c r="D86">
        <v>29.379214332821441</v>
      </c>
      <c r="E86">
        <v>1120.4706507999999</v>
      </c>
      <c r="F86">
        <v>8.3000000000000001E-3</v>
      </c>
      <c r="G86">
        <v>5.0000000000000001E-4</v>
      </c>
      <c r="H86">
        <v>1.04E-2</v>
      </c>
      <c r="I86">
        <v>1.1999999999999999E-3</v>
      </c>
      <c r="J86">
        <v>4.4499999999999998E-2</v>
      </c>
      <c r="K86">
        <v>0.90369999999999995</v>
      </c>
      <c r="L86">
        <v>3.1399999999999997E-2</v>
      </c>
      <c r="M86">
        <v>0.2112</v>
      </c>
      <c r="N86">
        <v>7.6E-3</v>
      </c>
      <c r="O86">
        <v>0.1188</v>
      </c>
      <c r="P86" s="1">
        <v>62870.95</v>
      </c>
      <c r="Q86">
        <v>0.15040000000000001</v>
      </c>
      <c r="R86">
        <v>0.19750000000000001</v>
      </c>
      <c r="S86">
        <v>0.65210000000000001</v>
      </c>
      <c r="T86">
        <v>9.65</v>
      </c>
      <c r="U86" s="1">
        <v>79289.81</v>
      </c>
      <c r="V86">
        <v>113.35</v>
      </c>
      <c r="W86" s="1">
        <v>258737</v>
      </c>
      <c r="X86">
        <v>0.74760000000000004</v>
      </c>
      <c r="Y86">
        <v>0.15279999999999999</v>
      </c>
      <c r="Z86">
        <v>9.9599999999999994E-2</v>
      </c>
      <c r="AA86">
        <v>0.25240000000000001</v>
      </c>
      <c r="AB86">
        <v>258.74</v>
      </c>
      <c r="AC86" s="1">
        <v>7623.8329895264842</v>
      </c>
      <c r="AD86">
        <v>689.52</v>
      </c>
      <c r="AE86" s="1">
        <v>246327.78</v>
      </c>
      <c r="AF86" t="s">
        <v>3</v>
      </c>
      <c r="AG86" s="1">
        <v>38616</v>
      </c>
      <c r="AH86" s="1">
        <v>70108.22</v>
      </c>
      <c r="AI86">
        <v>40.75</v>
      </c>
      <c r="AJ86">
        <v>24.01</v>
      </c>
      <c r="AK86">
        <v>26.32</v>
      </c>
      <c r="AL86">
        <v>1.88</v>
      </c>
      <c r="AM86">
        <v>1.37</v>
      </c>
      <c r="AN86">
        <v>1.63</v>
      </c>
      <c r="AO86" s="1">
        <v>2336.34</v>
      </c>
      <c r="AP86">
        <v>1.1425000000000001</v>
      </c>
      <c r="AQ86" s="1">
        <v>1773.05</v>
      </c>
      <c r="AR86" s="1">
        <v>2434.4699999999998</v>
      </c>
      <c r="AS86" s="1">
        <v>7468.34</v>
      </c>
      <c r="AT86">
        <v>643.80999999999995</v>
      </c>
      <c r="AU86">
        <v>431.76</v>
      </c>
      <c r="AV86" s="1">
        <v>12751.41</v>
      </c>
      <c r="AW86" s="1">
        <v>4916.9399999999996</v>
      </c>
      <c r="AX86">
        <v>0.3281</v>
      </c>
      <c r="AY86" s="1">
        <v>7533.49</v>
      </c>
      <c r="AZ86">
        <v>0.50260000000000005</v>
      </c>
      <c r="BA86">
        <v>898.59</v>
      </c>
      <c r="BB86">
        <v>0.06</v>
      </c>
      <c r="BC86" s="1">
        <v>1639.27</v>
      </c>
      <c r="BD86">
        <v>0.1094</v>
      </c>
      <c r="BE86" s="1">
        <v>14988.29</v>
      </c>
      <c r="BF86">
        <v>0.55410000000000004</v>
      </c>
      <c r="BG86">
        <v>0.2273</v>
      </c>
      <c r="BH86">
        <v>0.16350000000000001</v>
      </c>
      <c r="BI86">
        <v>3.4500000000000003E-2</v>
      </c>
      <c r="BJ86">
        <v>2.0500000000000001E-2</v>
      </c>
    </row>
    <row r="87" spans="1:62" x14ac:dyDescent="0.25">
      <c r="A87" t="s">
        <v>88</v>
      </c>
      <c r="B87" t="s">
        <v>842</v>
      </c>
      <c r="C87">
        <v>93.29</v>
      </c>
      <c r="D87">
        <v>25.931812949601401</v>
      </c>
      <c r="E87">
        <v>2043.1011715499999</v>
      </c>
      <c r="F87">
        <v>5.0000000000000001E-3</v>
      </c>
      <c r="G87">
        <v>3.8E-3</v>
      </c>
      <c r="H87">
        <v>1.7899999999999999E-2</v>
      </c>
      <c r="I87">
        <v>1.4E-3</v>
      </c>
      <c r="J87">
        <v>4.7800000000000002E-2</v>
      </c>
      <c r="K87">
        <v>0.87239999999999995</v>
      </c>
      <c r="L87">
        <v>5.1700000000000003E-2</v>
      </c>
      <c r="M87">
        <v>0.4032</v>
      </c>
      <c r="N87">
        <v>8.0000000000000002E-3</v>
      </c>
      <c r="O87">
        <v>0.16250000000000001</v>
      </c>
      <c r="P87" s="1">
        <v>62932.4</v>
      </c>
      <c r="Q87">
        <v>0.18779999999999999</v>
      </c>
      <c r="R87">
        <v>0.18790000000000001</v>
      </c>
      <c r="S87">
        <v>0.62429999999999997</v>
      </c>
      <c r="T87">
        <v>16.39</v>
      </c>
      <c r="U87" s="1">
        <v>81941.66</v>
      </c>
      <c r="V87">
        <v>125.65</v>
      </c>
      <c r="W87" s="1">
        <v>193558.09</v>
      </c>
      <c r="X87">
        <v>0.75019999999999998</v>
      </c>
      <c r="Y87">
        <v>0.16600000000000001</v>
      </c>
      <c r="Z87">
        <v>8.3799999999999999E-2</v>
      </c>
      <c r="AA87">
        <v>0.24979999999999999</v>
      </c>
      <c r="AB87">
        <v>193.56</v>
      </c>
      <c r="AC87" s="1">
        <v>5021.2961349529614</v>
      </c>
      <c r="AD87">
        <v>541.78</v>
      </c>
      <c r="AE87" s="1">
        <v>158381.49</v>
      </c>
      <c r="AF87" t="s">
        <v>3</v>
      </c>
      <c r="AG87" s="1">
        <v>35041</v>
      </c>
      <c r="AH87" s="1">
        <v>56778.61</v>
      </c>
      <c r="AI87">
        <v>40.28</v>
      </c>
      <c r="AJ87">
        <v>23.6</v>
      </c>
      <c r="AK87">
        <v>29.23</v>
      </c>
      <c r="AL87">
        <v>1.9</v>
      </c>
      <c r="AM87">
        <v>1.43</v>
      </c>
      <c r="AN87">
        <v>1.74</v>
      </c>
      <c r="AO87" s="1">
        <v>1742.92</v>
      </c>
      <c r="AP87">
        <v>1.1259999999999999</v>
      </c>
      <c r="AQ87" s="1">
        <v>1549.98</v>
      </c>
      <c r="AR87" s="1">
        <v>2420.23</v>
      </c>
      <c r="AS87" s="1">
        <v>7602.49</v>
      </c>
      <c r="AT87">
        <v>883.58</v>
      </c>
      <c r="AU87">
        <v>469.85</v>
      </c>
      <c r="AV87" s="1">
        <v>12926.13</v>
      </c>
      <c r="AW87" s="1">
        <v>6160.19</v>
      </c>
      <c r="AX87">
        <v>0.42230000000000001</v>
      </c>
      <c r="AY87" s="1">
        <v>5476.13</v>
      </c>
      <c r="AZ87">
        <v>0.37540000000000001</v>
      </c>
      <c r="BA87">
        <v>724.25</v>
      </c>
      <c r="BB87">
        <v>4.9599999999999998E-2</v>
      </c>
      <c r="BC87" s="1">
        <v>2226.89</v>
      </c>
      <c r="BD87">
        <v>0.1527</v>
      </c>
      <c r="BE87" s="1">
        <v>14587.45</v>
      </c>
      <c r="BF87">
        <v>0.56499999999999995</v>
      </c>
      <c r="BG87">
        <v>0.2361</v>
      </c>
      <c r="BH87">
        <v>0.14399999999999999</v>
      </c>
      <c r="BI87">
        <v>3.3300000000000003E-2</v>
      </c>
      <c r="BJ87">
        <v>2.1600000000000001E-2</v>
      </c>
    </row>
    <row r="88" spans="1:62" x14ac:dyDescent="0.25">
      <c r="A88" t="s">
        <v>89</v>
      </c>
      <c r="B88" t="s">
        <v>843</v>
      </c>
      <c r="C88">
        <v>87.14</v>
      </c>
      <c r="D88">
        <v>14.16339442134184</v>
      </c>
      <c r="E88">
        <v>1078.7559365</v>
      </c>
      <c r="F88">
        <v>4.0000000000000001E-3</v>
      </c>
      <c r="G88">
        <v>5.0000000000000001E-4</v>
      </c>
      <c r="H88">
        <v>7.3000000000000001E-3</v>
      </c>
      <c r="I88">
        <v>5.0000000000000001E-4</v>
      </c>
      <c r="J88">
        <v>3.7499999999999999E-2</v>
      </c>
      <c r="K88">
        <v>0.92469999999999997</v>
      </c>
      <c r="L88">
        <v>2.5600000000000001E-2</v>
      </c>
      <c r="M88">
        <v>0.20180000000000001</v>
      </c>
      <c r="N88">
        <v>2.3999999999999998E-3</v>
      </c>
      <c r="O88">
        <v>0.13880000000000001</v>
      </c>
      <c r="P88" s="1">
        <v>62347.34</v>
      </c>
      <c r="Q88">
        <v>0.18090000000000001</v>
      </c>
      <c r="R88">
        <v>0.19450000000000001</v>
      </c>
      <c r="S88">
        <v>0.62470000000000003</v>
      </c>
      <c r="T88">
        <v>10.46</v>
      </c>
      <c r="U88" s="1">
        <v>77048.460000000006</v>
      </c>
      <c r="V88">
        <v>103.07</v>
      </c>
      <c r="W88" s="1">
        <v>247561.25</v>
      </c>
      <c r="X88">
        <v>0.77280000000000004</v>
      </c>
      <c r="Y88">
        <v>6.7599999999999993E-2</v>
      </c>
      <c r="Z88">
        <v>0.15959999999999999</v>
      </c>
      <c r="AA88">
        <v>0.22720000000000001</v>
      </c>
      <c r="AB88">
        <v>247.56</v>
      </c>
      <c r="AC88" s="1">
        <v>6518.6576863780674</v>
      </c>
      <c r="AD88">
        <v>646.98</v>
      </c>
      <c r="AE88" s="1">
        <v>206101.9</v>
      </c>
      <c r="AF88" t="s">
        <v>3</v>
      </c>
      <c r="AG88" s="1">
        <v>40253</v>
      </c>
      <c r="AH88" s="1">
        <v>66380.399999999994</v>
      </c>
      <c r="AI88">
        <v>37.78</v>
      </c>
      <c r="AJ88">
        <v>23.26</v>
      </c>
      <c r="AK88">
        <v>24.62</v>
      </c>
      <c r="AL88">
        <v>1.83</v>
      </c>
      <c r="AM88">
        <v>1.23</v>
      </c>
      <c r="AN88">
        <v>1.49</v>
      </c>
      <c r="AO88" s="1">
        <v>1869.87</v>
      </c>
      <c r="AP88">
        <v>1.0876999999999999</v>
      </c>
      <c r="AQ88" s="1">
        <v>1727.29</v>
      </c>
      <c r="AR88" s="1">
        <v>2653.75</v>
      </c>
      <c r="AS88" s="1">
        <v>7757.44</v>
      </c>
      <c r="AT88">
        <v>695.42</v>
      </c>
      <c r="AU88">
        <v>479.57</v>
      </c>
      <c r="AV88" s="1">
        <v>13313.47</v>
      </c>
      <c r="AW88" s="1">
        <v>6307.92</v>
      </c>
      <c r="AX88">
        <v>0.4093</v>
      </c>
      <c r="AY88" s="1">
        <v>6571.25</v>
      </c>
      <c r="AZ88">
        <v>0.4264</v>
      </c>
      <c r="BA88">
        <v>914.31</v>
      </c>
      <c r="BB88">
        <v>5.9299999999999999E-2</v>
      </c>
      <c r="BC88" s="1">
        <v>1618.31</v>
      </c>
      <c r="BD88">
        <v>0.105</v>
      </c>
      <c r="BE88" s="1">
        <v>15411.8</v>
      </c>
      <c r="BF88">
        <v>0.55700000000000005</v>
      </c>
      <c r="BG88">
        <v>0.23880000000000001</v>
      </c>
      <c r="BH88">
        <v>0.1469</v>
      </c>
      <c r="BI88">
        <v>3.7400000000000003E-2</v>
      </c>
      <c r="BJ88">
        <v>1.9900000000000001E-2</v>
      </c>
    </row>
    <row r="89" spans="1:62" x14ac:dyDescent="0.25">
      <c r="A89" t="s">
        <v>90</v>
      </c>
      <c r="B89" t="s">
        <v>844</v>
      </c>
      <c r="C89">
        <v>29.95</v>
      </c>
      <c r="D89">
        <v>226.10111336365421</v>
      </c>
      <c r="E89">
        <v>6730.1607201999996</v>
      </c>
      <c r="F89">
        <v>6.6199999999999995E-2</v>
      </c>
      <c r="G89">
        <v>8.9999999999999998E-4</v>
      </c>
      <c r="H89">
        <v>0.1046</v>
      </c>
      <c r="I89">
        <v>1.1000000000000001E-3</v>
      </c>
      <c r="J89">
        <v>6.5799999999999997E-2</v>
      </c>
      <c r="K89">
        <v>0.70289999999999997</v>
      </c>
      <c r="L89">
        <v>5.8500000000000003E-2</v>
      </c>
      <c r="M89">
        <v>0.17119999999999999</v>
      </c>
      <c r="N89">
        <v>4.7600000000000003E-2</v>
      </c>
      <c r="O89">
        <v>0.13200000000000001</v>
      </c>
      <c r="P89" s="1">
        <v>79154.320000000007</v>
      </c>
      <c r="Q89">
        <v>0.16489999999999999</v>
      </c>
      <c r="R89">
        <v>0.186</v>
      </c>
      <c r="S89">
        <v>0.64910000000000001</v>
      </c>
      <c r="T89">
        <v>42.74</v>
      </c>
      <c r="U89" s="1">
        <v>100639.32</v>
      </c>
      <c r="V89">
        <v>158.46</v>
      </c>
      <c r="W89" s="1">
        <v>260398.54</v>
      </c>
      <c r="X89">
        <v>0.76970000000000005</v>
      </c>
      <c r="Y89">
        <v>0.2011</v>
      </c>
      <c r="Z89">
        <v>2.92E-2</v>
      </c>
      <c r="AA89">
        <v>0.2303</v>
      </c>
      <c r="AB89">
        <v>260.39999999999998</v>
      </c>
      <c r="AC89" s="1">
        <v>10958.097461901159</v>
      </c>
      <c r="AD89">
        <v>926.77</v>
      </c>
      <c r="AE89" s="1">
        <v>248139.25</v>
      </c>
      <c r="AF89" t="s">
        <v>3</v>
      </c>
      <c r="AG89" s="1">
        <v>51562</v>
      </c>
      <c r="AH89" s="1">
        <v>101954.02</v>
      </c>
      <c r="AI89">
        <v>71.69</v>
      </c>
      <c r="AJ89">
        <v>36.81</v>
      </c>
      <c r="AK89">
        <v>44.24</v>
      </c>
      <c r="AL89">
        <v>2.12</v>
      </c>
      <c r="AM89">
        <v>1.54</v>
      </c>
      <c r="AN89">
        <v>1.73</v>
      </c>
      <c r="AO89" s="1">
        <v>1996.98</v>
      </c>
      <c r="AP89">
        <v>0.73609999999999998</v>
      </c>
      <c r="AQ89" s="1">
        <v>1604.23</v>
      </c>
      <c r="AR89" s="1">
        <v>2327.29</v>
      </c>
      <c r="AS89" s="1">
        <v>8268.4599999999991</v>
      </c>
      <c r="AT89" s="1">
        <v>1028.6300000000001</v>
      </c>
      <c r="AU89">
        <v>443.37</v>
      </c>
      <c r="AV89" s="1">
        <v>13671.98</v>
      </c>
      <c r="AW89" s="1">
        <v>3303.86</v>
      </c>
      <c r="AX89">
        <v>0.2218</v>
      </c>
      <c r="AY89" s="1">
        <v>9294.59</v>
      </c>
      <c r="AZ89">
        <v>0.62390000000000001</v>
      </c>
      <c r="BA89">
        <v>986.07</v>
      </c>
      <c r="BB89">
        <v>6.6199999999999995E-2</v>
      </c>
      <c r="BC89" s="1">
        <v>1311.98</v>
      </c>
      <c r="BD89">
        <v>8.8099999999999998E-2</v>
      </c>
      <c r="BE89" s="1">
        <v>14896.5</v>
      </c>
      <c r="BF89">
        <v>0.60829999999999995</v>
      </c>
      <c r="BG89">
        <v>0.2334</v>
      </c>
      <c r="BH89">
        <v>0.11550000000000001</v>
      </c>
      <c r="BI89">
        <v>2.7300000000000001E-2</v>
      </c>
      <c r="BJ89">
        <v>1.55E-2</v>
      </c>
    </row>
    <row r="90" spans="1:62" x14ac:dyDescent="0.25">
      <c r="A90" t="s">
        <v>91</v>
      </c>
      <c r="B90" t="s">
        <v>845</v>
      </c>
      <c r="C90">
        <v>111</v>
      </c>
      <c r="D90">
        <v>8.3177431544007572</v>
      </c>
      <c r="E90">
        <v>829.85807350000005</v>
      </c>
      <c r="F90">
        <v>2E-3</v>
      </c>
      <c r="G90">
        <v>6.9999999999999999E-4</v>
      </c>
      <c r="H90">
        <v>6.1999999999999998E-3</v>
      </c>
      <c r="I90">
        <v>1E-3</v>
      </c>
      <c r="J90">
        <v>4.9700000000000001E-2</v>
      </c>
      <c r="K90">
        <v>0.91600000000000004</v>
      </c>
      <c r="L90">
        <v>2.4400000000000002E-2</v>
      </c>
      <c r="M90">
        <v>0.25919999999999999</v>
      </c>
      <c r="N90">
        <v>2.8999999999999998E-3</v>
      </c>
      <c r="O90">
        <v>0.1482</v>
      </c>
      <c r="P90" s="1">
        <v>62154.27</v>
      </c>
      <c r="Q90">
        <v>0.192</v>
      </c>
      <c r="R90">
        <v>0.1883</v>
      </c>
      <c r="S90">
        <v>0.61970000000000003</v>
      </c>
      <c r="T90">
        <v>9</v>
      </c>
      <c r="U90" s="1">
        <v>71259.42</v>
      </c>
      <c r="V90">
        <v>92.71</v>
      </c>
      <c r="W90" s="1">
        <v>206890.67</v>
      </c>
      <c r="X90">
        <v>0.71550000000000002</v>
      </c>
      <c r="Y90">
        <v>4.6699999999999998E-2</v>
      </c>
      <c r="Z90">
        <v>0.23780000000000001</v>
      </c>
      <c r="AA90">
        <v>0.28449999999999998</v>
      </c>
      <c r="AB90">
        <v>206.89</v>
      </c>
      <c r="AC90" s="1">
        <v>5535.8554149885213</v>
      </c>
      <c r="AD90">
        <v>513.23</v>
      </c>
      <c r="AE90" s="1">
        <v>190060.69</v>
      </c>
      <c r="AF90" t="s">
        <v>3</v>
      </c>
      <c r="AG90" s="1">
        <v>37646</v>
      </c>
      <c r="AH90" s="1">
        <v>59860.73</v>
      </c>
      <c r="AI90">
        <v>35.58</v>
      </c>
      <c r="AJ90">
        <v>22.49</v>
      </c>
      <c r="AK90">
        <v>25.74</v>
      </c>
      <c r="AL90">
        <v>1.59</v>
      </c>
      <c r="AM90">
        <v>1.1599999999999999</v>
      </c>
      <c r="AN90">
        <v>1.47</v>
      </c>
      <c r="AO90" s="1">
        <v>1948.2</v>
      </c>
      <c r="AP90">
        <v>1.39</v>
      </c>
      <c r="AQ90" s="1">
        <v>1980.51</v>
      </c>
      <c r="AR90" s="1">
        <v>2770.92</v>
      </c>
      <c r="AS90" s="1">
        <v>8307.81</v>
      </c>
      <c r="AT90">
        <v>713.62</v>
      </c>
      <c r="AU90">
        <v>333.44</v>
      </c>
      <c r="AV90" s="1">
        <v>14106.3</v>
      </c>
      <c r="AW90" s="1">
        <v>7412.18</v>
      </c>
      <c r="AX90">
        <v>0.44590000000000002</v>
      </c>
      <c r="AY90" s="1">
        <v>6335.96</v>
      </c>
      <c r="AZ90">
        <v>0.38109999999999999</v>
      </c>
      <c r="BA90" s="1">
        <v>1027.03</v>
      </c>
      <c r="BB90">
        <v>6.1800000000000001E-2</v>
      </c>
      <c r="BC90" s="1">
        <v>1848.55</v>
      </c>
      <c r="BD90">
        <v>0.11119999999999999</v>
      </c>
      <c r="BE90" s="1">
        <v>16623.72</v>
      </c>
      <c r="BF90">
        <v>0.55120000000000002</v>
      </c>
      <c r="BG90">
        <v>0.2422</v>
      </c>
      <c r="BH90">
        <v>0.14599999999999999</v>
      </c>
      <c r="BI90">
        <v>3.6299999999999999E-2</v>
      </c>
      <c r="BJ90">
        <v>2.4199999999999999E-2</v>
      </c>
    </row>
    <row r="91" spans="1:62" x14ac:dyDescent="0.25">
      <c r="A91" t="s">
        <v>92</v>
      </c>
      <c r="B91" t="s">
        <v>846</v>
      </c>
      <c r="C91">
        <v>18.86</v>
      </c>
      <c r="D91">
        <v>360.06797067947502</v>
      </c>
      <c r="E91">
        <v>2761.9004485999999</v>
      </c>
      <c r="F91">
        <v>4.3099999999999999E-2</v>
      </c>
      <c r="G91">
        <v>4.0000000000000002E-4</v>
      </c>
      <c r="H91">
        <v>2.9700000000000001E-2</v>
      </c>
      <c r="I91">
        <v>8.0000000000000004E-4</v>
      </c>
      <c r="J91">
        <v>3.7499999999999999E-2</v>
      </c>
      <c r="K91">
        <v>0.84360000000000002</v>
      </c>
      <c r="L91">
        <v>4.4900000000000002E-2</v>
      </c>
      <c r="M91">
        <v>6.59E-2</v>
      </c>
      <c r="N91">
        <v>1.3100000000000001E-2</v>
      </c>
      <c r="O91">
        <v>0.11940000000000001</v>
      </c>
      <c r="P91" s="1">
        <v>81153.42</v>
      </c>
      <c r="Q91">
        <v>0.13350000000000001</v>
      </c>
      <c r="R91">
        <v>0.17610000000000001</v>
      </c>
      <c r="S91">
        <v>0.6905</v>
      </c>
      <c r="T91">
        <v>18.399999999999999</v>
      </c>
      <c r="U91" s="1">
        <v>99104.89</v>
      </c>
      <c r="V91">
        <v>147.16999999999999</v>
      </c>
      <c r="W91" s="1">
        <v>324083.71999999997</v>
      </c>
      <c r="X91">
        <v>0.87680000000000002</v>
      </c>
      <c r="Y91">
        <v>9.7799999999999998E-2</v>
      </c>
      <c r="Z91">
        <v>2.5399999999999999E-2</v>
      </c>
      <c r="AA91">
        <v>0.1232</v>
      </c>
      <c r="AB91">
        <v>324.08</v>
      </c>
      <c r="AC91" s="1">
        <v>12781.064498201469</v>
      </c>
      <c r="AD91" s="1">
        <v>1211.9000000000001</v>
      </c>
      <c r="AE91" s="1">
        <v>305455.65000000002</v>
      </c>
      <c r="AF91" t="s">
        <v>3</v>
      </c>
      <c r="AG91" s="1">
        <v>66306</v>
      </c>
      <c r="AH91" s="1">
        <v>171369.98</v>
      </c>
      <c r="AI91">
        <v>90.93</v>
      </c>
      <c r="AJ91">
        <v>39.68</v>
      </c>
      <c r="AK91">
        <v>52.92</v>
      </c>
      <c r="AL91">
        <v>1.93</v>
      </c>
      <c r="AM91">
        <v>1.54</v>
      </c>
      <c r="AN91">
        <v>1.65</v>
      </c>
      <c r="AO91" s="1">
        <v>3601.52</v>
      </c>
      <c r="AP91">
        <v>0.6</v>
      </c>
      <c r="AQ91" s="1">
        <v>1905.91</v>
      </c>
      <c r="AR91" s="1">
        <v>2316.54</v>
      </c>
      <c r="AS91" s="1">
        <v>9242.4</v>
      </c>
      <c r="AT91" s="1">
        <v>1054.82</v>
      </c>
      <c r="AU91">
        <v>565.91999999999996</v>
      </c>
      <c r="AV91" s="1">
        <v>15085.58</v>
      </c>
      <c r="AW91" s="1">
        <v>3106.4</v>
      </c>
      <c r="AX91">
        <v>0.19</v>
      </c>
      <c r="AY91" s="1">
        <v>11194.89</v>
      </c>
      <c r="AZ91">
        <v>0.68489999999999995</v>
      </c>
      <c r="BA91" s="1">
        <v>1032.43</v>
      </c>
      <c r="BB91">
        <v>6.3200000000000006E-2</v>
      </c>
      <c r="BC91" s="1">
        <v>1011.85</v>
      </c>
      <c r="BD91">
        <v>6.1899999999999997E-2</v>
      </c>
      <c r="BE91" s="1">
        <v>16345.56</v>
      </c>
      <c r="BF91">
        <v>0.6</v>
      </c>
      <c r="BG91">
        <v>0.223</v>
      </c>
      <c r="BH91">
        <v>0.1293</v>
      </c>
      <c r="BI91">
        <v>3.0700000000000002E-2</v>
      </c>
      <c r="BJ91">
        <v>1.7000000000000001E-2</v>
      </c>
    </row>
    <row r="92" spans="1:62" x14ac:dyDescent="0.25">
      <c r="A92" t="s">
        <v>93</v>
      </c>
      <c r="B92" t="s">
        <v>847</v>
      </c>
      <c r="C92">
        <v>41.95</v>
      </c>
      <c r="D92">
        <v>36.363152297656818</v>
      </c>
      <c r="E92">
        <v>1341.0495767</v>
      </c>
      <c r="F92">
        <v>5.1000000000000004E-3</v>
      </c>
      <c r="G92">
        <v>8.0000000000000004E-4</v>
      </c>
      <c r="H92">
        <v>1.11E-2</v>
      </c>
      <c r="I92">
        <v>1.1000000000000001E-3</v>
      </c>
      <c r="J92">
        <v>2.1999999999999999E-2</v>
      </c>
      <c r="K92">
        <v>0.92469999999999997</v>
      </c>
      <c r="L92">
        <v>3.5299999999999998E-2</v>
      </c>
      <c r="M92">
        <v>0.30809999999999998</v>
      </c>
      <c r="N92">
        <v>3.7000000000000002E-3</v>
      </c>
      <c r="O92">
        <v>0.14349999999999999</v>
      </c>
      <c r="P92" s="1">
        <v>60899.49</v>
      </c>
      <c r="Q92">
        <v>0.21410000000000001</v>
      </c>
      <c r="R92">
        <v>0.19139999999999999</v>
      </c>
      <c r="S92">
        <v>0.59450000000000003</v>
      </c>
      <c r="T92">
        <v>11.4</v>
      </c>
      <c r="U92" s="1">
        <v>80070.3</v>
      </c>
      <c r="V92">
        <v>117.21</v>
      </c>
      <c r="W92" s="1">
        <v>205328.74</v>
      </c>
      <c r="X92">
        <v>0.75619999999999998</v>
      </c>
      <c r="Y92">
        <v>0.15759999999999999</v>
      </c>
      <c r="Z92">
        <v>8.6199999999999999E-2</v>
      </c>
      <c r="AA92">
        <v>0.24379999999999999</v>
      </c>
      <c r="AB92">
        <v>205.33</v>
      </c>
      <c r="AC92" s="1">
        <v>5223.9356542665164</v>
      </c>
      <c r="AD92">
        <v>595.28</v>
      </c>
      <c r="AE92" s="1">
        <v>171136.37</v>
      </c>
      <c r="AF92" t="s">
        <v>3</v>
      </c>
      <c r="AG92" s="1">
        <v>38256</v>
      </c>
      <c r="AH92" s="1">
        <v>60794.66</v>
      </c>
      <c r="AI92">
        <v>39.26</v>
      </c>
      <c r="AJ92">
        <v>24.05</v>
      </c>
      <c r="AK92">
        <v>27.44</v>
      </c>
      <c r="AL92">
        <v>2.1800000000000002</v>
      </c>
      <c r="AM92">
        <v>1.74</v>
      </c>
      <c r="AN92">
        <v>2.02</v>
      </c>
      <c r="AO92" s="1">
        <v>1896.59</v>
      </c>
      <c r="AP92">
        <v>1.0384</v>
      </c>
      <c r="AQ92" s="1">
        <v>1594.37</v>
      </c>
      <c r="AR92" s="1">
        <v>2287.79</v>
      </c>
      <c r="AS92" s="1">
        <v>7122.31</v>
      </c>
      <c r="AT92">
        <v>750.59</v>
      </c>
      <c r="AU92">
        <v>359.78</v>
      </c>
      <c r="AV92" s="1">
        <v>12114.84</v>
      </c>
      <c r="AW92" s="1">
        <v>5580.22</v>
      </c>
      <c r="AX92">
        <v>0.4027</v>
      </c>
      <c r="AY92" s="1">
        <v>5771.57</v>
      </c>
      <c r="AZ92">
        <v>0.41649999999999998</v>
      </c>
      <c r="BA92">
        <v>686.82</v>
      </c>
      <c r="BB92">
        <v>4.9599999999999998E-2</v>
      </c>
      <c r="BC92" s="1">
        <v>1820.07</v>
      </c>
      <c r="BD92">
        <v>0.1313</v>
      </c>
      <c r="BE92" s="1">
        <v>13858.68</v>
      </c>
      <c r="BF92">
        <v>0.56330000000000002</v>
      </c>
      <c r="BG92">
        <v>0.23430000000000001</v>
      </c>
      <c r="BH92">
        <v>0.14349999999999999</v>
      </c>
      <c r="BI92">
        <v>3.5700000000000003E-2</v>
      </c>
      <c r="BJ92">
        <v>2.3199999999999998E-2</v>
      </c>
    </row>
    <row r="93" spans="1:62" x14ac:dyDescent="0.25">
      <c r="A93" t="s">
        <v>94</v>
      </c>
      <c r="B93" t="s">
        <v>848</v>
      </c>
      <c r="C93">
        <v>61.05</v>
      </c>
      <c r="D93">
        <v>40.629070899675654</v>
      </c>
      <c r="E93">
        <v>2023.5823953500001</v>
      </c>
      <c r="F93">
        <v>7.9000000000000008E-3</v>
      </c>
      <c r="G93">
        <v>4.0000000000000002E-4</v>
      </c>
      <c r="H93">
        <v>1.38E-2</v>
      </c>
      <c r="I93">
        <v>8.9999999999999998E-4</v>
      </c>
      <c r="J93">
        <v>3.49E-2</v>
      </c>
      <c r="K93">
        <v>0.90569999999999995</v>
      </c>
      <c r="L93">
        <v>3.6499999999999998E-2</v>
      </c>
      <c r="M93">
        <v>0.1842</v>
      </c>
      <c r="N93">
        <v>1.3599999999999999E-2</v>
      </c>
      <c r="O93">
        <v>0.11940000000000001</v>
      </c>
      <c r="P93" s="1">
        <v>66484.070000000007</v>
      </c>
      <c r="Q93">
        <v>0.15909999999999999</v>
      </c>
      <c r="R93">
        <v>0.19420000000000001</v>
      </c>
      <c r="S93">
        <v>0.64670000000000005</v>
      </c>
      <c r="T93">
        <v>13.91</v>
      </c>
      <c r="U93" s="1">
        <v>91047.79</v>
      </c>
      <c r="V93">
        <v>147.37</v>
      </c>
      <c r="W93" s="1">
        <v>229910.46</v>
      </c>
      <c r="X93">
        <v>0.81120000000000003</v>
      </c>
      <c r="Y93">
        <v>0.1187</v>
      </c>
      <c r="Z93">
        <v>7.0099999999999996E-2</v>
      </c>
      <c r="AA93">
        <v>0.1888</v>
      </c>
      <c r="AB93">
        <v>229.91</v>
      </c>
      <c r="AC93" s="1">
        <v>6230.75799848933</v>
      </c>
      <c r="AD93">
        <v>622.32000000000005</v>
      </c>
      <c r="AE93" s="1">
        <v>198734.42</v>
      </c>
      <c r="AF93" t="s">
        <v>3</v>
      </c>
      <c r="AG93" s="1">
        <v>43179</v>
      </c>
      <c r="AH93" s="1">
        <v>79553.820000000007</v>
      </c>
      <c r="AI93">
        <v>45.91</v>
      </c>
      <c r="AJ93">
        <v>26.45</v>
      </c>
      <c r="AK93">
        <v>29.31</v>
      </c>
      <c r="AL93">
        <v>1.74</v>
      </c>
      <c r="AM93">
        <v>1.34</v>
      </c>
      <c r="AN93">
        <v>1.58</v>
      </c>
      <c r="AO93" s="1">
        <v>2391.59</v>
      </c>
      <c r="AP93">
        <v>0.89959999999999996</v>
      </c>
      <c r="AQ93" s="1">
        <v>1483.62</v>
      </c>
      <c r="AR93" s="1">
        <v>2377.36</v>
      </c>
      <c r="AS93" s="1">
        <v>7145.73</v>
      </c>
      <c r="AT93">
        <v>761.88</v>
      </c>
      <c r="AU93">
        <v>395.06</v>
      </c>
      <c r="AV93" s="1">
        <v>12163.66</v>
      </c>
      <c r="AW93" s="1">
        <v>4465.0200000000004</v>
      </c>
      <c r="AX93">
        <v>0.32990000000000003</v>
      </c>
      <c r="AY93" s="1">
        <v>6879.44</v>
      </c>
      <c r="AZ93">
        <v>0.50829999999999997</v>
      </c>
      <c r="BA93">
        <v>781.84</v>
      </c>
      <c r="BB93">
        <v>5.7799999999999997E-2</v>
      </c>
      <c r="BC93" s="1">
        <v>1407.09</v>
      </c>
      <c r="BD93">
        <v>0.104</v>
      </c>
      <c r="BE93" s="1">
        <v>13533.39</v>
      </c>
      <c r="BF93">
        <v>0.57169999999999999</v>
      </c>
      <c r="BG93">
        <v>0.23180000000000001</v>
      </c>
      <c r="BH93">
        <v>0.14460000000000001</v>
      </c>
      <c r="BI93">
        <v>3.3300000000000003E-2</v>
      </c>
      <c r="BJ93">
        <v>1.8599999999999998E-2</v>
      </c>
    </row>
    <row r="94" spans="1:62" x14ac:dyDescent="0.25">
      <c r="A94" t="s">
        <v>95</v>
      </c>
      <c r="B94" t="s">
        <v>849</v>
      </c>
      <c r="C94">
        <v>47.29</v>
      </c>
      <c r="D94">
        <v>26.021391336180329</v>
      </c>
      <c r="E94">
        <v>1143.71392365</v>
      </c>
      <c r="F94">
        <v>2.7000000000000001E-3</v>
      </c>
      <c r="G94">
        <v>5.9999999999999995E-4</v>
      </c>
      <c r="H94">
        <v>8.6E-3</v>
      </c>
      <c r="I94">
        <v>1E-3</v>
      </c>
      <c r="J94">
        <v>1.7899999999999999E-2</v>
      </c>
      <c r="K94">
        <v>0.93189999999999995</v>
      </c>
      <c r="L94">
        <v>3.7400000000000003E-2</v>
      </c>
      <c r="M94">
        <v>0.39989999999999998</v>
      </c>
      <c r="N94">
        <v>1.4E-3</v>
      </c>
      <c r="O94">
        <v>0.15490000000000001</v>
      </c>
      <c r="P94" s="1">
        <v>57160.61</v>
      </c>
      <c r="Q94">
        <v>0.23019999999999999</v>
      </c>
      <c r="R94">
        <v>0.21690000000000001</v>
      </c>
      <c r="S94">
        <v>0.55289999999999995</v>
      </c>
      <c r="T94">
        <v>10.220000000000001</v>
      </c>
      <c r="U94" s="1">
        <v>80535.83</v>
      </c>
      <c r="V94">
        <v>111.79</v>
      </c>
      <c r="W94" s="1">
        <v>191340.89</v>
      </c>
      <c r="X94">
        <v>0.73670000000000002</v>
      </c>
      <c r="Y94">
        <v>0.12970000000000001</v>
      </c>
      <c r="Z94">
        <v>0.1336</v>
      </c>
      <c r="AA94">
        <v>0.26329999999999998</v>
      </c>
      <c r="AB94">
        <v>191.34</v>
      </c>
      <c r="AC94" s="1">
        <v>5032.1866223991083</v>
      </c>
      <c r="AD94">
        <v>547.76</v>
      </c>
      <c r="AE94" s="1">
        <v>150057.82999999999</v>
      </c>
      <c r="AF94" t="s">
        <v>3</v>
      </c>
      <c r="AG94" s="1">
        <v>34862</v>
      </c>
      <c r="AH94" s="1">
        <v>55502.98</v>
      </c>
      <c r="AI94">
        <v>38.03</v>
      </c>
      <c r="AJ94">
        <v>23.95</v>
      </c>
      <c r="AK94">
        <v>26.78</v>
      </c>
      <c r="AL94">
        <v>1.5</v>
      </c>
      <c r="AM94">
        <v>1.18</v>
      </c>
      <c r="AN94">
        <v>1.36</v>
      </c>
      <c r="AO94" s="1">
        <v>1558.57</v>
      </c>
      <c r="AP94">
        <v>0.97240000000000004</v>
      </c>
      <c r="AQ94" s="1">
        <v>1803.78</v>
      </c>
      <c r="AR94" s="1">
        <v>2543.73</v>
      </c>
      <c r="AS94" s="1">
        <v>7318.95</v>
      </c>
      <c r="AT94">
        <v>768.59</v>
      </c>
      <c r="AU94">
        <v>379.74</v>
      </c>
      <c r="AV94" s="1">
        <v>12814.79</v>
      </c>
      <c r="AW94" s="1">
        <v>7092.82</v>
      </c>
      <c r="AX94">
        <v>0.47370000000000001</v>
      </c>
      <c r="AY94" s="1">
        <v>4904.2</v>
      </c>
      <c r="AZ94">
        <v>0.32750000000000001</v>
      </c>
      <c r="BA94">
        <v>807.46</v>
      </c>
      <c r="BB94">
        <v>5.3900000000000003E-2</v>
      </c>
      <c r="BC94" s="1">
        <v>2168.7600000000002</v>
      </c>
      <c r="BD94">
        <v>0.14480000000000001</v>
      </c>
      <c r="BE94" s="1">
        <v>14973.24</v>
      </c>
      <c r="BF94">
        <v>0.54100000000000004</v>
      </c>
      <c r="BG94">
        <v>0.24340000000000001</v>
      </c>
      <c r="BH94">
        <v>0.15989999999999999</v>
      </c>
      <c r="BI94">
        <v>3.3500000000000002E-2</v>
      </c>
      <c r="BJ94">
        <v>2.2100000000000002E-2</v>
      </c>
    </row>
    <row r="95" spans="1:62" x14ac:dyDescent="0.25">
      <c r="A95" t="s">
        <v>96</v>
      </c>
      <c r="B95" t="s">
        <v>850</v>
      </c>
      <c r="C95">
        <v>17.100000000000001</v>
      </c>
      <c r="D95">
        <v>208.87905229250109</v>
      </c>
      <c r="E95">
        <v>2412.9832473500001</v>
      </c>
      <c r="F95">
        <v>3.0000000000000001E-3</v>
      </c>
      <c r="G95">
        <v>8.9999999999999998E-4</v>
      </c>
      <c r="H95">
        <v>0.13589999999999999</v>
      </c>
      <c r="I95">
        <v>1.4E-3</v>
      </c>
      <c r="J95">
        <v>7.7899999999999997E-2</v>
      </c>
      <c r="K95">
        <v>0.64959999999999996</v>
      </c>
      <c r="L95">
        <v>0.1313</v>
      </c>
      <c r="M95">
        <v>0.96689999999999998</v>
      </c>
      <c r="N95">
        <v>2.1399999999999999E-2</v>
      </c>
      <c r="O95">
        <v>0.1883</v>
      </c>
      <c r="P95" s="1">
        <v>62471.68</v>
      </c>
      <c r="Q95">
        <v>0.20319999999999999</v>
      </c>
      <c r="R95">
        <v>0.19539999999999999</v>
      </c>
      <c r="S95">
        <v>0.60150000000000003</v>
      </c>
      <c r="T95">
        <v>23.58</v>
      </c>
      <c r="U95" s="1">
        <v>79325.08</v>
      </c>
      <c r="V95">
        <v>102.61</v>
      </c>
      <c r="W95" s="1">
        <v>140472.76999999999</v>
      </c>
      <c r="X95">
        <v>0.65369999999999995</v>
      </c>
      <c r="Y95">
        <v>0.2412</v>
      </c>
      <c r="Z95">
        <v>0.1051</v>
      </c>
      <c r="AA95">
        <v>0.3463</v>
      </c>
      <c r="AB95">
        <v>140.47</v>
      </c>
      <c r="AC95" s="1">
        <v>4339.9502245955364</v>
      </c>
      <c r="AD95">
        <v>430.88</v>
      </c>
      <c r="AE95" s="1">
        <v>96848.14</v>
      </c>
      <c r="AF95" t="s">
        <v>3</v>
      </c>
      <c r="AG95" s="1">
        <v>28143</v>
      </c>
      <c r="AH95" s="1">
        <v>42869.82</v>
      </c>
      <c r="AI95">
        <v>46.48</v>
      </c>
      <c r="AJ95">
        <v>28.55</v>
      </c>
      <c r="AK95">
        <v>33.47</v>
      </c>
      <c r="AL95">
        <v>2.09</v>
      </c>
      <c r="AM95">
        <v>1.68</v>
      </c>
      <c r="AN95">
        <v>1.92</v>
      </c>
      <c r="AO95">
        <v>1.41</v>
      </c>
      <c r="AP95">
        <v>0.93510000000000004</v>
      </c>
      <c r="AQ95" s="1">
        <v>1910.3</v>
      </c>
      <c r="AR95" s="1">
        <v>2850.61</v>
      </c>
      <c r="AS95" s="1">
        <v>8568.09</v>
      </c>
      <c r="AT95" s="1">
        <v>1039.21</v>
      </c>
      <c r="AU95">
        <v>476.24</v>
      </c>
      <c r="AV95" s="1">
        <v>14844.46</v>
      </c>
      <c r="AW95" s="1">
        <v>8561.85</v>
      </c>
      <c r="AX95">
        <v>0.5171</v>
      </c>
      <c r="AY95" s="1">
        <v>3991.65</v>
      </c>
      <c r="AZ95">
        <v>0.24110000000000001</v>
      </c>
      <c r="BA95">
        <v>547.61</v>
      </c>
      <c r="BB95">
        <v>3.3099999999999997E-2</v>
      </c>
      <c r="BC95" s="1">
        <v>3455.88</v>
      </c>
      <c r="BD95">
        <v>0.2087</v>
      </c>
      <c r="BE95" s="1">
        <v>16556.990000000002</v>
      </c>
      <c r="BF95">
        <v>0.55320000000000003</v>
      </c>
      <c r="BG95">
        <v>0.2326</v>
      </c>
      <c r="BH95">
        <v>0.16880000000000001</v>
      </c>
      <c r="BI95">
        <v>2.9700000000000001E-2</v>
      </c>
      <c r="BJ95">
        <v>1.5800000000000002E-2</v>
      </c>
    </row>
    <row r="96" spans="1:62" x14ac:dyDescent="0.25">
      <c r="A96" t="s">
        <v>97</v>
      </c>
      <c r="B96" t="s">
        <v>851</v>
      </c>
      <c r="C96">
        <v>33.33</v>
      </c>
      <c r="D96">
        <v>43.369384258519879</v>
      </c>
      <c r="E96">
        <v>1276.6277379000001</v>
      </c>
      <c r="F96">
        <v>6.3E-3</v>
      </c>
      <c r="G96">
        <v>1.6999999999999999E-3</v>
      </c>
      <c r="H96">
        <v>9.7999999999999997E-3</v>
      </c>
      <c r="I96">
        <v>1E-3</v>
      </c>
      <c r="J96">
        <v>2.2800000000000001E-2</v>
      </c>
      <c r="K96">
        <v>0.92949999999999999</v>
      </c>
      <c r="L96">
        <v>2.8799999999999999E-2</v>
      </c>
      <c r="M96">
        <v>0.26590000000000003</v>
      </c>
      <c r="N96">
        <v>4.7999999999999996E-3</v>
      </c>
      <c r="O96">
        <v>0.13500000000000001</v>
      </c>
      <c r="P96" s="1">
        <v>60717.11</v>
      </c>
      <c r="Q96">
        <v>0.2051</v>
      </c>
      <c r="R96">
        <v>0.20280000000000001</v>
      </c>
      <c r="S96">
        <v>0.59209999999999996</v>
      </c>
      <c r="T96">
        <v>9.7100000000000009</v>
      </c>
      <c r="U96" s="1">
        <v>83376.98</v>
      </c>
      <c r="V96">
        <v>130.97</v>
      </c>
      <c r="W96" s="1">
        <v>222628.6</v>
      </c>
      <c r="X96">
        <v>0.80669999999999997</v>
      </c>
      <c r="Y96">
        <v>0.1172</v>
      </c>
      <c r="Z96">
        <v>7.6100000000000001E-2</v>
      </c>
      <c r="AA96">
        <v>0.1933</v>
      </c>
      <c r="AB96">
        <v>222.63</v>
      </c>
      <c r="AC96" s="1">
        <v>6658.9399378597427</v>
      </c>
      <c r="AD96">
        <v>669.16</v>
      </c>
      <c r="AE96" s="1">
        <v>212786.29</v>
      </c>
      <c r="AF96" t="s">
        <v>3</v>
      </c>
      <c r="AG96" s="1">
        <v>38616</v>
      </c>
      <c r="AH96" s="1">
        <v>63144.7</v>
      </c>
      <c r="AI96">
        <v>43.81</v>
      </c>
      <c r="AJ96">
        <v>24.9</v>
      </c>
      <c r="AK96">
        <v>28.46</v>
      </c>
      <c r="AL96">
        <v>2.12</v>
      </c>
      <c r="AM96">
        <v>1.65</v>
      </c>
      <c r="AN96">
        <v>1.93</v>
      </c>
      <c r="AO96" s="1">
        <v>2262.06</v>
      </c>
      <c r="AP96">
        <v>1.0882000000000001</v>
      </c>
      <c r="AQ96" s="1">
        <v>1621.28</v>
      </c>
      <c r="AR96" s="1">
        <v>2337.36</v>
      </c>
      <c r="AS96" s="1">
        <v>7121.07</v>
      </c>
      <c r="AT96">
        <v>708.15</v>
      </c>
      <c r="AU96">
        <v>327.51</v>
      </c>
      <c r="AV96" s="1">
        <v>12115.38</v>
      </c>
      <c r="AW96" s="1">
        <v>5311.07</v>
      </c>
      <c r="AX96">
        <v>0.38429999999999997</v>
      </c>
      <c r="AY96" s="1">
        <v>6186.47</v>
      </c>
      <c r="AZ96">
        <v>0.4476</v>
      </c>
      <c r="BA96">
        <v>626.42999999999995</v>
      </c>
      <c r="BB96">
        <v>4.53E-2</v>
      </c>
      <c r="BC96" s="1">
        <v>1697.33</v>
      </c>
      <c r="BD96">
        <v>0.12280000000000001</v>
      </c>
      <c r="BE96" s="1">
        <v>13821.31</v>
      </c>
      <c r="BF96">
        <v>0.57050000000000001</v>
      </c>
      <c r="BG96">
        <v>0.2296</v>
      </c>
      <c r="BH96">
        <v>0.14180000000000001</v>
      </c>
      <c r="BI96">
        <v>3.56E-2</v>
      </c>
      <c r="BJ96">
        <v>2.2499999999999999E-2</v>
      </c>
    </row>
    <row r="97" spans="1:62" x14ac:dyDescent="0.25">
      <c r="A97" t="s">
        <v>98</v>
      </c>
      <c r="B97" t="s">
        <v>852</v>
      </c>
      <c r="C97">
        <v>62.42</v>
      </c>
      <c r="D97">
        <v>310.58821496170629</v>
      </c>
      <c r="E97">
        <v>16969.31900736364</v>
      </c>
      <c r="F97">
        <v>3.1899999999999998E-2</v>
      </c>
      <c r="G97">
        <v>1.6999999999999999E-3</v>
      </c>
      <c r="H97">
        <v>0.47660000000000002</v>
      </c>
      <c r="I97">
        <v>1.6000000000000001E-3</v>
      </c>
      <c r="J97">
        <v>0.1381</v>
      </c>
      <c r="K97">
        <v>0.27800000000000002</v>
      </c>
      <c r="L97">
        <v>7.22E-2</v>
      </c>
      <c r="M97">
        <v>0.84470000000000001</v>
      </c>
      <c r="N97">
        <v>0.1148</v>
      </c>
      <c r="O97">
        <v>0.19359999999999999</v>
      </c>
      <c r="P97" s="1">
        <v>72428.34</v>
      </c>
      <c r="Q97">
        <v>0.2651</v>
      </c>
      <c r="R97">
        <v>0.2175</v>
      </c>
      <c r="S97">
        <v>0.51739999999999997</v>
      </c>
      <c r="T97">
        <v>191.79</v>
      </c>
      <c r="U97" s="1">
        <v>93341.27</v>
      </c>
      <c r="V97">
        <v>95.92</v>
      </c>
      <c r="W97" s="1">
        <v>197875.71</v>
      </c>
      <c r="X97">
        <v>0.60350000000000004</v>
      </c>
      <c r="Y97">
        <v>0.33529999999999999</v>
      </c>
      <c r="Z97">
        <v>6.1199999999999997E-2</v>
      </c>
      <c r="AA97">
        <v>0.39650000000000002</v>
      </c>
      <c r="AB97">
        <v>197.88</v>
      </c>
      <c r="AC97" s="1">
        <v>7107.2402455974134</v>
      </c>
      <c r="AD97">
        <v>485.15</v>
      </c>
      <c r="AE97" s="1">
        <v>124701.32</v>
      </c>
      <c r="AF97" t="s">
        <v>3</v>
      </c>
      <c r="AG97" s="1">
        <v>33776.5</v>
      </c>
      <c r="AH97" s="1">
        <v>52742.36</v>
      </c>
      <c r="AI97">
        <v>64.290000000000006</v>
      </c>
      <c r="AJ97">
        <v>33.659999999999997</v>
      </c>
      <c r="AK97">
        <v>45.65</v>
      </c>
      <c r="AL97">
        <v>1.65</v>
      </c>
      <c r="AM97">
        <v>1.29</v>
      </c>
      <c r="AN97">
        <v>1.41</v>
      </c>
      <c r="AO97">
        <v>909.79</v>
      </c>
      <c r="AP97">
        <v>0.87470000000000003</v>
      </c>
      <c r="AQ97" s="1">
        <v>2628.27</v>
      </c>
      <c r="AR97" s="1">
        <v>3425.2</v>
      </c>
      <c r="AS97" s="1">
        <v>9821.16</v>
      </c>
      <c r="AT97" s="1">
        <v>1457.19</v>
      </c>
      <c r="AU97">
        <v>977.7</v>
      </c>
      <c r="AV97" s="1">
        <v>18309.52</v>
      </c>
      <c r="AW97" s="1">
        <v>6929.33</v>
      </c>
      <c r="AX97">
        <v>0.34570000000000001</v>
      </c>
      <c r="AY97" s="1">
        <v>7902.64</v>
      </c>
      <c r="AZ97">
        <v>0.39429999999999998</v>
      </c>
      <c r="BA97">
        <v>807.99</v>
      </c>
      <c r="BB97">
        <v>4.0300000000000002E-2</v>
      </c>
      <c r="BC97" s="1">
        <v>4402.41</v>
      </c>
      <c r="BD97">
        <v>0.21970000000000001</v>
      </c>
      <c r="BE97" s="1">
        <v>20042.37</v>
      </c>
      <c r="BF97">
        <v>0.59119999999999995</v>
      </c>
      <c r="BG97">
        <v>0.22370000000000001</v>
      </c>
      <c r="BH97">
        <v>0.1399</v>
      </c>
      <c r="BI97">
        <v>3.1199999999999999E-2</v>
      </c>
      <c r="BJ97">
        <v>1.4E-2</v>
      </c>
    </row>
    <row r="98" spans="1:62" x14ac:dyDescent="0.25">
      <c r="A98" t="s">
        <v>99</v>
      </c>
      <c r="B98" t="s">
        <v>853</v>
      </c>
      <c r="C98">
        <v>43.76</v>
      </c>
      <c r="D98">
        <v>61.579509845439013</v>
      </c>
      <c r="E98">
        <v>1913.7365369500001</v>
      </c>
      <c r="F98">
        <v>5.0000000000000001E-3</v>
      </c>
      <c r="G98">
        <v>5.0000000000000001E-4</v>
      </c>
      <c r="H98">
        <v>4.2599999999999999E-2</v>
      </c>
      <c r="I98">
        <v>8.9999999999999998E-4</v>
      </c>
      <c r="J98">
        <v>3.5700000000000003E-2</v>
      </c>
      <c r="K98">
        <v>0.84119999999999995</v>
      </c>
      <c r="L98">
        <v>7.3999999999999996E-2</v>
      </c>
      <c r="M98">
        <v>0.74990000000000001</v>
      </c>
      <c r="N98">
        <v>9.7999999999999997E-3</v>
      </c>
      <c r="O98">
        <v>0.17899999999999999</v>
      </c>
      <c r="P98" s="1">
        <v>62243.93</v>
      </c>
      <c r="Q98">
        <v>0.1928</v>
      </c>
      <c r="R98">
        <v>0.1857</v>
      </c>
      <c r="S98">
        <v>0.62150000000000005</v>
      </c>
      <c r="T98">
        <v>17.149999999999999</v>
      </c>
      <c r="U98" s="1">
        <v>77563.55</v>
      </c>
      <c r="V98">
        <v>111.85</v>
      </c>
      <c r="W98" s="1">
        <v>179476.43</v>
      </c>
      <c r="X98">
        <v>0.68759999999999999</v>
      </c>
      <c r="Y98">
        <v>0.2049</v>
      </c>
      <c r="Z98">
        <v>0.1075</v>
      </c>
      <c r="AA98">
        <v>0.31240000000000001</v>
      </c>
      <c r="AB98">
        <v>179.48</v>
      </c>
      <c r="AC98" s="1">
        <v>4987.0979408721714</v>
      </c>
      <c r="AD98">
        <v>510.7</v>
      </c>
      <c r="AE98" s="1">
        <v>132903.45000000001</v>
      </c>
      <c r="AF98" t="s">
        <v>3</v>
      </c>
      <c r="AG98" s="1">
        <v>31575</v>
      </c>
      <c r="AH98" s="1">
        <v>49732.94</v>
      </c>
      <c r="AI98">
        <v>42.08</v>
      </c>
      <c r="AJ98">
        <v>25.19</v>
      </c>
      <c r="AK98">
        <v>30.56</v>
      </c>
      <c r="AL98">
        <v>2.06</v>
      </c>
      <c r="AM98">
        <v>1.46</v>
      </c>
      <c r="AN98">
        <v>1.78</v>
      </c>
      <c r="AO98">
        <v>956.44</v>
      </c>
      <c r="AP98">
        <v>0.86899999999999999</v>
      </c>
      <c r="AQ98" s="1">
        <v>1711.81</v>
      </c>
      <c r="AR98" s="1">
        <v>2583.4299999999998</v>
      </c>
      <c r="AS98" s="1">
        <v>8054.76</v>
      </c>
      <c r="AT98">
        <v>840.89</v>
      </c>
      <c r="AU98">
        <v>459.55</v>
      </c>
      <c r="AV98" s="1">
        <v>13650.44</v>
      </c>
      <c r="AW98" s="1">
        <v>7305.39</v>
      </c>
      <c r="AX98">
        <v>0.47739999999999999</v>
      </c>
      <c r="AY98" s="1">
        <v>4640.7299999999996</v>
      </c>
      <c r="AZ98">
        <v>0.30330000000000001</v>
      </c>
      <c r="BA98">
        <v>568.70000000000005</v>
      </c>
      <c r="BB98">
        <v>3.7199999999999997E-2</v>
      </c>
      <c r="BC98" s="1">
        <v>2787.35</v>
      </c>
      <c r="BD98">
        <v>0.1822</v>
      </c>
      <c r="BE98" s="1">
        <v>15302.17</v>
      </c>
      <c r="BF98">
        <v>0.5585</v>
      </c>
      <c r="BG98">
        <v>0.24740000000000001</v>
      </c>
      <c r="BH98">
        <v>0.14849999999999999</v>
      </c>
      <c r="BI98">
        <v>2.92E-2</v>
      </c>
      <c r="BJ98">
        <v>1.6500000000000001E-2</v>
      </c>
    </row>
    <row r="99" spans="1:62" x14ac:dyDescent="0.25">
      <c r="A99" t="s">
        <v>100</v>
      </c>
      <c r="B99" t="s">
        <v>854</v>
      </c>
      <c r="C99">
        <v>45.24</v>
      </c>
      <c r="D99">
        <v>47.084363772878618</v>
      </c>
      <c r="E99">
        <v>1930.8271096000001</v>
      </c>
      <c r="F99">
        <v>7.9000000000000008E-3</v>
      </c>
      <c r="G99">
        <v>8.9999999999999998E-4</v>
      </c>
      <c r="H99">
        <v>2.6700000000000002E-2</v>
      </c>
      <c r="I99">
        <v>1.1999999999999999E-3</v>
      </c>
      <c r="J99">
        <v>6.4600000000000005E-2</v>
      </c>
      <c r="K99">
        <v>0.84550000000000003</v>
      </c>
      <c r="L99">
        <v>5.3199999999999997E-2</v>
      </c>
      <c r="M99">
        <v>0.38690000000000002</v>
      </c>
      <c r="N99">
        <v>8.0999999999999996E-3</v>
      </c>
      <c r="O99">
        <v>0.1474</v>
      </c>
      <c r="P99" s="1">
        <v>65727.490000000005</v>
      </c>
      <c r="Q99">
        <v>0.20630000000000001</v>
      </c>
      <c r="R99">
        <v>0.1825</v>
      </c>
      <c r="S99">
        <v>0.61119999999999997</v>
      </c>
      <c r="T99">
        <v>14.2</v>
      </c>
      <c r="U99" s="1">
        <v>84666.19</v>
      </c>
      <c r="V99">
        <v>135.11000000000001</v>
      </c>
      <c r="W99" s="1">
        <v>219036.31</v>
      </c>
      <c r="X99">
        <v>0.73040000000000005</v>
      </c>
      <c r="Y99">
        <v>0.19089999999999999</v>
      </c>
      <c r="Z99">
        <v>7.8799999999999995E-2</v>
      </c>
      <c r="AA99">
        <v>0.26960000000000001</v>
      </c>
      <c r="AB99">
        <v>219.04</v>
      </c>
      <c r="AC99" s="1">
        <v>6867.3132830163922</v>
      </c>
      <c r="AD99">
        <v>664.88</v>
      </c>
      <c r="AE99" s="1">
        <v>188310.91</v>
      </c>
      <c r="AF99" t="s">
        <v>3</v>
      </c>
      <c r="AG99" s="1">
        <v>38394</v>
      </c>
      <c r="AH99" s="1">
        <v>60262.85</v>
      </c>
      <c r="AI99">
        <v>49.39</v>
      </c>
      <c r="AJ99">
        <v>27.32</v>
      </c>
      <c r="AK99">
        <v>35.51</v>
      </c>
      <c r="AL99">
        <v>2.15</v>
      </c>
      <c r="AM99">
        <v>1.7</v>
      </c>
      <c r="AN99">
        <v>2.04</v>
      </c>
      <c r="AO99" s="1">
        <v>1875.59</v>
      </c>
      <c r="AP99">
        <v>0.94899999999999995</v>
      </c>
      <c r="AQ99" s="1">
        <v>1611.6</v>
      </c>
      <c r="AR99" s="1">
        <v>2386.48</v>
      </c>
      <c r="AS99" s="1">
        <v>7543.53</v>
      </c>
      <c r="AT99">
        <v>785.31</v>
      </c>
      <c r="AU99">
        <v>405.97</v>
      </c>
      <c r="AV99" s="1">
        <v>12732.88</v>
      </c>
      <c r="AW99" s="1">
        <v>5370.99</v>
      </c>
      <c r="AX99">
        <v>0.36990000000000001</v>
      </c>
      <c r="AY99" s="1">
        <v>6449.71</v>
      </c>
      <c r="AZ99">
        <v>0.44419999999999998</v>
      </c>
      <c r="BA99">
        <v>794.66</v>
      </c>
      <c r="BB99">
        <v>5.4699999999999999E-2</v>
      </c>
      <c r="BC99" s="1">
        <v>1905.27</v>
      </c>
      <c r="BD99">
        <v>0.13120000000000001</v>
      </c>
      <c r="BE99" s="1">
        <v>14520.63</v>
      </c>
      <c r="BF99">
        <v>0.56620000000000004</v>
      </c>
      <c r="BG99">
        <v>0.2298</v>
      </c>
      <c r="BH99">
        <v>0.15590000000000001</v>
      </c>
      <c r="BI99">
        <v>3.2599999999999997E-2</v>
      </c>
      <c r="BJ99">
        <v>1.54E-2</v>
      </c>
    </row>
    <row r="100" spans="1:62" x14ac:dyDescent="0.25">
      <c r="A100" t="s">
        <v>101</v>
      </c>
      <c r="B100" t="s">
        <v>855</v>
      </c>
      <c r="C100">
        <v>50.62</v>
      </c>
      <c r="D100">
        <v>18.99705109319742</v>
      </c>
      <c r="E100">
        <v>803.74095899999998</v>
      </c>
      <c r="F100">
        <v>1.9E-3</v>
      </c>
      <c r="G100">
        <v>4.0000000000000002E-4</v>
      </c>
      <c r="H100">
        <v>9.5999999999999992E-3</v>
      </c>
      <c r="I100">
        <v>6.9999999999999999E-4</v>
      </c>
      <c r="J100">
        <v>1.46E-2</v>
      </c>
      <c r="K100">
        <v>0.93810000000000004</v>
      </c>
      <c r="L100">
        <v>3.4599999999999999E-2</v>
      </c>
      <c r="M100">
        <v>0.44230000000000003</v>
      </c>
      <c r="N100">
        <v>1E-3</v>
      </c>
      <c r="O100">
        <v>0.1595</v>
      </c>
      <c r="P100" s="1">
        <v>54720.47</v>
      </c>
      <c r="Q100">
        <v>0.26190000000000002</v>
      </c>
      <c r="R100">
        <v>0.2402</v>
      </c>
      <c r="S100">
        <v>0.49790000000000001</v>
      </c>
      <c r="T100">
        <v>7.89</v>
      </c>
      <c r="U100" s="1">
        <v>75567.33</v>
      </c>
      <c r="V100">
        <v>100.51</v>
      </c>
      <c r="W100" s="1">
        <v>216479.58</v>
      </c>
      <c r="X100">
        <v>0.66669999999999996</v>
      </c>
      <c r="Y100">
        <v>0.13469999999999999</v>
      </c>
      <c r="Z100">
        <v>0.1986</v>
      </c>
      <c r="AA100">
        <v>0.33329999999999999</v>
      </c>
      <c r="AB100">
        <v>216.48</v>
      </c>
      <c r="AC100" s="1">
        <v>5999.7262824513646</v>
      </c>
      <c r="AD100">
        <v>521.12</v>
      </c>
      <c r="AE100" s="1">
        <v>175281.24</v>
      </c>
      <c r="AF100" t="s">
        <v>3</v>
      </c>
      <c r="AG100" s="1">
        <v>33877</v>
      </c>
      <c r="AH100" s="1">
        <v>54216.13</v>
      </c>
      <c r="AI100">
        <v>34.770000000000003</v>
      </c>
      <c r="AJ100">
        <v>22.87</v>
      </c>
      <c r="AK100">
        <v>25.35</v>
      </c>
      <c r="AL100">
        <v>1.63</v>
      </c>
      <c r="AM100">
        <v>1.39</v>
      </c>
      <c r="AN100">
        <v>1.52</v>
      </c>
      <c r="AO100" s="1">
        <v>2438.35</v>
      </c>
      <c r="AP100">
        <v>0.9748</v>
      </c>
      <c r="AQ100" s="1">
        <v>2014.9</v>
      </c>
      <c r="AR100" s="1">
        <v>3089.29</v>
      </c>
      <c r="AS100" s="1">
        <v>7809.34</v>
      </c>
      <c r="AT100">
        <v>766.37</v>
      </c>
      <c r="AU100">
        <v>324.19</v>
      </c>
      <c r="AV100" s="1">
        <v>14004.1</v>
      </c>
      <c r="AW100" s="1">
        <v>7690.99</v>
      </c>
      <c r="AX100">
        <v>0.46460000000000001</v>
      </c>
      <c r="AY100" s="1">
        <v>5355.98</v>
      </c>
      <c r="AZ100">
        <v>0.32350000000000001</v>
      </c>
      <c r="BA100">
        <v>860.36</v>
      </c>
      <c r="BB100">
        <v>5.1999999999999998E-2</v>
      </c>
      <c r="BC100" s="1">
        <v>2646.49</v>
      </c>
      <c r="BD100">
        <v>0.15989999999999999</v>
      </c>
      <c r="BE100" s="1">
        <v>16553.82</v>
      </c>
      <c r="BF100">
        <v>0.52510000000000001</v>
      </c>
      <c r="BG100">
        <v>0.2326</v>
      </c>
      <c r="BH100">
        <v>0.1832</v>
      </c>
      <c r="BI100">
        <v>3.3099999999999997E-2</v>
      </c>
      <c r="BJ100">
        <v>2.5899999999999999E-2</v>
      </c>
    </row>
    <row r="101" spans="1:62" x14ac:dyDescent="0.25">
      <c r="A101" t="s">
        <v>102</v>
      </c>
      <c r="B101" t="s">
        <v>856</v>
      </c>
      <c r="C101">
        <v>88.38</v>
      </c>
      <c r="D101">
        <v>23.328530656089221</v>
      </c>
      <c r="E101">
        <v>1460.1405887000001</v>
      </c>
      <c r="F101">
        <v>2.0999999999999999E-3</v>
      </c>
      <c r="G101">
        <v>4.0000000000000002E-4</v>
      </c>
      <c r="H101">
        <v>1.67E-2</v>
      </c>
      <c r="I101">
        <v>5.9999999999999995E-4</v>
      </c>
      <c r="J101">
        <v>1.6500000000000001E-2</v>
      </c>
      <c r="K101">
        <v>0.92330000000000001</v>
      </c>
      <c r="L101">
        <v>4.0300000000000002E-2</v>
      </c>
      <c r="M101">
        <v>0.90059999999999996</v>
      </c>
      <c r="N101">
        <v>1.6999999999999999E-3</v>
      </c>
      <c r="O101">
        <v>0.18720000000000001</v>
      </c>
      <c r="P101" s="1">
        <v>62539</v>
      </c>
      <c r="Q101">
        <v>0.17280000000000001</v>
      </c>
      <c r="R101">
        <v>0.19500000000000001</v>
      </c>
      <c r="S101">
        <v>0.63229999999999997</v>
      </c>
      <c r="T101">
        <v>13.78</v>
      </c>
      <c r="U101" s="1">
        <v>83177.17</v>
      </c>
      <c r="V101">
        <v>106.55</v>
      </c>
      <c r="W101" s="1">
        <v>168126.7</v>
      </c>
      <c r="X101">
        <v>0.62760000000000005</v>
      </c>
      <c r="Y101">
        <v>0.14280000000000001</v>
      </c>
      <c r="Z101">
        <v>0.2296</v>
      </c>
      <c r="AA101">
        <v>0.37240000000000001</v>
      </c>
      <c r="AB101">
        <v>168.13</v>
      </c>
      <c r="AC101" s="1">
        <v>3958.346452068929</v>
      </c>
      <c r="AD101">
        <v>384.04</v>
      </c>
      <c r="AE101" s="1">
        <v>119864.31</v>
      </c>
      <c r="AF101" t="s">
        <v>3</v>
      </c>
      <c r="AG101" s="1">
        <v>31248</v>
      </c>
      <c r="AH101" s="1">
        <v>46837.52</v>
      </c>
      <c r="AI101">
        <v>32.299999999999997</v>
      </c>
      <c r="AJ101">
        <v>22.07</v>
      </c>
      <c r="AK101">
        <v>25.43</v>
      </c>
      <c r="AL101">
        <v>1.53</v>
      </c>
      <c r="AM101">
        <v>1.26</v>
      </c>
      <c r="AN101">
        <v>1.45</v>
      </c>
      <c r="AO101">
        <v>980.63</v>
      </c>
      <c r="AP101">
        <v>0.84370000000000001</v>
      </c>
      <c r="AQ101" s="1">
        <v>1790.17</v>
      </c>
      <c r="AR101" s="1">
        <v>3005.39</v>
      </c>
      <c r="AS101" s="1">
        <v>8443.31</v>
      </c>
      <c r="AT101">
        <v>796.01</v>
      </c>
      <c r="AU101">
        <v>545.83000000000004</v>
      </c>
      <c r="AV101" s="1">
        <v>14580.72</v>
      </c>
      <c r="AW101" s="1">
        <v>9072.2800000000007</v>
      </c>
      <c r="AX101">
        <v>0.54579999999999995</v>
      </c>
      <c r="AY101" s="1">
        <v>3728.09</v>
      </c>
      <c r="AZ101">
        <v>0.2243</v>
      </c>
      <c r="BA101">
        <v>660.51</v>
      </c>
      <c r="BB101">
        <v>3.9699999999999999E-2</v>
      </c>
      <c r="BC101" s="1">
        <v>3161.06</v>
      </c>
      <c r="BD101">
        <v>0.19020000000000001</v>
      </c>
      <c r="BE101" s="1">
        <v>16621.93</v>
      </c>
      <c r="BF101">
        <v>0.55120000000000002</v>
      </c>
      <c r="BG101">
        <v>0.25309999999999999</v>
      </c>
      <c r="BH101">
        <v>0.13950000000000001</v>
      </c>
      <c r="BI101">
        <v>3.32E-2</v>
      </c>
      <c r="BJ101">
        <v>2.3E-2</v>
      </c>
    </row>
    <row r="102" spans="1:62" x14ac:dyDescent="0.25">
      <c r="A102" t="s">
        <v>103</v>
      </c>
      <c r="B102" t="s">
        <v>857</v>
      </c>
      <c r="C102">
        <v>116.38</v>
      </c>
      <c r="D102">
        <v>12.98214724481309</v>
      </c>
      <c r="E102">
        <v>1428.1709572</v>
      </c>
      <c r="F102">
        <v>2.2000000000000001E-3</v>
      </c>
      <c r="G102">
        <v>2.0000000000000001E-4</v>
      </c>
      <c r="H102">
        <v>6.6E-3</v>
      </c>
      <c r="I102">
        <v>8.9999999999999998E-4</v>
      </c>
      <c r="J102">
        <v>1.9699999999999999E-2</v>
      </c>
      <c r="K102">
        <v>0.94379999999999997</v>
      </c>
      <c r="L102">
        <v>2.6499999999999999E-2</v>
      </c>
      <c r="M102">
        <v>0.29270000000000002</v>
      </c>
      <c r="N102">
        <v>1.5E-3</v>
      </c>
      <c r="O102">
        <v>0.1489</v>
      </c>
      <c r="P102" s="1">
        <v>60069.52</v>
      </c>
      <c r="Q102">
        <v>0.18840000000000001</v>
      </c>
      <c r="R102">
        <v>0.18390000000000001</v>
      </c>
      <c r="S102">
        <v>0.62770000000000004</v>
      </c>
      <c r="T102">
        <v>13.99</v>
      </c>
      <c r="U102" s="1">
        <v>77450.75</v>
      </c>
      <c r="V102">
        <v>102.45</v>
      </c>
      <c r="W102" s="1">
        <v>220536.72</v>
      </c>
      <c r="X102">
        <v>0.77159999999999995</v>
      </c>
      <c r="Y102">
        <v>9.1700000000000004E-2</v>
      </c>
      <c r="Z102">
        <v>0.13669999999999999</v>
      </c>
      <c r="AA102">
        <v>0.22839999999999999</v>
      </c>
      <c r="AB102">
        <v>220.54</v>
      </c>
      <c r="AC102" s="1">
        <v>5596.4115075015307</v>
      </c>
      <c r="AD102">
        <v>522.46</v>
      </c>
      <c r="AE102" s="1">
        <v>185815.88</v>
      </c>
      <c r="AF102" t="s">
        <v>3</v>
      </c>
      <c r="AG102" s="1">
        <v>37472</v>
      </c>
      <c r="AH102" s="1">
        <v>60010.2</v>
      </c>
      <c r="AI102">
        <v>35.4</v>
      </c>
      <c r="AJ102">
        <v>21.9</v>
      </c>
      <c r="AK102">
        <v>23.93</v>
      </c>
      <c r="AL102">
        <v>1.91</v>
      </c>
      <c r="AM102">
        <v>1.19</v>
      </c>
      <c r="AN102">
        <v>1.47</v>
      </c>
      <c r="AO102" s="1">
        <v>1756.98</v>
      </c>
      <c r="AP102">
        <v>1.0632999999999999</v>
      </c>
      <c r="AQ102" s="1">
        <v>1665.42</v>
      </c>
      <c r="AR102" s="1">
        <v>2671.86</v>
      </c>
      <c r="AS102" s="1">
        <v>7605.32</v>
      </c>
      <c r="AT102">
        <v>773.62</v>
      </c>
      <c r="AU102">
        <v>355.93</v>
      </c>
      <c r="AV102" s="1">
        <v>13072.14</v>
      </c>
      <c r="AW102" s="1">
        <v>6844.18</v>
      </c>
      <c r="AX102">
        <v>0.44679999999999997</v>
      </c>
      <c r="AY102" s="1">
        <v>5644.92</v>
      </c>
      <c r="AZ102">
        <v>0.36849999999999999</v>
      </c>
      <c r="BA102">
        <v>719.42</v>
      </c>
      <c r="BB102">
        <v>4.7E-2</v>
      </c>
      <c r="BC102" s="1">
        <v>2111.36</v>
      </c>
      <c r="BD102">
        <v>0.13780000000000001</v>
      </c>
      <c r="BE102" s="1">
        <v>15319.88</v>
      </c>
      <c r="BF102">
        <v>0.56130000000000002</v>
      </c>
      <c r="BG102">
        <v>0.2417</v>
      </c>
      <c r="BH102">
        <v>0.14099999999999999</v>
      </c>
      <c r="BI102">
        <v>3.78E-2</v>
      </c>
      <c r="BJ102">
        <v>1.83E-2</v>
      </c>
    </row>
    <row r="103" spans="1:62" x14ac:dyDescent="0.25">
      <c r="A103" t="s">
        <v>104</v>
      </c>
      <c r="B103" t="s">
        <v>858</v>
      </c>
      <c r="C103">
        <v>10.76</v>
      </c>
      <c r="D103">
        <v>298.0445326117802</v>
      </c>
      <c r="E103">
        <v>2234.46259685</v>
      </c>
      <c r="F103">
        <v>3.7000000000000002E-3</v>
      </c>
      <c r="G103">
        <v>8.9999999999999998E-4</v>
      </c>
      <c r="H103">
        <v>0.39900000000000002</v>
      </c>
      <c r="I103">
        <v>1.5E-3</v>
      </c>
      <c r="J103">
        <v>0.104</v>
      </c>
      <c r="K103">
        <v>0.36849999999999999</v>
      </c>
      <c r="L103">
        <v>0.1225</v>
      </c>
      <c r="M103">
        <v>0.99350000000000005</v>
      </c>
      <c r="N103">
        <v>3.9699999999999999E-2</v>
      </c>
      <c r="O103">
        <v>0.1958</v>
      </c>
      <c r="P103" s="1">
        <v>62971.1</v>
      </c>
      <c r="Q103">
        <v>0.28499999999999998</v>
      </c>
      <c r="R103">
        <v>0.2137</v>
      </c>
      <c r="S103">
        <v>0.50129999999999997</v>
      </c>
      <c r="T103">
        <v>25.19</v>
      </c>
      <c r="U103" s="1">
        <v>85542.15</v>
      </c>
      <c r="V103">
        <v>87.04</v>
      </c>
      <c r="W103" s="1">
        <v>126756.8</v>
      </c>
      <c r="X103">
        <v>0.63449999999999995</v>
      </c>
      <c r="Y103">
        <v>0.29220000000000002</v>
      </c>
      <c r="Z103">
        <v>7.3300000000000004E-2</v>
      </c>
      <c r="AA103">
        <v>0.36549999999999999</v>
      </c>
      <c r="AB103">
        <v>126.76</v>
      </c>
      <c r="AC103" s="1">
        <v>4945.7400769291307</v>
      </c>
      <c r="AD103">
        <v>412.34</v>
      </c>
      <c r="AE103" s="1">
        <v>78215.8</v>
      </c>
      <c r="AF103" t="s">
        <v>3</v>
      </c>
      <c r="AG103" s="1">
        <v>27318</v>
      </c>
      <c r="AH103" s="1">
        <v>40211.519999999997</v>
      </c>
      <c r="AI103">
        <v>57.56</v>
      </c>
      <c r="AJ103">
        <v>33.86</v>
      </c>
      <c r="AK103">
        <v>41.06</v>
      </c>
      <c r="AL103">
        <v>2.2799999999999998</v>
      </c>
      <c r="AM103">
        <v>1.8</v>
      </c>
      <c r="AN103">
        <v>2.09</v>
      </c>
      <c r="AO103">
        <v>0</v>
      </c>
      <c r="AP103">
        <v>1.0208999999999999</v>
      </c>
      <c r="AQ103" s="1">
        <v>2396.85</v>
      </c>
      <c r="AR103" s="1">
        <v>3131.78</v>
      </c>
      <c r="AS103" s="1">
        <v>9321.85</v>
      </c>
      <c r="AT103" s="1">
        <v>1148.75</v>
      </c>
      <c r="AU103">
        <v>630.44000000000005</v>
      </c>
      <c r="AV103" s="1">
        <v>16629.669999999998</v>
      </c>
      <c r="AW103" s="1">
        <v>9531.5</v>
      </c>
      <c r="AX103">
        <v>0.51400000000000001</v>
      </c>
      <c r="AY103" s="1">
        <v>4245.72</v>
      </c>
      <c r="AZ103">
        <v>0.22889999999999999</v>
      </c>
      <c r="BA103">
        <v>733.99</v>
      </c>
      <c r="BB103">
        <v>3.9600000000000003E-2</v>
      </c>
      <c r="BC103" s="1">
        <v>4033.16</v>
      </c>
      <c r="BD103">
        <v>0.2175</v>
      </c>
      <c r="BE103" s="1">
        <v>18544.37</v>
      </c>
      <c r="BF103">
        <v>0.54920000000000002</v>
      </c>
      <c r="BG103">
        <v>0.22450000000000001</v>
      </c>
      <c r="BH103">
        <v>0.17599999999999999</v>
      </c>
      <c r="BI103">
        <v>3.1899999999999998E-2</v>
      </c>
      <c r="BJ103">
        <v>1.83E-2</v>
      </c>
    </row>
    <row r="104" spans="1:62" x14ac:dyDescent="0.25">
      <c r="A104" t="s">
        <v>105</v>
      </c>
      <c r="B104" t="s">
        <v>859</v>
      </c>
      <c r="C104">
        <v>102.67</v>
      </c>
      <c r="D104">
        <v>16.546259226573461</v>
      </c>
      <c r="E104">
        <v>1456.8350174</v>
      </c>
      <c r="F104">
        <v>2.5000000000000001E-3</v>
      </c>
      <c r="G104">
        <v>4.0000000000000002E-4</v>
      </c>
      <c r="H104">
        <v>7.1999999999999998E-3</v>
      </c>
      <c r="I104">
        <v>8.0000000000000004E-4</v>
      </c>
      <c r="J104">
        <v>2.53E-2</v>
      </c>
      <c r="K104">
        <v>0.93730000000000002</v>
      </c>
      <c r="L104">
        <v>2.6599999999999999E-2</v>
      </c>
      <c r="M104">
        <v>0.29049999999999998</v>
      </c>
      <c r="N104">
        <v>2.3999999999999998E-3</v>
      </c>
      <c r="O104">
        <v>0.14829999999999999</v>
      </c>
      <c r="P104" s="1">
        <v>59594.239999999998</v>
      </c>
      <c r="Q104">
        <v>0.18629999999999999</v>
      </c>
      <c r="R104">
        <v>0.191</v>
      </c>
      <c r="S104">
        <v>0.62270000000000003</v>
      </c>
      <c r="T104">
        <v>13.38</v>
      </c>
      <c r="U104" s="1">
        <v>79139.789999999994</v>
      </c>
      <c r="V104">
        <v>108.56</v>
      </c>
      <c r="W104" s="1">
        <v>217925.81</v>
      </c>
      <c r="X104">
        <v>0.8075</v>
      </c>
      <c r="Y104">
        <v>7.9399999999999998E-2</v>
      </c>
      <c r="Z104">
        <v>0.1132</v>
      </c>
      <c r="AA104">
        <v>0.1925</v>
      </c>
      <c r="AB104">
        <v>217.93</v>
      </c>
      <c r="AC104" s="1">
        <v>5672.2454455957932</v>
      </c>
      <c r="AD104">
        <v>580.01</v>
      </c>
      <c r="AE104" s="1">
        <v>184881.1</v>
      </c>
      <c r="AF104" t="s">
        <v>3</v>
      </c>
      <c r="AG104" s="1">
        <v>38916</v>
      </c>
      <c r="AH104" s="1">
        <v>61700.04</v>
      </c>
      <c r="AI104">
        <v>38.590000000000003</v>
      </c>
      <c r="AJ104">
        <v>23.08</v>
      </c>
      <c r="AK104">
        <v>25.94</v>
      </c>
      <c r="AL104">
        <v>1.84</v>
      </c>
      <c r="AM104">
        <v>1.17</v>
      </c>
      <c r="AN104">
        <v>1.41</v>
      </c>
      <c r="AO104" s="1">
        <v>1609.13</v>
      </c>
      <c r="AP104">
        <v>1.0579000000000001</v>
      </c>
      <c r="AQ104" s="1">
        <v>1664.01</v>
      </c>
      <c r="AR104" s="1">
        <v>2644.6</v>
      </c>
      <c r="AS104" s="1">
        <v>7442.28</v>
      </c>
      <c r="AT104">
        <v>772.81</v>
      </c>
      <c r="AU104">
        <v>336.95</v>
      </c>
      <c r="AV104" s="1">
        <v>12860.65</v>
      </c>
      <c r="AW104" s="1">
        <v>6453.28</v>
      </c>
      <c r="AX104">
        <v>0.43209999999999998</v>
      </c>
      <c r="AY104" s="1">
        <v>5778.35</v>
      </c>
      <c r="AZ104">
        <v>0.38690000000000002</v>
      </c>
      <c r="BA104">
        <v>690.45</v>
      </c>
      <c r="BB104">
        <v>4.6199999999999998E-2</v>
      </c>
      <c r="BC104" s="1">
        <v>2012.4</v>
      </c>
      <c r="BD104">
        <v>0.13469999999999999</v>
      </c>
      <c r="BE104" s="1">
        <v>14934.48</v>
      </c>
      <c r="BF104">
        <v>0.55389999999999995</v>
      </c>
      <c r="BG104">
        <v>0.23980000000000001</v>
      </c>
      <c r="BH104">
        <v>0.15029999999999999</v>
      </c>
      <c r="BI104">
        <v>3.7100000000000001E-2</v>
      </c>
      <c r="BJ104">
        <v>1.89E-2</v>
      </c>
    </row>
    <row r="105" spans="1:62" x14ac:dyDescent="0.25">
      <c r="A105" t="s">
        <v>106</v>
      </c>
      <c r="B105" t="s">
        <v>860</v>
      </c>
      <c r="C105">
        <v>18</v>
      </c>
      <c r="D105">
        <v>364.22869620700823</v>
      </c>
      <c r="E105">
        <v>4828.7841411666668</v>
      </c>
      <c r="F105">
        <v>5.8200000000000002E-2</v>
      </c>
      <c r="G105">
        <v>3.0000000000000001E-3</v>
      </c>
      <c r="H105">
        <v>0.45839999999999997</v>
      </c>
      <c r="I105">
        <v>1E-3</v>
      </c>
      <c r="J105">
        <v>0.1326</v>
      </c>
      <c r="K105">
        <v>0.26190000000000002</v>
      </c>
      <c r="L105">
        <v>8.4900000000000003E-2</v>
      </c>
      <c r="M105">
        <v>0.67689999999999995</v>
      </c>
      <c r="N105">
        <v>0.1076</v>
      </c>
      <c r="O105">
        <v>0.16120000000000001</v>
      </c>
      <c r="P105" s="1">
        <v>73346.75</v>
      </c>
      <c r="Q105">
        <v>0.19719999999999999</v>
      </c>
      <c r="R105">
        <v>0.2087</v>
      </c>
      <c r="S105">
        <v>0.59409999999999996</v>
      </c>
      <c r="T105">
        <v>42.99</v>
      </c>
      <c r="U105" s="1">
        <v>97948.45</v>
      </c>
      <c r="V105">
        <v>111.83</v>
      </c>
      <c r="W105" s="1">
        <v>224641.73</v>
      </c>
      <c r="X105">
        <v>0.70689999999999997</v>
      </c>
      <c r="Y105">
        <v>0.25319999999999998</v>
      </c>
      <c r="Z105">
        <v>0.04</v>
      </c>
      <c r="AA105">
        <v>0.29310000000000003</v>
      </c>
      <c r="AB105">
        <v>224.64</v>
      </c>
      <c r="AC105" s="1">
        <v>9922.3823051896052</v>
      </c>
      <c r="AD105">
        <v>867.02</v>
      </c>
      <c r="AE105" s="1">
        <v>180081.41</v>
      </c>
      <c r="AF105" t="s">
        <v>3</v>
      </c>
      <c r="AG105" s="1">
        <v>37848</v>
      </c>
      <c r="AH105" s="1">
        <v>65297.95</v>
      </c>
      <c r="AI105">
        <v>82.09</v>
      </c>
      <c r="AJ105">
        <v>42.55</v>
      </c>
      <c r="AK105">
        <v>54.34</v>
      </c>
      <c r="AL105">
        <v>2.2799999999999998</v>
      </c>
      <c r="AM105">
        <v>1.85</v>
      </c>
      <c r="AN105">
        <v>2.12</v>
      </c>
      <c r="AO105">
        <v>909.79</v>
      </c>
      <c r="AP105">
        <v>1.1012999999999999</v>
      </c>
      <c r="AQ105" s="1">
        <v>2163.15</v>
      </c>
      <c r="AR105" s="1">
        <v>2974.03</v>
      </c>
      <c r="AS105" s="1">
        <v>9182.2999999999993</v>
      </c>
      <c r="AT105" s="1">
        <v>1163.1099999999999</v>
      </c>
      <c r="AU105">
        <v>765.49</v>
      </c>
      <c r="AV105" s="1">
        <v>16248.09</v>
      </c>
      <c r="AW105" s="1">
        <v>4872.97</v>
      </c>
      <c r="AX105">
        <v>0.26519999999999999</v>
      </c>
      <c r="AY105" s="1">
        <v>9534.69</v>
      </c>
      <c r="AZ105">
        <v>0.51890000000000003</v>
      </c>
      <c r="BA105" s="1">
        <v>1081.67</v>
      </c>
      <c r="BB105">
        <v>5.8900000000000001E-2</v>
      </c>
      <c r="BC105" s="1">
        <v>2885.58</v>
      </c>
      <c r="BD105">
        <v>0.157</v>
      </c>
      <c r="BE105" s="1">
        <v>18374.900000000001</v>
      </c>
      <c r="BF105">
        <v>0.58640000000000003</v>
      </c>
      <c r="BG105">
        <v>0.2228</v>
      </c>
      <c r="BH105">
        <v>0.1474</v>
      </c>
      <c r="BI105">
        <v>2.75E-2</v>
      </c>
      <c r="BJ105">
        <v>1.5900000000000001E-2</v>
      </c>
    </row>
    <row r="106" spans="1:62" x14ac:dyDescent="0.25">
      <c r="A106" t="s">
        <v>107</v>
      </c>
      <c r="B106" t="s">
        <v>861</v>
      </c>
      <c r="C106">
        <v>49.17</v>
      </c>
      <c r="D106">
        <v>344.78569286101651</v>
      </c>
      <c r="E106">
        <v>15242.596441818179</v>
      </c>
      <c r="F106">
        <v>2.0899999999999998E-2</v>
      </c>
      <c r="G106">
        <v>1.4E-3</v>
      </c>
      <c r="H106">
        <v>0.51139999999999997</v>
      </c>
      <c r="I106">
        <v>1.9E-3</v>
      </c>
      <c r="J106">
        <v>0.13539999999999999</v>
      </c>
      <c r="K106">
        <v>0.25030000000000002</v>
      </c>
      <c r="L106">
        <v>7.8700000000000006E-2</v>
      </c>
      <c r="M106">
        <v>0.95179999999999998</v>
      </c>
      <c r="N106">
        <v>0.10009999999999999</v>
      </c>
      <c r="O106">
        <v>0.1993</v>
      </c>
      <c r="P106" s="1">
        <v>71680.55</v>
      </c>
      <c r="Q106">
        <v>0.2883</v>
      </c>
      <c r="R106">
        <v>0.1915</v>
      </c>
      <c r="S106">
        <v>0.52029999999999998</v>
      </c>
      <c r="T106">
        <v>190.45</v>
      </c>
      <c r="U106" s="1">
        <v>92038.52</v>
      </c>
      <c r="V106">
        <v>87.94</v>
      </c>
      <c r="W106" s="1">
        <v>188480.37</v>
      </c>
      <c r="X106">
        <v>0.59319999999999995</v>
      </c>
      <c r="Y106">
        <v>0.34039999999999998</v>
      </c>
      <c r="Z106">
        <v>6.6400000000000001E-2</v>
      </c>
      <c r="AA106">
        <v>0.40679999999999999</v>
      </c>
      <c r="AB106">
        <v>188.48</v>
      </c>
      <c r="AC106" s="1">
        <v>6635.2769183766759</v>
      </c>
      <c r="AD106">
        <v>460.65</v>
      </c>
      <c r="AE106" s="1">
        <v>83649.81</v>
      </c>
      <c r="AF106" t="s">
        <v>3</v>
      </c>
      <c r="AG106" s="1">
        <v>27910.5</v>
      </c>
      <c r="AH106" s="1">
        <v>49520.47</v>
      </c>
      <c r="AI106">
        <v>66.319999999999993</v>
      </c>
      <c r="AJ106">
        <v>37.729999999999997</v>
      </c>
      <c r="AK106">
        <v>49.8</v>
      </c>
      <c r="AL106">
        <v>1.94</v>
      </c>
      <c r="AM106">
        <v>1.45</v>
      </c>
      <c r="AN106">
        <v>1.63</v>
      </c>
      <c r="AO106">
        <v>0</v>
      </c>
      <c r="AP106">
        <v>1.0595000000000001</v>
      </c>
      <c r="AQ106" s="1">
        <v>2846.4</v>
      </c>
      <c r="AR106" s="1">
        <v>3594.55</v>
      </c>
      <c r="AS106" s="1">
        <v>10118.040000000001</v>
      </c>
      <c r="AT106" s="1">
        <v>1600.51</v>
      </c>
      <c r="AU106" s="1">
        <v>1039.75</v>
      </c>
      <c r="AV106" s="1">
        <v>19199.259999999998</v>
      </c>
      <c r="AW106" s="1">
        <v>7647.32</v>
      </c>
      <c r="AX106">
        <v>0.3634</v>
      </c>
      <c r="AY106" s="1">
        <v>7902.94</v>
      </c>
      <c r="AZ106">
        <v>0.37559999999999999</v>
      </c>
      <c r="BA106">
        <v>727.15</v>
      </c>
      <c r="BB106">
        <v>3.4599999999999999E-2</v>
      </c>
      <c r="BC106" s="1">
        <v>4764.1400000000003</v>
      </c>
      <c r="BD106">
        <v>0.22639999999999999</v>
      </c>
      <c r="BE106" s="1">
        <v>21041.55</v>
      </c>
      <c r="BF106">
        <v>0.58679999999999999</v>
      </c>
      <c r="BG106">
        <v>0.22389999999999999</v>
      </c>
      <c r="BH106">
        <v>0.1429</v>
      </c>
      <c r="BI106">
        <v>3.1899999999999998E-2</v>
      </c>
      <c r="BJ106">
        <v>1.4500000000000001E-2</v>
      </c>
    </row>
    <row r="107" spans="1:62" x14ac:dyDescent="0.25">
      <c r="A107" t="s">
        <v>108</v>
      </c>
      <c r="B107" t="s">
        <v>862</v>
      </c>
      <c r="C107">
        <v>113.05</v>
      </c>
      <c r="D107">
        <v>13.96625369376857</v>
      </c>
      <c r="E107">
        <v>1429.1415607500001</v>
      </c>
      <c r="F107">
        <v>2.8E-3</v>
      </c>
      <c r="G107">
        <v>8.0000000000000004E-4</v>
      </c>
      <c r="H107">
        <v>5.7000000000000002E-3</v>
      </c>
      <c r="I107">
        <v>5.9999999999999995E-4</v>
      </c>
      <c r="J107">
        <v>1.9E-2</v>
      </c>
      <c r="K107">
        <v>0.95</v>
      </c>
      <c r="L107">
        <v>2.1100000000000001E-2</v>
      </c>
      <c r="M107">
        <v>0.23130000000000001</v>
      </c>
      <c r="N107">
        <v>1.9E-3</v>
      </c>
      <c r="O107">
        <v>0.13969999999999999</v>
      </c>
      <c r="P107" s="1">
        <v>61854.19</v>
      </c>
      <c r="Q107">
        <v>0.17230000000000001</v>
      </c>
      <c r="R107">
        <v>0.20449999999999999</v>
      </c>
      <c r="S107">
        <v>0.62329999999999997</v>
      </c>
      <c r="T107">
        <v>12.26</v>
      </c>
      <c r="U107" s="1">
        <v>81152.490000000005</v>
      </c>
      <c r="V107">
        <v>117.54</v>
      </c>
      <c r="W107" s="1">
        <v>208355.95</v>
      </c>
      <c r="X107">
        <v>0.81669999999999998</v>
      </c>
      <c r="Y107">
        <v>6.0100000000000001E-2</v>
      </c>
      <c r="Z107">
        <v>0.1232</v>
      </c>
      <c r="AA107">
        <v>0.18329999999999999</v>
      </c>
      <c r="AB107">
        <v>208.36</v>
      </c>
      <c r="AC107" s="1">
        <v>4880.1973234508296</v>
      </c>
      <c r="AD107">
        <v>537.74</v>
      </c>
      <c r="AE107" s="1">
        <v>187732.5</v>
      </c>
      <c r="AF107" t="s">
        <v>3</v>
      </c>
      <c r="AG107" s="1">
        <v>40667</v>
      </c>
      <c r="AH107" s="1">
        <v>65477.04</v>
      </c>
      <c r="AI107">
        <v>33.49</v>
      </c>
      <c r="AJ107">
        <v>21.33</v>
      </c>
      <c r="AK107">
        <v>23.03</v>
      </c>
      <c r="AL107">
        <v>1.94</v>
      </c>
      <c r="AM107">
        <v>1.0900000000000001</v>
      </c>
      <c r="AN107">
        <v>1.48</v>
      </c>
      <c r="AO107" s="1">
        <v>1823.7</v>
      </c>
      <c r="AP107">
        <v>1.1057999999999999</v>
      </c>
      <c r="AQ107" s="1">
        <v>1572.72</v>
      </c>
      <c r="AR107" s="1">
        <v>2614.1999999999998</v>
      </c>
      <c r="AS107" s="1">
        <v>7410.98</v>
      </c>
      <c r="AT107">
        <v>622</v>
      </c>
      <c r="AU107">
        <v>459.29</v>
      </c>
      <c r="AV107" s="1">
        <v>12679.2</v>
      </c>
      <c r="AW107" s="1">
        <v>6361.17</v>
      </c>
      <c r="AX107">
        <v>0.44429999999999997</v>
      </c>
      <c r="AY107" s="1">
        <v>5550.54</v>
      </c>
      <c r="AZ107">
        <v>0.38769999999999999</v>
      </c>
      <c r="BA107">
        <v>720.81</v>
      </c>
      <c r="BB107">
        <v>5.0299999999999997E-2</v>
      </c>
      <c r="BC107" s="1">
        <v>1685.25</v>
      </c>
      <c r="BD107">
        <v>0.1177</v>
      </c>
      <c r="BE107" s="1">
        <v>14317.77</v>
      </c>
      <c r="BF107">
        <v>0.56330000000000002</v>
      </c>
      <c r="BG107">
        <v>0.24049999999999999</v>
      </c>
      <c r="BH107">
        <v>0.13500000000000001</v>
      </c>
      <c r="BI107">
        <v>3.78E-2</v>
      </c>
      <c r="BJ107">
        <v>2.3300000000000001E-2</v>
      </c>
    </row>
    <row r="108" spans="1:62" x14ac:dyDescent="0.25">
      <c r="A108" t="s">
        <v>109</v>
      </c>
      <c r="B108" t="s">
        <v>863</v>
      </c>
      <c r="C108">
        <v>78.67</v>
      </c>
      <c r="D108">
        <v>25.122676599640229</v>
      </c>
      <c r="E108">
        <v>1720.2338193999999</v>
      </c>
      <c r="F108">
        <v>4.1000000000000003E-3</v>
      </c>
      <c r="G108">
        <v>8.0000000000000004E-4</v>
      </c>
      <c r="H108">
        <v>1.21E-2</v>
      </c>
      <c r="I108">
        <v>1.1000000000000001E-3</v>
      </c>
      <c r="J108">
        <v>2.69E-2</v>
      </c>
      <c r="K108">
        <v>0.91749999999999998</v>
      </c>
      <c r="L108">
        <v>3.7499999999999999E-2</v>
      </c>
      <c r="M108">
        <v>0.29420000000000002</v>
      </c>
      <c r="N108">
        <v>4.1000000000000003E-3</v>
      </c>
      <c r="O108">
        <v>0.1454</v>
      </c>
      <c r="P108" s="1">
        <v>61867</v>
      </c>
      <c r="Q108">
        <v>0.2094</v>
      </c>
      <c r="R108">
        <v>0.19570000000000001</v>
      </c>
      <c r="S108">
        <v>0.59489999999999998</v>
      </c>
      <c r="T108">
        <v>13.2</v>
      </c>
      <c r="U108" s="1">
        <v>85511.79</v>
      </c>
      <c r="V108">
        <v>132.18</v>
      </c>
      <c r="W108" s="1">
        <v>225514.96</v>
      </c>
      <c r="X108">
        <v>0.75270000000000004</v>
      </c>
      <c r="Y108">
        <v>0.13619999999999999</v>
      </c>
      <c r="Z108">
        <v>0.1111</v>
      </c>
      <c r="AA108">
        <v>0.24729999999999999</v>
      </c>
      <c r="AB108">
        <v>225.51</v>
      </c>
      <c r="AC108" s="1">
        <v>5794.7022576773161</v>
      </c>
      <c r="AD108">
        <v>619.32000000000005</v>
      </c>
      <c r="AE108" s="1">
        <v>193013.59</v>
      </c>
      <c r="AF108" t="s">
        <v>3</v>
      </c>
      <c r="AG108" s="1">
        <v>38896</v>
      </c>
      <c r="AH108" s="1">
        <v>64205.09</v>
      </c>
      <c r="AI108">
        <v>39.46</v>
      </c>
      <c r="AJ108">
        <v>23.78</v>
      </c>
      <c r="AK108">
        <v>26.76</v>
      </c>
      <c r="AL108">
        <v>1.44</v>
      </c>
      <c r="AM108">
        <v>1.17</v>
      </c>
      <c r="AN108">
        <v>1.32</v>
      </c>
      <c r="AO108" s="1">
        <v>1816.27</v>
      </c>
      <c r="AP108">
        <v>1.0346</v>
      </c>
      <c r="AQ108" s="1">
        <v>1516.12</v>
      </c>
      <c r="AR108" s="1">
        <v>2412.5500000000002</v>
      </c>
      <c r="AS108" s="1">
        <v>7351.51</v>
      </c>
      <c r="AT108">
        <v>792.19</v>
      </c>
      <c r="AU108">
        <v>369.71</v>
      </c>
      <c r="AV108" s="1">
        <v>12442.08</v>
      </c>
      <c r="AW108" s="1">
        <v>5485.09</v>
      </c>
      <c r="AX108">
        <v>0.38279999999999997</v>
      </c>
      <c r="AY108" s="1">
        <v>6346.7</v>
      </c>
      <c r="AZ108">
        <v>0.443</v>
      </c>
      <c r="BA108">
        <v>655.44</v>
      </c>
      <c r="BB108">
        <v>4.5699999999999998E-2</v>
      </c>
      <c r="BC108" s="1">
        <v>1839.96</v>
      </c>
      <c r="BD108">
        <v>0.12839999999999999</v>
      </c>
      <c r="BE108" s="1">
        <v>14327.19</v>
      </c>
      <c r="BF108">
        <v>0.56269999999999998</v>
      </c>
      <c r="BG108">
        <v>0.23530000000000001</v>
      </c>
      <c r="BH108">
        <v>0.14630000000000001</v>
      </c>
      <c r="BI108">
        <v>3.7699999999999997E-2</v>
      </c>
      <c r="BJ108">
        <v>1.7999999999999999E-2</v>
      </c>
    </row>
    <row r="109" spans="1:62" x14ac:dyDescent="0.25">
      <c r="A109" t="s">
        <v>110</v>
      </c>
      <c r="B109" t="s">
        <v>864</v>
      </c>
      <c r="C109">
        <v>80.900000000000006</v>
      </c>
      <c r="D109">
        <v>27.24476466841703</v>
      </c>
      <c r="E109">
        <v>1917.4513382499999</v>
      </c>
      <c r="F109">
        <v>5.1000000000000004E-3</v>
      </c>
      <c r="G109">
        <v>4.1000000000000003E-3</v>
      </c>
      <c r="H109">
        <v>1.7899999999999999E-2</v>
      </c>
      <c r="I109">
        <v>1.4E-3</v>
      </c>
      <c r="J109">
        <v>5.8400000000000001E-2</v>
      </c>
      <c r="K109">
        <v>0.86460000000000004</v>
      </c>
      <c r="L109">
        <v>4.8399999999999999E-2</v>
      </c>
      <c r="M109">
        <v>0.37990000000000002</v>
      </c>
      <c r="N109">
        <v>8.2000000000000007E-3</v>
      </c>
      <c r="O109">
        <v>0.1552</v>
      </c>
      <c r="P109" s="1">
        <v>63169.919999999998</v>
      </c>
      <c r="Q109">
        <v>0.17879999999999999</v>
      </c>
      <c r="R109">
        <v>0.188</v>
      </c>
      <c r="S109">
        <v>0.63329999999999997</v>
      </c>
      <c r="T109">
        <v>15.54</v>
      </c>
      <c r="U109" s="1">
        <v>80605.69</v>
      </c>
      <c r="V109">
        <v>123.48</v>
      </c>
      <c r="W109" s="1">
        <v>187402.43</v>
      </c>
      <c r="X109">
        <v>0.74819999999999998</v>
      </c>
      <c r="Y109">
        <v>0.16489999999999999</v>
      </c>
      <c r="Z109">
        <v>8.6999999999999994E-2</v>
      </c>
      <c r="AA109">
        <v>0.25180000000000002</v>
      </c>
      <c r="AB109">
        <v>187.4</v>
      </c>
      <c r="AC109" s="1">
        <v>5161.8509439608952</v>
      </c>
      <c r="AD109">
        <v>550.04</v>
      </c>
      <c r="AE109" s="1">
        <v>157278.04999999999</v>
      </c>
      <c r="AF109" t="s">
        <v>3</v>
      </c>
      <c r="AG109" s="1">
        <v>35384</v>
      </c>
      <c r="AH109" s="1">
        <v>56340.14</v>
      </c>
      <c r="AI109">
        <v>41.71</v>
      </c>
      <c r="AJ109">
        <v>24.3</v>
      </c>
      <c r="AK109">
        <v>30.07</v>
      </c>
      <c r="AL109">
        <v>2.17</v>
      </c>
      <c r="AM109">
        <v>1.63</v>
      </c>
      <c r="AN109">
        <v>2.0099999999999998</v>
      </c>
      <c r="AO109" s="1">
        <v>1574.52</v>
      </c>
      <c r="AP109">
        <v>1.0996999999999999</v>
      </c>
      <c r="AQ109" s="1">
        <v>1550.73</v>
      </c>
      <c r="AR109" s="1">
        <v>2305.8200000000002</v>
      </c>
      <c r="AS109" s="1">
        <v>7516.93</v>
      </c>
      <c r="AT109">
        <v>844.9</v>
      </c>
      <c r="AU109">
        <v>416.58</v>
      </c>
      <c r="AV109" s="1">
        <v>12634.95</v>
      </c>
      <c r="AW109" s="1">
        <v>6072.63</v>
      </c>
      <c r="AX109">
        <v>0.42580000000000001</v>
      </c>
      <c r="AY109" s="1">
        <v>5358.67</v>
      </c>
      <c r="AZ109">
        <v>0.37569999999999998</v>
      </c>
      <c r="BA109">
        <v>734.37</v>
      </c>
      <c r="BB109">
        <v>5.1499999999999997E-2</v>
      </c>
      <c r="BC109" s="1">
        <v>2097.29</v>
      </c>
      <c r="BD109">
        <v>0.14699999999999999</v>
      </c>
      <c r="BE109" s="1">
        <v>14262.95</v>
      </c>
      <c r="BF109">
        <v>0.56510000000000005</v>
      </c>
      <c r="BG109">
        <v>0.23849999999999999</v>
      </c>
      <c r="BH109">
        <v>0.1482</v>
      </c>
      <c r="BI109">
        <v>3.1699999999999999E-2</v>
      </c>
      <c r="BJ109">
        <v>1.6500000000000001E-2</v>
      </c>
    </row>
    <row r="110" spans="1:62" x14ac:dyDescent="0.25">
      <c r="A110" t="s">
        <v>111</v>
      </c>
      <c r="B110" t="s">
        <v>865</v>
      </c>
      <c r="C110">
        <v>50.86</v>
      </c>
      <c r="D110">
        <v>29.335044490923249</v>
      </c>
      <c r="E110">
        <v>1312.2386107</v>
      </c>
      <c r="F110">
        <v>6.6E-3</v>
      </c>
      <c r="G110">
        <v>1.4E-3</v>
      </c>
      <c r="H110">
        <v>7.3000000000000001E-3</v>
      </c>
      <c r="I110">
        <v>8.0000000000000004E-4</v>
      </c>
      <c r="J110">
        <v>2.5700000000000001E-2</v>
      </c>
      <c r="K110">
        <v>0.92979999999999996</v>
      </c>
      <c r="L110">
        <v>2.8400000000000002E-2</v>
      </c>
      <c r="M110">
        <v>0.23480000000000001</v>
      </c>
      <c r="N110">
        <v>4.8999999999999998E-3</v>
      </c>
      <c r="O110">
        <v>0.12939999999999999</v>
      </c>
      <c r="P110" s="1">
        <v>61384.61</v>
      </c>
      <c r="Q110">
        <v>0.21390000000000001</v>
      </c>
      <c r="R110">
        <v>0.1777</v>
      </c>
      <c r="S110">
        <v>0.60840000000000005</v>
      </c>
      <c r="T110">
        <v>11.1</v>
      </c>
      <c r="U110" s="1">
        <v>81868.149999999994</v>
      </c>
      <c r="V110">
        <v>118.6</v>
      </c>
      <c r="W110" s="1">
        <v>224647.79</v>
      </c>
      <c r="X110">
        <v>0.76470000000000005</v>
      </c>
      <c r="Y110">
        <v>0.12479999999999999</v>
      </c>
      <c r="Z110">
        <v>0.1104</v>
      </c>
      <c r="AA110">
        <v>0.23530000000000001</v>
      </c>
      <c r="AB110">
        <v>224.65</v>
      </c>
      <c r="AC110" s="1">
        <v>5978.859872599749</v>
      </c>
      <c r="AD110">
        <v>614.13</v>
      </c>
      <c r="AE110" s="1">
        <v>185126.39</v>
      </c>
      <c r="AF110" t="s">
        <v>3</v>
      </c>
      <c r="AG110" s="1">
        <v>40023</v>
      </c>
      <c r="AH110" s="1">
        <v>64723.29</v>
      </c>
      <c r="AI110">
        <v>44.22</v>
      </c>
      <c r="AJ110">
        <v>24</v>
      </c>
      <c r="AK110">
        <v>28.23</v>
      </c>
      <c r="AL110">
        <v>1.68</v>
      </c>
      <c r="AM110">
        <v>1.27</v>
      </c>
      <c r="AN110">
        <v>1.53</v>
      </c>
      <c r="AO110" s="1">
        <v>2241.3000000000002</v>
      </c>
      <c r="AP110">
        <v>1.0025999999999999</v>
      </c>
      <c r="AQ110" s="1">
        <v>1555.53</v>
      </c>
      <c r="AR110" s="1">
        <v>2356.44</v>
      </c>
      <c r="AS110" s="1">
        <v>7288.91</v>
      </c>
      <c r="AT110">
        <v>716.54</v>
      </c>
      <c r="AU110">
        <v>353.48</v>
      </c>
      <c r="AV110" s="1">
        <v>12270.9</v>
      </c>
      <c r="AW110" s="1">
        <v>5371.73</v>
      </c>
      <c r="AX110">
        <v>0.38319999999999999</v>
      </c>
      <c r="AY110" s="1">
        <v>6351.88</v>
      </c>
      <c r="AZ110">
        <v>0.4531</v>
      </c>
      <c r="BA110">
        <v>747.88</v>
      </c>
      <c r="BB110">
        <v>5.3400000000000003E-2</v>
      </c>
      <c r="BC110" s="1">
        <v>1546.53</v>
      </c>
      <c r="BD110">
        <v>0.1103</v>
      </c>
      <c r="BE110" s="1">
        <v>14018.01</v>
      </c>
      <c r="BF110">
        <v>0.56540000000000001</v>
      </c>
      <c r="BG110">
        <v>0.2326</v>
      </c>
      <c r="BH110">
        <v>0.1426</v>
      </c>
      <c r="BI110">
        <v>3.7400000000000003E-2</v>
      </c>
      <c r="BJ110">
        <v>2.1999999999999999E-2</v>
      </c>
    </row>
    <row r="111" spans="1:62" x14ac:dyDescent="0.25">
      <c r="A111" t="s">
        <v>112</v>
      </c>
      <c r="B111" t="s">
        <v>866</v>
      </c>
      <c r="C111">
        <v>117.57</v>
      </c>
      <c r="D111">
        <v>8.7922510331639128</v>
      </c>
      <c r="E111">
        <v>976.00217744999998</v>
      </c>
      <c r="F111">
        <v>1.2999999999999999E-3</v>
      </c>
      <c r="G111">
        <v>5.0000000000000001E-4</v>
      </c>
      <c r="H111">
        <v>4.7999999999999996E-3</v>
      </c>
      <c r="I111">
        <v>6.9999999999999999E-4</v>
      </c>
      <c r="J111">
        <v>1.7500000000000002E-2</v>
      </c>
      <c r="K111">
        <v>0.95489999999999997</v>
      </c>
      <c r="L111">
        <v>2.0199999999999999E-2</v>
      </c>
      <c r="M111">
        <v>0.28489999999999999</v>
      </c>
      <c r="N111">
        <v>1.6999999999999999E-3</v>
      </c>
      <c r="O111">
        <v>0.15279999999999999</v>
      </c>
      <c r="P111" s="1">
        <v>60276.32</v>
      </c>
      <c r="Q111">
        <v>0.19209999999999999</v>
      </c>
      <c r="R111">
        <v>0.186</v>
      </c>
      <c r="S111">
        <v>0.62190000000000001</v>
      </c>
      <c r="T111">
        <v>8.1999999999999993</v>
      </c>
      <c r="U111" s="1">
        <v>81989.95</v>
      </c>
      <c r="V111">
        <v>118.65</v>
      </c>
      <c r="W111" s="1">
        <v>236350.56</v>
      </c>
      <c r="X111">
        <v>0.69650000000000001</v>
      </c>
      <c r="Y111">
        <v>7.0199999999999999E-2</v>
      </c>
      <c r="Z111">
        <v>0.23330000000000001</v>
      </c>
      <c r="AA111">
        <v>0.30349999999999999</v>
      </c>
      <c r="AB111">
        <v>236.35</v>
      </c>
      <c r="AC111" s="1">
        <v>6746.6712487649802</v>
      </c>
      <c r="AD111">
        <v>534.02</v>
      </c>
      <c r="AE111" s="1">
        <v>206533.51</v>
      </c>
      <c r="AF111" t="s">
        <v>3</v>
      </c>
      <c r="AG111" s="1">
        <v>36585</v>
      </c>
      <c r="AH111" s="1">
        <v>60123.26</v>
      </c>
      <c r="AI111">
        <v>36.11</v>
      </c>
      <c r="AJ111">
        <v>22.79</v>
      </c>
      <c r="AK111">
        <v>24.84</v>
      </c>
      <c r="AL111">
        <v>1.73</v>
      </c>
      <c r="AM111">
        <v>1.17</v>
      </c>
      <c r="AN111">
        <v>1.48</v>
      </c>
      <c r="AO111" s="1">
        <v>2015.51</v>
      </c>
      <c r="AP111">
        <v>1.2437</v>
      </c>
      <c r="AQ111" s="1">
        <v>1825.12</v>
      </c>
      <c r="AR111" s="1">
        <v>2713.82</v>
      </c>
      <c r="AS111" s="1">
        <v>8021.56</v>
      </c>
      <c r="AT111">
        <v>790.88</v>
      </c>
      <c r="AU111">
        <v>361.67</v>
      </c>
      <c r="AV111" s="1">
        <v>13713.05</v>
      </c>
      <c r="AW111" s="1">
        <v>6872.32</v>
      </c>
      <c r="AX111">
        <v>0.41460000000000002</v>
      </c>
      <c r="AY111" s="1">
        <v>6594.45</v>
      </c>
      <c r="AZ111">
        <v>0.39789999999999998</v>
      </c>
      <c r="BA111">
        <v>920.35</v>
      </c>
      <c r="BB111">
        <v>5.5500000000000001E-2</v>
      </c>
      <c r="BC111" s="1">
        <v>2187.52</v>
      </c>
      <c r="BD111">
        <v>0.13200000000000001</v>
      </c>
      <c r="BE111" s="1">
        <v>16574.64</v>
      </c>
      <c r="BF111">
        <v>0.54690000000000005</v>
      </c>
      <c r="BG111">
        <v>0.23760000000000001</v>
      </c>
      <c r="BH111">
        <v>0.15640000000000001</v>
      </c>
      <c r="BI111">
        <v>3.5900000000000001E-2</v>
      </c>
      <c r="BJ111">
        <v>2.3300000000000001E-2</v>
      </c>
    </row>
    <row r="112" spans="1:62" x14ac:dyDescent="0.25">
      <c r="A112" t="s">
        <v>113</v>
      </c>
      <c r="B112" t="s">
        <v>867</v>
      </c>
      <c r="C112">
        <v>62.14</v>
      </c>
      <c r="D112">
        <v>21.933852503026049</v>
      </c>
      <c r="E112">
        <v>1249.0589419</v>
      </c>
      <c r="F112">
        <v>4.4999999999999997E-3</v>
      </c>
      <c r="G112">
        <v>2.9999999999999997E-4</v>
      </c>
      <c r="H112">
        <v>8.3000000000000001E-3</v>
      </c>
      <c r="I112">
        <v>5.9999999999999995E-4</v>
      </c>
      <c r="J112">
        <v>3.1399999999999997E-2</v>
      </c>
      <c r="K112">
        <v>0.92410000000000003</v>
      </c>
      <c r="L112">
        <v>3.0800000000000001E-2</v>
      </c>
      <c r="M112">
        <v>0.25629999999999997</v>
      </c>
      <c r="N112">
        <v>4.5999999999999999E-3</v>
      </c>
      <c r="O112">
        <v>0.1356</v>
      </c>
      <c r="P112" s="1">
        <v>61292.6</v>
      </c>
      <c r="Q112">
        <v>0.17699999999999999</v>
      </c>
      <c r="R112">
        <v>0.19209999999999999</v>
      </c>
      <c r="S112">
        <v>0.63090000000000002</v>
      </c>
      <c r="T112">
        <v>10.82</v>
      </c>
      <c r="U112" s="1">
        <v>82954.31</v>
      </c>
      <c r="V112">
        <v>113.79</v>
      </c>
      <c r="W112" s="1">
        <v>252745.2</v>
      </c>
      <c r="X112">
        <v>0.7792</v>
      </c>
      <c r="Y112">
        <v>0.10970000000000001</v>
      </c>
      <c r="Z112">
        <v>0.111</v>
      </c>
      <c r="AA112">
        <v>0.2208</v>
      </c>
      <c r="AB112">
        <v>252.75</v>
      </c>
      <c r="AC112" s="1">
        <v>6418.5614785856787</v>
      </c>
      <c r="AD112">
        <v>665.96</v>
      </c>
      <c r="AE112" s="1">
        <v>207462.48</v>
      </c>
      <c r="AF112" t="s">
        <v>3</v>
      </c>
      <c r="AG112" s="1">
        <v>39078</v>
      </c>
      <c r="AH112" s="1">
        <v>66640.39</v>
      </c>
      <c r="AI112">
        <v>43.32</v>
      </c>
      <c r="AJ112">
        <v>24.25</v>
      </c>
      <c r="AK112">
        <v>26.63</v>
      </c>
      <c r="AL112">
        <v>1.96</v>
      </c>
      <c r="AM112">
        <v>1.36</v>
      </c>
      <c r="AN112">
        <v>1.56</v>
      </c>
      <c r="AO112" s="1">
        <v>1928.57</v>
      </c>
      <c r="AP112">
        <v>1.0366</v>
      </c>
      <c r="AQ112" s="1">
        <v>1702.22</v>
      </c>
      <c r="AR112" s="1">
        <v>2573.13</v>
      </c>
      <c r="AS112" s="1">
        <v>7486.12</v>
      </c>
      <c r="AT112">
        <v>768.49</v>
      </c>
      <c r="AU112">
        <v>344.13</v>
      </c>
      <c r="AV112" s="1">
        <v>12874.09</v>
      </c>
      <c r="AW112" s="1">
        <v>5664.01</v>
      </c>
      <c r="AX112">
        <v>0.37730000000000002</v>
      </c>
      <c r="AY112" s="1">
        <v>6694.37</v>
      </c>
      <c r="AZ112">
        <v>0.44590000000000002</v>
      </c>
      <c r="BA112">
        <v>831.81</v>
      </c>
      <c r="BB112">
        <v>5.5399999999999998E-2</v>
      </c>
      <c r="BC112" s="1">
        <v>1821.92</v>
      </c>
      <c r="BD112">
        <v>0.12139999999999999</v>
      </c>
      <c r="BE112" s="1">
        <v>15012.11</v>
      </c>
      <c r="BF112">
        <v>0.5544</v>
      </c>
      <c r="BG112">
        <v>0.23130000000000001</v>
      </c>
      <c r="BH112">
        <v>0.16059999999999999</v>
      </c>
      <c r="BI112">
        <v>3.6200000000000003E-2</v>
      </c>
      <c r="BJ112">
        <v>1.7500000000000002E-2</v>
      </c>
    </row>
    <row r="113" spans="1:62" x14ac:dyDescent="0.25">
      <c r="A113" t="s">
        <v>114</v>
      </c>
      <c r="B113" t="s">
        <v>868</v>
      </c>
      <c r="C113">
        <v>25.62</v>
      </c>
      <c r="D113">
        <v>55.44381374951125</v>
      </c>
      <c r="E113">
        <v>1289.7317495</v>
      </c>
      <c r="F113">
        <v>7.3000000000000001E-3</v>
      </c>
      <c r="G113">
        <v>5.0000000000000001E-4</v>
      </c>
      <c r="H113">
        <v>1.4E-2</v>
      </c>
      <c r="I113">
        <v>1.1000000000000001E-3</v>
      </c>
      <c r="J113">
        <v>2.5100000000000001E-2</v>
      </c>
      <c r="K113">
        <v>0.91900000000000004</v>
      </c>
      <c r="L113">
        <v>3.3000000000000002E-2</v>
      </c>
      <c r="M113">
        <v>0.29270000000000002</v>
      </c>
      <c r="N113">
        <v>4.3E-3</v>
      </c>
      <c r="O113">
        <v>0.13450000000000001</v>
      </c>
      <c r="P113" s="1">
        <v>60731.41</v>
      </c>
      <c r="Q113">
        <v>0.19869999999999999</v>
      </c>
      <c r="R113">
        <v>0.214</v>
      </c>
      <c r="S113">
        <v>0.58730000000000004</v>
      </c>
      <c r="T113">
        <v>11.33</v>
      </c>
      <c r="U113" s="1">
        <v>78593.69</v>
      </c>
      <c r="V113">
        <v>112.65</v>
      </c>
      <c r="W113" s="1">
        <v>231438.84</v>
      </c>
      <c r="X113">
        <v>0.75860000000000005</v>
      </c>
      <c r="Y113">
        <v>0.15509999999999999</v>
      </c>
      <c r="Z113">
        <v>8.6300000000000002E-2</v>
      </c>
      <c r="AA113">
        <v>0.2414</v>
      </c>
      <c r="AB113">
        <v>231.44</v>
      </c>
      <c r="AC113" s="1">
        <v>7411.376523030759</v>
      </c>
      <c r="AD113">
        <v>700.86</v>
      </c>
      <c r="AE113" s="1">
        <v>222237.26</v>
      </c>
      <c r="AF113" t="s">
        <v>3</v>
      </c>
      <c r="AG113" s="1">
        <v>36746</v>
      </c>
      <c r="AH113" s="1">
        <v>61087.82</v>
      </c>
      <c r="AI113">
        <v>46.99</v>
      </c>
      <c r="AJ113">
        <v>25.76</v>
      </c>
      <c r="AK113">
        <v>31.37</v>
      </c>
      <c r="AL113">
        <v>1.92</v>
      </c>
      <c r="AM113">
        <v>1.31</v>
      </c>
      <c r="AN113">
        <v>1.7</v>
      </c>
      <c r="AO113" s="1">
        <v>1777.84</v>
      </c>
      <c r="AP113">
        <v>1.0558000000000001</v>
      </c>
      <c r="AQ113" s="1">
        <v>1707.71</v>
      </c>
      <c r="AR113" s="1">
        <v>2334.85</v>
      </c>
      <c r="AS113" s="1">
        <v>7147.56</v>
      </c>
      <c r="AT113">
        <v>812.46</v>
      </c>
      <c r="AU113">
        <v>376.22</v>
      </c>
      <c r="AV113" s="1">
        <v>12378.8</v>
      </c>
      <c r="AW113" s="1">
        <v>5535.67</v>
      </c>
      <c r="AX113">
        <v>0.3876</v>
      </c>
      <c r="AY113" s="1">
        <v>6365.49</v>
      </c>
      <c r="AZ113">
        <v>0.44569999999999999</v>
      </c>
      <c r="BA113">
        <v>684.01</v>
      </c>
      <c r="BB113">
        <v>4.7899999999999998E-2</v>
      </c>
      <c r="BC113" s="1">
        <v>1698.25</v>
      </c>
      <c r="BD113">
        <v>0.11890000000000001</v>
      </c>
      <c r="BE113" s="1">
        <v>14283.43</v>
      </c>
      <c r="BF113">
        <v>0.56850000000000001</v>
      </c>
      <c r="BG113">
        <v>0.23280000000000001</v>
      </c>
      <c r="BH113">
        <v>0.14219999999999999</v>
      </c>
      <c r="BI113">
        <v>3.5200000000000002E-2</v>
      </c>
      <c r="BJ113">
        <v>2.1299999999999999E-2</v>
      </c>
    </row>
    <row r="114" spans="1:62" x14ac:dyDescent="0.25">
      <c r="A114" t="s">
        <v>115</v>
      </c>
      <c r="B114" t="s">
        <v>869</v>
      </c>
      <c r="C114">
        <v>74.89</v>
      </c>
      <c r="D114">
        <v>298.87699177095851</v>
      </c>
      <c r="E114">
        <v>19481.95996375</v>
      </c>
      <c r="F114">
        <v>2.58E-2</v>
      </c>
      <c r="G114">
        <v>1.4E-3</v>
      </c>
      <c r="H114">
        <v>0.49259999999999998</v>
      </c>
      <c r="I114">
        <v>1.8E-3</v>
      </c>
      <c r="J114">
        <v>0.1341</v>
      </c>
      <c r="K114">
        <v>0.2722</v>
      </c>
      <c r="L114">
        <v>7.2099999999999997E-2</v>
      </c>
      <c r="M114">
        <v>0.88390000000000002</v>
      </c>
      <c r="N114">
        <v>0.1108</v>
      </c>
      <c r="O114">
        <v>0.1986</v>
      </c>
      <c r="P114" s="1">
        <v>72598.44</v>
      </c>
      <c r="Q114">
        <v>0.28310000000000002</v>
      </c>
      <c r="R114">
        <v>0.20200000000000001</v>
      </c>
      <c r="S114">
        <v>0.51490000000000002</v>
      </c>
      <c r="T114">
        <v>238.57</v>
      </c>
      <c r="U114" s="1">
        <v>93053.2</v>
      </c>
      <c r="V114">
        <v>92.88</v>
      </c>
      <c r="W114" s="1">
        <v>197015.43</v>
      </c>
      <c r="X114">
        <v>0.60160000000000002</v>
      </c>
      <c r="Y114">
        <v>0.33560000000000001</v>
      </c>
      <c r="Z114">
        <v>6.2799999999999995E-2</v>
      </c>
      <c r="AA114">
        <v>0.39839999999999998</v>
      </c>
      <c r="AB114">
        <v>197.02</v>
      </c>
      <c r="AC114" s="1">
        <v>6868.8163957090183</v>
      </c>
      <c r="AD114">
        <v>477.82</v>
      </c>
      <c r="AE114" s="1">
        <v>106386.91</v>
      </c>
      <c r="AF114" t="s">
        <v>3</v>
      </c>
      <c r="AG114" s="1">
        <v>31070</v>
      </c>
      <c r="AH114" s="1">
        <v>51906.559999999998</v>
      </c>
      <c r="AI114">
        <v>66.14</v>
      </c>
      <c r="AJ114">
        <v>35.31</v>
      </c>
      <c r="AK114">
        <v>48.38</v>
      </c>
      <c r="AL114">
        <v>1.93</v>
      </c>
      <c r="AM114">
        <v>1.49</v>
      </c>
      <c r="AN114">
        <v>1.63</v>
      </c>
      <c r="AO114">
        <v>0</v>
      </c>
      <c r="AP114">
        <v>0.89039999999999997</v>
      </c>
      <c r="AQ114" s="1">
        <v>2720.58</v>
      </c>
      <c r="AR114" s="1">
        <v>3514.77</v>
      </c>
      <c r="AS114" s="1">
        <v>10014.61</v>
      </c>
      <c r="AT114" s="1">
        <v>1528.24</v>
      </c>
      <c r="AU114" s="1">
        <v>1023.68</v>
      </c>
      <c r="AV114" s="1">
        <v>18801.88</v>
      </c>
      <c r="AW114" s="1">
        <v>7133.38</v>
      </c>
      <c r="AX114">
        <v>0.3463</v>
      </c>
      <c r="AY114" s="1">
        <v>8029.04</v>
      </c>
      <c r="AZ114">
        <v>0.38969999999999999</v>
      </c>
      <c r="BA114">
        <v>798.94</v>
      </c>
      <c r="BB114">
        <v>3.8800000000000001E-2</v>
      </c>
      <c r="BC114" s="1">
        <v>4640.01</v>
      </c>
      <c r="BD114">
        <v>0.22520000000000001</v>
      </c>
      <c r="BE114" s="1">
        <v>20601.37</v>
      </c>
      <c r="BF114">
        <v>0.59109999999999996</v>
      </c>
      <c r="BG114">
        <v>0.22470000000000001</v>
      </c>
      <c r="BH114">
        <v>0.13830000000000001</v>
      </c>
      <c r="BI114">
        <v>3.1399999999999997E-2</v>
      </c>
      <c r="BJ114">
        <v>1.44E-2</v>
      </c>
    </row>
    <row r="115" spans="1:62" x14ac:dyDescent="0.25">
      <c r="A115" t="s">
        <v>116</v>
      </c>
      <c r="B115" t="s">
        <v>870</v>
      </c>
      <c r="C115">
        <v>85.1</v>
      </c>
      <c r="D115">
        <v>9.8202856229072832</v>
      </c>
      <c r="E115">
        <v>796.29905544999997</v>
      </c>
      <c r="F115">
        <v>2.5999999999999999E-3</v>
      </c>
      <c r="G115">
        <v>8.9999999999999998E-4</v>
      </c>
      <c r="H115">
        <v>6.3E-3</v>
      </c>
      <c r="I115">
        <v>1E-3</v>
      </c>
      <c r="J115">
        <v>4.8500000000000001E-2</v>
      </c>
      <c r="K115">
        <v>0.9163</v>
      </c>
      <c r="L115">
        <v>2.4299999999999999E-2</v>
      </c>
      <c r="M115">
        <v>0.2356</v>
      </c>
      <c r="N115">
        <v>2.7000000000000001E-3</v>
      </c>
      <c r="O115">
        <v>0.14510000000000001</v>
      </c>
      <c r="P115" s="1">
        <v>62387.67</v>
      </c>
      <c r="Q115">
        <v>0.1883</v>
      </c>
      <c r="R115">
        <v>0.19589999999999999</v>
      </c>
      <c r="S115">
        <v>0.61580000000000001</v>
      </c>
      <c r="T115">
        <v>9.19</v>
      </c>
      <c r="U115" s="1">
        <v>69492.600000000006</v>
      </c>
      <c r="V115">
        <v>86.65</v>
      </c>
      <c r="W115" s="1">
        <v>198068.47</v>
      </c>
      <c r="X115">
        <v>0.74309999999999998</v>
      </c>
      <c r="Y115">
        <v>5.2999999999999999E-2</v>
      </c>
      <c r="Z115">
        <v>0.2039</v>
      </c>
      <c r="AA115">
        <v>0.25690000000000002</v>
      </c>
      <c r="AB115">
        <v>198.07</v>
      </c>
      <c r="AC115" s="1">
        <v>5048.3554826701493</v>
      </c>
      <c r="AD115">
        <v>544.15</v>
      </c>
      <c r="AE115" s="1">
        <v>175912.8</v>
      </c>
      <c r="AF115" t="s">
        <v>3</v>
      </c>
      <c r="AG115" s="1">
        <v>38587</v>
      </c>
      <c r="AH115" s="1">
        <v>62307.77</v>
      </c>
      <c r="AI115">
        <v>35.57</v>
      </c>
      <c r="AJ115">
        <v>22.38</v>
      </c>
      <c r="AK115">
        <v>25.98</v>
      </c>
      <c r="AL115">
        <v>2</v>
      </c>
      <c r="AM115">
        <v>1.37</v>
      </c>
      <c r="AN115">
        <v>1.74</v>
      </c>
      <c r="AO115" s="1">
        <v>2085.15</v>
      </c>
      <c r="AP115">
        <v>1.2983</v>
      </c>
      <c r="AQ115" s="1">
        <v>1803.34</v>
      </c>
      <c r="AR115" s="1">
        <v>2705.43</v>
      </c>
      <c r="AS115" s="1">
        <v>8006.16</v>
      </c>
      <c r="AT115">
        <v>717.45</v>
      </c>
      <c r="AU115">
        <v>353.91</v>
      </c>
      <c r="AV115" s="1">
        <v>13586.29</v>
      </c>
      <c r="AW115" s="1">
        <v>7342.76</v>
      </c>
      <c r="AX115">
        <v>0.46310000000000001</v>
      </c>
      <c r="AY115" s="1">
        <v>5924.5</v>
      </c>
      <c r="AZ115">
        <v>0.37359999999999999</v>
      </c>
      <c r="BA115">
        <v>949.48</v>
      </c>
      <c r="BB115">
        <v>5.9900000000000002E-2</v>
      </c>
      <c r="BC115" s="1">
        <v>1639.57</v>
      </c>
      <c r="BD115">
        <v>0.10340000000000001</v>
      </c>
      <c r="BE115" s="1">
        <v>15856.31</v>
      </c>
      <c r="BF115">
        <v>0.55430000000000001</v>
      </c>
      <c r="BG115">
        <v>0.23699999999999999</v>
      </c>
      <c r="BH115">
        <v>0.16</v>
      </c>
      <c r="BI115">
        <v>3.3099999999999997E-2</v>
      </c>
      <c r="BJ115">
        <v>1.5599999999999999E-2</v>
      </c>
    </row>
    <row r="116" spans="1:62" x14ac:dyDescent="0.25">
      <c r="A116" t="s">
        <v>117</v>
      </c>
      <c r="B116" t="s">
        <v>871</v>
      </c>
      <c r="C116">
        <v>50.86</v>
      </c>
      <c r="D116">
        <v>38.515780126741817</v>
      </c>
      <c r="E116">
        <v>1582.73751655</v>
      </c>
      <c r="F116">
        <v>3.8E-3</v>
      </c>
      <c r="G116">
        <v>8.0000000000000004E-4</v>
      </c>
      <c r="H116">
        <v>1.89E-2</v>
      </c>
      <c r="I116">
        <v>8.9999999999999998E-4</v>
      </c>
      <c r="J116">
        <v>3.78E-2</v>
      </c>
      <c r="K116">
        <v>0.88339999999999996</v>
      </c>
      <c r="L116">
        <v>5.4399999999999997E-2</v>
      </c>
      <c r="M116">
        <v>0.54139999999999999</v>
      </c>
      <c r="N116">
        <v>6.4999999999999997E-3</v>
      </c>
      <c r="O116">
        <v>0.17649999999999999</v>
      </c>
      <c r="P116" s="1">
        <v>58116.67</v>
      </c>
      <c r="Q116">
        <v>0.23280000000000001</v>
      </c>
      <c r="R116">
        <v>0.19320000000000001</v>
      </c>
      <c r="S116">
        <v>0.57399999999999995</v>
      </c>
      <c r="T116">
        <v>14.55</v>
      </c>
      <c r="U116" s="1">
        <v>74956.479999999996</v>
      </c>
      <c r="V116">
        <v>108.38</v>
      </c>
      <c r="W116" s="1">
        <v>181506.79</v>
      </c>
      <c r="X116">
        <v>0.6825</v>
      </c>
      <c r="Y116">
        <v>0.20599999999999999</v>
      </c>
      <c r="Z116">
        <v>0.1114</v>
      </c>
      <c r="AA116">
        <v>0.3175</v>
      </c>
      <c r="AB116">
        <v>181.51</v>
      </c>
      <c r="AC116" s="1">
        <v>4971.457858563379</v>
      </c>
      <c r="AD116">
        <v>497.33</v>
      </c>
      <c r="AE116" s="1">
        <v>142996.94</v>
      </c>
      <c r="AF116" t="s">
        <v>3</v>
      </c>
      <c r="AG116" s="1">
        <v>31784</v>
      </c>
      <c r="AH116" s="1">
        <v>50040.65</v>
      </c>
      <c r="AI116">
        <v>42.72</v>
      </c>
      <c r="AJ116">
        <v>24.07</v>
      </c>
      <c r="AK116">
        <v>31.34</v>
      </c>
      <c r="AL116">
        <v>2.2400000000000002</v>
      </c>
      <c r="AM116">
        <v>1.64</v>
      </c>
      <c r="AN116">
        <v>2</v>
      </c>
      <c r="AO116" s="1">
        <v>1297.4100000000001</v>
      </c>
      <c r="AP116">
        <v>0.94810000000000005</v>
      </c>
      <c r="AQ116" s="1">
        <v>1805.66</v>
      </c>
      <c r="AR116" s="1">
        <v>2428.0300000000002</v>
      </c>
      <c r="AS116" s="1">
        <v>7658.77</v>
      </c>
      <c r="AT116">
        <v>810.25</v>
      </c>
      <c r="AU116">
        <v>440.77</v>
      </c>
      <c r="AV116" s="1">
        <v>13143.48</v>
      </c>
      <c r="AW116" s="1">
        <v>6889.04</v>
      </c>
      <c r="AX116">
        <v>0.45839999999999997</v>
      </c>
      <c r="AY116" s="1">
        <v>4864.67</v>
      </c>
      <c r="AZ116">
        <v>0.32369999999999999</v>
      </c>
      <c r="BA116">
        <v>628.52</v>
      </c>
      <c r="BB116">
        <v>4.1799999999999997E-2</v>
      </c>
      <c r="BC116" s="1">
        <v>2646.45</v>
      </c>
      <c r="BD116">
        <v>0.17610000000000001</v>
      </c>
      <c r="BE116" s="1">
        <v>15028.67</v>
      </c>
      <c r="BF116">
        <v>0.53349999999999997</v>
      </c>
      <c r="BG116">
        <v>0.252</v>
      </c>
      <c r="BH116">
        <v>0.16619999999999999</v>
      </c>
      <c r="BI116">
        <v>3.04E-2</v>
      </c>
      <c r="BJ116">
        <v>1.78E-2</v>
      </c>
    </row>
    <row r="117" spans="1:62" x14ac:dyDescent="0.25">
      <c r="A117" t="s">
        <v>118</v>
      </c>
      <c r="B117" t="s">
        <v>872</v>
      </c>
      <c r="C117">
        <v>98.95</v>
      </c>
      <c r="D117">
        <v>9.0452058118482093</v>
      </c>
      <c r="E117">
        <v>733.42670390000001</v>
      </c>
      <c r="F117">
        <v>1.2999999999999999E-3</v>
      </c>
      <c r="G117">
        <v>2.9999999999999997E-4</v>
      </c>
      <c r="H117">
        <v>2.8E-3</v>
      </c>
      <c r="I117">
        <v>8.0000000000000004E-4</v>
      </c>
      <c r="J117">
        <v>1.01E-2</v>
      </c>
      <c r="K117">
        <v>0.96760000000000002</v>
      </c>
      <c r="L117">
        <v>1.7100000000000001E-2</v>
      </c>
      <c r="M117">
        <v>0.38929999999999998</v>
      </c>
      <c r="N117">
        <v>1.4E-3</v>
      </c>
      <c r="O117">
        <v>0.1605</v>
      </c>
      <c r="P117" s="1">
        <v>57029.78</v>
      </c>
      <c r="Q117">
        <v>0.2147</v>
      </c>
      <c r="R117">
        <v>0.2077</v>
      </c>
      <c r="S117">
        <v>0.5776</v>
      </c>
      <c r="T117">
        <v>7.44</v>
      </c>
      <c r="U117" s="1">
        <v>75557.27</v>
      </c>
      <c r="V117">
        <v>96.71</v>
      </c>
      <c r="W117" s="1">
        <v>241629.38</v>
      </c>
      <c r="X117">
        <v>0.5645</v>
      </c>
      <c r="Y117">
        <v>7.7299999999999994E-2</v>
      </c>
      <c r="Z117">
        <v>0.35820000000000002</v>
      </c>
      <c r="AA117">
        <v>0.4355</v>
      </c>
      <c r="AB117">
        <v>241.63</v>
      </c>
      <c r="AC117" s="1">
        <v>5649.4348643084586</v>
      </c>
      <c r="AD117">
        <v>437.82</v>
      </c>
      <c r="AE117" s="1">
        <v>209770.12</v>
      </c>
      <c r="AF117" t="s">
        <v>3</v>
      </c>
      <c r="AG117" s="1">
        <v>34965</v>
      </c>
      <c r="AH117" s="1">
        <v>54247.99</v>
      </c>
      <c r="AI117">
        <v>31.43</v>
      </c>
      <c r="AJ117">
        <v>21.41</v>
      </c>
      <c r="AK117">
        <v>23.2</v>
      </c>
      <c r="AL117">
        <v>1.38</v>
      </c>
      <c r="AM117">
        <v>0.87</v>
      </c>
      <c r="AN117">
        <v>1.08</v>
      </c>
      <c r="AO117" s="1">
        <v>2380.62</v>
      </c>
      <c r="AP117">
        <v>1.1514</v>
      </c>
      <c r="AQ117" s="1">
        <v>2064.04</v>
      </c>
      <c r="AR117" s="1">
        <v>3237.83</v>
      </c>
      <c r="AS117" s="1">
        <v>8219.8700000000008</v>
      </c>
      <c r="AT117">
        <v>702.73</v>
      </c>
      <c r="AU117">
        <v>531.62</v>
      </c>
      <c r="AV117" s="1">
        <v>14756.08</v>
      </c>
      <c r="AW117" s="1">
        <v>8293.8700000000008</v>
      </c>
      <c r="AX117">
        <v>0.45760000000000001</v>
      </c>
      <c r="AY117" s="1">
        <v>6300.74</v>
      </c>
      <c r="AZ117">
        <v>0.34760000000000002</v>
      </c>
      <c r="BA117">
        <v>940.97</v>
      </c>
      <c r="BB117">
        <v>5.1900000000000002E-2</v>
      </c>
      <c r="BC117" s="1">
        <v>2590.86</v>
      </c>
      <c r="BD117">
        <v>0.1429</v>
      </c>
      <c r="BE117" s="1">
        <v>18126.439999999999</v>
      </c>
      <c r="BF117">
        <v>0.5292</v>
      </c>
      <c r="BG117">
        <v>0.24640000000000001</v>
      </c>
      <c r="BH117">
        <v>0.157</v>
      </c>
      <c r="BI117">
        <v>4.1599999999999998E-2</v>
      </c>
      <c r="BJ117">
        <v>2.58E-2</v>
      </c>
    </row>
    <row r="118" spans="1:62" x14ac:dyDescent="0.25">
      <c r="A118" t="s">
        <v>119</v>
      </c>
      <c r="B118" t="s">
        <v>873</v>
      </c>
      <c r="C118">
        <v>76.05</v>
      </c>
      <c r="D118">
        <v>8.2285932703727092</v>
      </c>
      <c r="E118">
        <v>586.20029969999996</v>
      </c>
      <c r="F118">
        <v>2.0999999999999999E-3</v>
      </c>
      <c r="G118">
        <v>8.9999999999999998E-4</v>
      </c>
      <c r="H118">
        <v>7.6E-3</v>
      </c>
      <c r="I118">
        <v>1.6000000000000001E-3</v>
      </c>
      <c r="J118">
        <v>3.15E-2</v>
      </c>
      <c r="K118">
        <v>0.93030000000000002</v>
      </c>
      <c r="L118">
        <v>2.5999999999999999E-2</v>
      </c>
      <c r="M118">
        <v>0.29709999999999998</v>
      </c>
      <c r="N118">
        <v>2.5000000000000001E-3</v>
      </c>
      <c r="O118">
        <v>0.15310000000000001</v>
      </c>
      <c r="P118" s="1">
        <v>57707.26</v>
      </c>
      <c r="Q118">
        <v>0.19489999999999999</v>
      </c>
      <c r="R118">
        <v>0.22900000000000001</v>
      </c>
      <c r="S118">
        <v>0.57599999999999996</v>
      </c>
      <c r="T118">
        <v>6.88</v>
      </c>
      <c r="U118" s="1">
        <v>75046.100000000006</v>
      </c>
      <c r="V118">
        <v>84.3</v>
      </c>
      <c r="W118" s="1">
        <v>192809.68</v>
      </c>
      <c r="X118">
        <v>0.81100000000000005</v>
      </c>
      <c r="Y118">
        <v>5.9900000000000002E-2</v>
      </c>
      <c r="Z118">
        <v>0.12909999999999999</v>
      </c>
      <c r="AA118">
        <v>0.189</v>
      </c>
      <c r="AB118">
        <v>192.81</v>
      </c>
      <c r="AC118" s="1">
        <v>5024.6863087464808</v>
      </c>
      <c r="AD118">
        <v>572.70000000000005</v>
      </c>
      <c r="AE118" s="1">
        <v>178204.84</v>
      </c>
      <c r="AF118" t="s">
        <v>3</v>
      </c>
      <c r="AG118" s="1">
        <v>37286</v>
      </c>
      <c r="AH118" s="1">
        <v>56573.01</v>
      </c>
      <c r="AI118">
        <v>37.22</v>
      </c>
      <c r="AJ118">
        <v>23.24</v>
      </c>
      <c r="AK118">
        <v>26.46</v>
      </c>
      <c r="AL118">
        <v>2.09</v>
      </c>
      <c r="AM118">
        <v>1.34</v>
      </c>
      <c r="AN118">
        <v>1.67</v>
      </c>
      <c r="AO118" s="1">
        <v>2105.77</v>
      </c>
      <c r="AP118">
        <v>1.4141999999999999</v>
      </c>
      <c r="AQ118" s="1">
        <v>2247.37</v>
      </c>
      <c r="AR118" s="1">
        <v>3099.88</v>
      </c>
      <c r="AS118" s="1">
        <v>8110.18</v>
      </c>
      <c r="AT118">
        <v>735.34</v>
      </c>
      <c r="AU118">
        <v>444.49</v>
      </c>
      <c r="AV118" s="1">
        <v>14637.27</v>
      </c>
      <c r="AW118" s="1">
        <v>8169.4</v>
      </c>
      <c r="AX118">
        <v>0.47660000000000002</v>
      </c>
      <c r="AY118" s="1">
        <v>6201.31</v>
      </c>
      <c r="AZ118">
        <v>0.36180000000000001</v>
      </c>
      <c r="BA118">
        <v>880.2</v>
      </c>
      <c r="BB118">
        <v>5.1299999999999998E-2</v>
      </c>
      <c r="BC118" s="1">
        <v>1891.05</v>
      </c>
      <c r="BD118">
        <v>0.1103</v>
      </c>
      <c r="BE118" s="1">
        <v>17141.96</v>
      </c>
      <c r="BF118">
        <v>0.53120000000000001</v>
      </c>
      <c r="BG118">
        <v>0.23350000000000001</v>
      </c>
      <c r="BH118">
        <v>0.18060000000000001</v>
      </c>
      <c r="BI118">
        <v>3.8399999999999997E-2</v>
      </c>
      <c r="BJ118">
        <v>1.6199999999999999E-2</v>
      </c>
    </row>
    <row r="119" spans="1:62" x14ac:dyDescent="0.25">
      <c r="A119" t="s">
        <v>120</v>
      </c>
      <c r="B119" t="s">
        <v>874</v>
      </c>
      <c r="C119">
        <v>23.95</v>
      </c>
      <c r="D119">
        <v>194.43200621070511</v>
      </c>
      <c r="E119">
        <v>4509.25224265</v>
      </c>
      <c r="F119">
        <v>5.6399999999999999E-2</v>
      </c>
      <c r="G119">
        <v>8.0000000000000004E-4</v>
      </c>
      <c r="H119">
        <v>7.8E-2</v>
      </c>
      <c r="I119">
        <v>1.1999999999999999E-3</v>
      </c>
      <c r="J119">
        <v>4.87E-2</v>
      </c>
      <c r="K119">
        <v>0.76419999999999999</v>
      </c>
      <c r="L119">
        <v>5.0799999999999998E-2</v>
      </c>
      <c r="M119">
        <v>0.1492</v>
      </c>
      <c r="N119">
        <v>2.5999999999999999E-2</v>
      </c>
      <c r="O119">
        <v>0.127</v>
      </c>
      <c r="P119" s="1">
        <v>77517.350000000006</v>
      </c>
      <c r="Q119">
        <v>0.15329999999999999</v>
      </c>
      <c r="R119">
        <v>0.16889999999999999</v>
      </c>
      <c r="S119">
        <v>0.67769999999999997</v>
      </c>
      <c r="T119">
        <v>27.69</v>
      </c>
      <c r="U119" s="1">
        <v>100288.18</v>
      </c>
      <c r="V119">
        <v>159.65</v>
      </c>
      <c r="W119" s="1">
        <v>298220.57</v>
      </c>
      <c r="X119">
        <v>0.77749999999999997</v>
      </c>
      <c r="Y119">
        <v>0.19159999999999999</v>
      </c>
      <c r="Z119">
        <v>3.09E-2</v>
      </c>
      <c r="AA119">
        <v>0.2225</v>
      </c>
      <c r="AB119">
        <v>298.22000000000003</v>
      </c>
      <c r="AC119" s="1">
        <v>11493.06976295889</v>
      </c>
      <c r="AD119" s="1">
        <v>1059.9000000000001</v>
      </c>
      <c r="AE119" s="1">
        <v>267354.69</v>
      </c>
      <c r="AF119" t="s">
        <v>3</v>
      </c>
      <c r="AG119" s="1">
        <v>48923</v>
      </c>
      <c r="AH119" s="1">
        <v>100599.77</v>
      </c>
      <c r="AI119">
        <v>70.38</v>
      </c>
      <c r="AJ119">
        <v>36.090000000000003</v>
      </c>
      <c r="AK119">
        <v>41.82</v>
      </c>
      <c r="AL119">
        <v>2.06</v>
      </c>
      <c r="AM119">
        <v>1.53</v>
      </c>
      <c r="AN119">
        <v>1.73</v>
      </c>
      <c r="AO119" s="1">
        <v>1787.56</v>
      </c>
      <c r="AP119">
        <v>0.75139999999999996</v>
      </c>
      <c r="AQ119" s="1">
        <v>1692.48</v>
      </c>
      <c r="AR119" s="1">
        <v>2354.71</v>
      </c>
      <c r="AS119" s="1">
        <v>8343.23</v>
      </c>
      <c r="AT119" s="1">
        <v>1004.64</v>
      </c>
      <c r="AU119">
        <v>392.61</v>
      </c>
      <c r="AV119" s="1">
        <v>13787.67</v>
      </c>
      <c r="AW119" s="1">
        <v>2860.75</v>
      </c>
      <c r="AX119">
        <v>0.18970000000000001</v>
      </c>
      <c r="AY119" s="1">
        <v>10080.35</v>
      </c>
      <c r="AZ119">
        <v>0.66849999999999998</v>
      </c>
      <c r="BA119">
        <v>860.39</v>
      </c>
      <c r="BB119">
        <v>5.7099999999999998E-2</v>
      </c>
      <c r="BC119" s="1">
        <v>1278.1400000000001</v>
      </c>
      <c r="BD119">
        <v>8.48E-2</v>
      </c>
      <c r="BE119" s="1">
        <v>15079.62</v>
      </c>
      <c r="BF119">
        <v>0.60419999999999996</v>
      </c>
      <c r="BG119">
        <v>0.23799999999999999</v>
      </c>
      <c r="BH119">
        <v>0.1134</v>
      </c>
      <c r="BI119">
        <v>2.8899999999999999E-2</v>
      </c>
      <c r="BJ119">
        <v>1.54E-2</v>
      </c>
    </row>
    <row r="120" spans="1:62" x14ac:dyDescent="0.25">
      <c r="A120" t="s">
        <v>121</v>
      </c>
      <c r="B120" t="s">
        <v>875</v>
      </c>
      <c r="C120">
        <v>91.24</v>
      </c>
      <c r="D120">
        <v>7.8278958155153529</v>
      </c>
      <c r="E120">
        <v>648.09117100000003</v>
      </c>
      <c r="F120">
        <v>2.5999999999999999E-3</v>
      </c>
      <c r="G120">
        <v>6.9999999999999999E-4</v>
      </c>
      <c r="H120">
        <v>8.8999999999999999E-3</v>
      </c>
      <c r="I120">
        <v>1.2999999999999999E-3</v>
      </c>
      <c r="J120">
        <v>5.21E-2</v>
      </c>
      <c r="K120">
        <v>0.91010000000000002</v>
      </c>
      <c r="L120">
        <v>2.4400000000000002E-2</v>
      </c>
      <c r="M120">
        <v>0.26240000000000002</v>
      </c>
      <c r="N120">
        <v>4.8999999999999998E-3</v>
      </c>
      <c r="O120">
        <v>0.14860000000000001</v>
      </c>
      <c r="P120" s="1">
        <v>60008.88</v>
      </c>
      <c r="Q120">
        <v>0.1628</v>
      </c>
      <c r="R120">
        <v>0.2046</v>
      </c>
      <c r="S120">
        <v>0.63260000000000005</v>
      </c>
      <c r="T120">
        <v>7.13</v>
      </c>
      <c r="U120" s="1">
        <v>72850.31</v>
      </c>
      <c r="V120">
        <v>89.94</v>
      </c>
      <c r="W120" s="1">
        <v>223121.79</v>
      </c>
      <c r="X120">
        <v>0.70940000000000003</v>
      </c>
      <c r="Y120">
        <v>5.4699999999999999E-2</v>
      </c>
      <c r="Z120">
        <v>0.2359</v>
      </c>
      <c r="AA120">
        <v>0.29060000000000002</v>
      </c>
      <c r="AB120">
        <v>223.12</v>
      </c>
      <c r="AC120" s="1">
        <v>5820.9057189705827</v>
      </c>
      <c r="AD120">
        <v>564.46</v>
      </c>
      <c r="AE120" s="1">
        <v>198177.98</v>
      </c>
      <c r="AF120" t="s">
        <v>3</v>
      </c>
      <c r="AG120" s="1">
        <v>37286</v>
      </c>
      <c r="AH120" s="1">
        <v>58924.22</v>
      </c>
      <c r="AI120">
        <v>35.11</v>
      </c>
      <c r="AJ120">
        <v>23.06</v>
      </c>
      <c r="AK120">
        <v>25.74</v>
      </c>
      <c r="AL120">
        <v>1.74</v>
      </c>
      <c r="AM120">
        <v>1.29</v>
      </c>
      <c r="AN120">
        <v>1.63</v>
      </c>
      <c r="AO120" s="1">
        <v>1947.23</v>
      </c>
      <c r="AP120">
        <v>1.4519</v>
      </c>
      <c r="AQ120" s="1">
        <v>2157.7399999999998</v>
      </c>
      <c r="AR120" s="1">
        <v>2882.58</v>
      </c>
      <c r="AS120" s="1">
        <v>8475.66</v>
      </c>
      <c r="AT120">
        <v>737.22</v>
      </c>
      <c r="AU120">
        <v>347.66</v>
      </c>
      <c r="AV120" s="1">
        <v>14600.86</v>
      </c>
      <c r="AW120" s="1">
        <v>7600.72</v>
      </c>
      <c r="AX120">
        <v>0.43809999999999999</v>
      </c>
      <c r="AY120" s="1">
        <v>6818.77</v>
      </c>
      <c r="AZ120">
        <v>0.39300000000000002</v>
      </c>
      <c r="BA120" s="1">
        <v>1100.73</v>
      </c>
      <c r="BB120">
        <v>6.3399999999999998E-2</v>
      </c>
      <c r="BC120" s="1">
        <v>1830.95</v>
      </c>
      <c r="BD120">
        <v>0.1055</v>
      </c>
      <c r="BE120" s="1">
        <v>17351.169999999998</v>
      </c>
      <c r="BF120">
        <v>0.54359999999999997</v>
      </c>
      <c r="BG120">
        <v>0.24260000000000001</v>
      </c>
      <c r="BH120">
        <v>0.1552</v>
      </c>
      <c r="BI120">
        <v>3.4599999999999999E-2</v>
      </c>
      <c r="BJ120">
        <v>2.41E-2</v>
      </c>
    </row>
    <row r="121" spans="1:62" x14ac:dyDescent="0.25">
      <c r="A121" t="s">
        <v>122</v>
      </c>
      <c r="B121" t="s">
        <v>876</v>
      </c>
      <c r="C121">
        <v>19.899999999999999</v>
      </c>
      <c r="D121">
        <v>125.1282721308563</v>
      </c>
      <c r="E121">
        <v>1655.3635645500001</v>
      </c>
      <c r="F121">
        <v>3.7000000000000002E-3</v>
      </c>
      <c r="G121">
        <v>5.9999999999999995E-4</v>
      </c>
      <c r="H121">
        <v>5.9400000000000001E-2</v>
      </c>
      <c r="I121">
        <v>1.1999999999999999E-3</v>
      </c>
      <c r="J121">
        <v>3.5700000000000003E-2</v>
      </c>
      <c r="K121">
        <v>0.8</v>
      </c>
      <c r="L121">
        <v>9.9400000000000002E-2</v>
      </c>
      <c r="M121">
        <v>0.86570000000000003</v>
      </c>
      <c r="N121">
        <v>6.7000000000000002E-3</v>
      </c>
      <c r="O121">
        <v>0.18729999999999999</v>
      </c>
      <c r="P121" s="1">
        <v>61187.46</v>
      </c>
      <c r="Q121">
        <v>0.20269999999999999</v>
      </c>
      <c r="R121">
        <v>0.2132</v>
      </c>
      <c r="S121">
        <v>0.58409999999999995</v>
      </c>
      <c r="T121">
        <v>17.399999999999999</v>
      </c>
      <c r="U121" s="1">
        <v>73842.62</v>
      </c>
      <c r="V121">
        <v>94.81</v>
      </c>
      <c r="W121" s="1">
        <v>150742.56</v>
      </c>
      <c r="X121">
        <v>0.66839999999999999</v>
      </c>
      <c r="Y121">
        <v>0.21959999999999999</v>
      </c>
      <c r="Z121">
        <v>0.112</v>
      </c>
      <c r="AA121">
        <v>0.33160000000000001</v>
      </c>
      <c r="AB121">
        <v>150.74</v>
      </c>
      <c r="AC121" s="1">
        <v>4173.5132480553029</v>
      </c>
      <c r="AD121">
        <v>435.88</v>
      </c>
      <c r="AE121" s="1">
        <v>103973.54</v>
      </c>
      <c r="AF121" t="s">
        <v>3</v>
      </c>
      <c r="AG121" s="1">
        <v>29074</v>
      </c>
      <c r="AH121" s="1">
        <v>44344.84</v>
      </c>
      <c r="AI121">
        <v>43.62</v>
      </c>
      <c r="AJ121">
        <v>25.63</v>
      </c>
      <c r="AK121">
        <v>30.7</v>
      </c>
      <c r="AL121">
        <v>1.91</v>
      </c>
      <c r="AM121">
        <v>1.42</v>
      </c>
      <c r="AN121">
        <v>1.69</v>
      </c>
      <c r="AO121">
        <v>637.64</v>
      </c>
      <c r="AP121">
        <v>0.89239999999999997</v>
      </c>
      <c r="AQ121" s="1">
        <v>1955.48</v>
      </c>
      <c r="AR121" s="1">
        <v>2695.19</v>
      </c>
      <c r="AS121" s="1">
        <v>8442.1</v>
      </c>
      <c r="AT121">
        <v>883.15</v>
      </c>
      <c r="AU121">
        <v>471.47</v>
      </c>
      <c r="AV121" s="1">
        <v>14447.39</v>
      </c>
      <c r="AW121" s="1">
        <v>8587.11</v>
      </c>
      <c r="AX121">
        <v>0.52380000000000004</v>
      </c>
      <c r="AY121" s="1">
        <v>3870.25</v>
      </c>
      <c r="AZ121">
        <v>0.2361</v>
      </c>
      <c r="BA121">
        <v>627.38</v>
      </c>
      <c r="BB121">
        <v>3.8300000000000001E-2</v>
      </c>
      <c r="BC121" s="1">
        <v>3308.98</v>
      </c>
      <c r="BD121">
        <v>0.20180000000000001</v>
      </c>
      <c r="BE121" s="1">
        <v>16393.73</v>
      </c>
      <c r="BF121">
        <v>0.55230000000000001</v>
      </c>
      <c r="BG121">
        <v>0.23499999999999999</v>
      </c>
      <c r="BH121">
        <v>0.16250000000000001</v>
      </c>
      <c r="BI121">
        <v>3.2300000000000002E-2</v>
      </c>
      <c r="BJ121">
        <v>1.78E-2</v>
      </c>
    </row>
    <row r="122" spans="1:62" x14ac:dyDescent="0.25">
      <c r="A122" t="s">
        <v>123</v>
      </c>
      <c r="B122" t="s">
        <v>877</v>
      </c>
      <c r="C122">
        <v>19.899999999999999</v>
      </c>
      <c r="D122">
        <v>145.70002505129429</v>
      </c>
      <c r="E122">
        <v>1834.83695945</v>
      </c>
      <c r="F122">
        <v>1.5699999999999999E-2</v>
      </c>
      <c r="G122">
        <v>8.0000000000000004E-4</v>
      </c>
      <c r="H122">
        <v>4.02E-2</v>
      </c>
      <c r="I122">
        <v>1E-3</v>
      </c>
      <c r="J122">
        <v>5.6300000000000003E-2</v>
      </c>
      <c r="K122">
        <v>0.83089999999999997</v>
      </c>
      <c r="L122">
        <v>5.5199999999999999E-2</v>
      </c>
      <c r="M122">
        <v>0.3639</v>
      </c>
      <c r="N122">
        <v>1.77E-2</v>
      </c>
      <c r="O122">
        <v>0.15440000000000001</v>
      </c>
      <c r="P122" s="1">
        <v>66045.740000000005</v>
      </c>
      <c r="Q122">
        <v>0.1782</v>
      </c>
      <c r="R122">
        <v>0.17380000000000001</v>
      </c>
      <c r="S122">
        <v>0.64800000000000002</v>
      </c>
      <c r="T122">
        <v>14.95</v>
      </c>
      <c r="U122" s="1">
        <v>85383.06</v>
      </c>
      <c r="V122">
        <v>121.76</v>
      </c>
      <c r="W122" s="1">
        <v>209111.49</v>
      </c>
      <c r="X122">
        <v>0.7077</v>
      </c>
      <c r="Y122">
        <v>0.23680000000000001</v>
      </c>
      <c r="Z122">
        <v>5.5399999999999998E-2</v>
      </c>
      <c r="AA122">
        <v>0.2923</v>
      </c>
      <c r="AB122">
        <v>209.11</v>
      </c>
      <c r="AC122" s="1">
        <v>7695.4847689549797</v>
      </c>
      <c r="AD122">
        <v>754.08</v>
      </c>
      <c r="AE122" s="1">
        <v>169549.05</v>
      </c>
      <c r="AF122" t="s">
        <v>3</v>
      </c>
      <c r="AG122" s="1">
        <v>36038</v>
      </c>
      <c r="AH122" s="1">
        <v>59147.58</v>
      </c>
      <c r="AI122">
        <v>61.38</v>
      </c>
      <c r="AJ122">
        <v>33.15</v>
      </c>
      <c r="AK122">
        <v>44.52</v>
      </c>
      <c r="AL122">
        <v>2.0299999999999998</v>
      </c>
      <c r="AM122">
        <v>1.6</v>
      </c>
      <c r="AN122">
        <v>1.85</v>
      </c>
      <c r="AO122">
        <v>704.6</v>
      </c>
      <c r="AP122">
        <v>0.96389999999999998</v>
      </c>
      <c r="AQ122" s="1">
        <v>1732.18</v>
      </c>
      <c r="AR122" s="1">
        <v>2404.56</v>
      </c>
      <c r="AS122" s="1">
        <v>7639.12</v>
      </c>
      <c r="AT122">
        <v>832.32</v>
      </c>
      <c r="AU122">
        <v>335.91</v>
      </c>
      <c r="AV122" s="1">
        <v>12944.09</v>
      </c>
      <c r="AW122" s="1">
        <v>5032.32</v>
      </c>
      <c r="AX122">
        <v>0.33239999999999997</v>
      </c>
      <c r="AY122" s="1">
        <v>7367.19</v>
      </c>
      <c r="AZ122">
        <v>0.48670000000000002</v>
      </c>
      <c r="BA122">
        <v>909.01</v>
      </c>
      <c r="BB122">
        <v>0.06</v>
      </c>
      <c r="BC122" s="1">
        <v>1829.07</v>
      </c>
      <c r="BD122">
        <v>0.1208</v>
      </c>
      <c r="BE122" s="1">
        <v>15137.59</v>
      </c>
      <c r="BF122">
        <v>0.56289999999999996</v>
      </c>
      <c r="BG122">
        <v>0.2291</v>
      </c>
      <c r="BH122">
        <v>0.16120000000000001</v>
      </c>
      <c r="BI122">
        <v>2.8199999999999999E-2</v>
      </c>
      <c r="BJ122">
        <v>1.8599999999999998E-2</v>
      </c>
    </row>
    <row r="123" spans="1:62" x14ac:dyDescent="0.25">
      <c r="A123" t="s">
        <v>124</v>
      </c>
      <c r="B123" t="s">
        <v>878</v>
      </c>
      <c r="C123">
        <v>49.48</v>
      </c>
      <c r="D123">
        <v>20.59852084080563</v>
      </c>
      <c r="E123">
        <v>916.74310190000006</v>
      </c>
      <c r="F123">
        <v>3.2000000000000002E-3</v>
      </c>
      <c r="G123">
        <v>6.9999999999999999E-4</v>
      </c>
      <c r="H123">
        <v>7.7999999999999996E-3</v>
      </c>
      <c r="I123">
        <v>8.0000000000000004E-4</v>
      </c>
      <c r="J123">
        <v>3.8300000000000001E-2</v>
      </c>
      <c r="K123">
        <v>0.91669999999999996</v>
      </c>
      <c r="L123">
        <v>3.2500000000000001E-2</v>
      </c>
      <c r="M123">
        <v>0.33310000000000001</v>
      </c>
      <c r="N123">
        <v>4.3E-3</v>
      </c>
      <c r="O123">
        <v>0.16320000000000001</v>
      </c>
      <c r="P123" s="1">
        <v>59673.84</v>
      </c>
      <c r="Q123">
        <v>0.19139999999999999</v>
      </c>
      <c r="R123">
        <v>0.22620000000000001</v>
      </c>
      <c r="S123">
        <v>0.58230000000000004</v>
      </c>
      <c r="T123">
        <v>9.31</v>
      </c>
      <c r="U123" s="1">
        <v>77701.62</v>
      </c>
      <c r="V123">
        <v>97.53</v>
      </c>
      <c r="W123" s="1">
        <v>205730.38</v>
      </c>
      <c r="X123">
        <v>0.76480000000000004</v>
      </c>
      <c r="Y123">
        <v>0.1142</v>
      </c>
      <c r="Z123">
        <v>0.12089999999999999</v>
      </c>
      <c r="AA123">
        <v>0.23519999999999999</v>
      </c>
      <c r="AB123">
        <v>205.73</v>
      </c>
      <c r="AC123" s="1">
        <v>5817.8121966729614</v>
      </c>
      <c r="AD123">
        <v>555.02</v>
      </c>
      <c r="AE123" s="1">
        <v>171133.33</v>
      </c>
      <c r="AF123" t="s">
        <v>3</v>
      </c>
      <c r="AG123" s="1">
        <v>36273</v>
      </c>
      <c r="AH123" s="1">
        <v>55790.41</v>
      </c>
      <c r="AI123">
        <v>41.01</v>
      </c>
      <c r="AJ123">
        <v>23.1</v>
      </c>
      <c r="AK123">
        <v>28.39</v>
      </c>
      <c r="AL123">
        <v>2.12</v>
      </c>
      <c r="AM123">
        <v>1.58</v>
      </c>
      <c r="AN123">
        <v>1.92</v>
      </c>
      <c r="AO123" s="1">
        <v>1824.94</v>
      </c>
      <c r="AP123">
        <v>1.2161999999999999</v>
      </c>
      <c r="AQ123" s="1">
        <v>1991.9</v>
      </c>
      <c r="AR123" s="1">
        <v>2630.32</v>
      </c>
      <c r="AS123" s="1">
        <v>8146.96</v>
      </c>
      <c r="AT123">
        <v>829.56</v>
      </c>
      <c r="AU123">
        <v>472.02</v>
      </c>
      <c r="AV123" s="1">
        <v>14070.77</v>
      </c>
      <c r="AW123" s="1">
        <v>7053.18</v>
      </c>
      <c r="AX123">
        <v>0.43840000000000001</v>
      </c>
      <c r="AY123" s="1">
        <v>5951.42</v>
      </c>
      <c r="AZ123">
        <v>0.36990000000000001</v>
      </c>
      <c r="BA123" s="1">
        <v>1074.3399999999999</v>
      </c>
      <c r="BB123">
        <v>6.6799999999999998E-2</v>
      </c>
      <c r="BC123" s="1">
        <v>2011.21</v>
      </c>
      <c r="BD123">
        <v>0.125</v>
      </c>
      <c r="BE123" s="1">
        <v>16090.15</v>
      </c>
      <c r="BF123">
        <v>0.54279999999999995</v>
      </c>
      <c r="BG123">
        <v>0.2447</v>
      </c>
      <c r="BH123">
        <v>0.15690000000000001</v>
      </c>
      <c r="BI123">
        <v>3.2199999999999999E-2</v>
      </c>
      <c r="BJ123">
        <v>2.3400000000000001E-2</v>
      </c>
    </row>
    <row r="124" spans="1:62" x14ac:dyDescent="0.25">
      <c r="A124" t="s">
        <v>125</v>
      </c>
      <c r="B124" t="s">
        <v>879</v>
      </c>
      <c r="C124">
        <v>37</v>
      </c>
      <c r="D124">
        <v>67.073384915180583</v>
      </c>
      <c r="E124">
        <v>1133.33670585</v>
      </c>
      <c r="F124">
        <v>2.0999999999999999E-3</v>
      </c>
      <c r="G124">
        <v>5.9999999999999995E-4</v>
      </c>
      <c r="H124">
        <v>2.5700000000000001E-2</v>
      </c>
      <c r="I124">
        <v>6.9999999999999999E-4</v>
      </c>
      <c r="J124">
        <v>1.89E-2</v>
      </c>
      <c r="K124">
        <v>0.89349999999999996</v>
      </c>
      <c r="L124">
        <v>5.8500000000000003E-2</v>
      </c>
      <c r="M124">
        <v>0.85029999999999994</v>
      </c>
      <c r="N124">
        <v>2.2000000000000001E-3</v>
      </c>
      <c r="O124">
        <v>0.18970000000000001</v>
      </c>
      <c r="P124" s="1">
        <v>60509.02</v>
      </c>
      <c r="Q124">
        <v>0.19639999999999999</v>
      </c>
      <c r="R124">
        <v>0.20080000000000001</v>
      </c>
      <c r="S124">
        <v>0.60270000000000001</v>
      </c>
      <c r="T124">
        <v>12.17</v>
      </c>
      <c r="U124" s="1">
        <v>74562.47</v>
      </c>
      <c r="V124">
        <v>90.8</v>
      </c>
      <c r="W124" s="1">
        <v>152686.04</v>
      </c>
      <c r="X124">
        <v>0.65339999999999998</v>
      </c>
      <c r="Y124">
        <v>0.18729999999999999</v>
      </c>
      <c r="Z124">
        <v>0.1593</v>
      </c>
      <c r="AA124">
        <v>0.34660000000000002</v>
      </c>
      <c r="AB124">
        <v>152.69</v>
      </c>
      <c r="AC124" s="1">
        <v>3791.5865629469572</v>
      </c>
      <c r="AD124">
        <v>389.43</v>
      </c>
      <c r="AE124" s="1">
        <v>107979.09</v>
      </c>
      <c r="AF124" t="s">
        <v>3</v>
      </c>
      <c r="AG124" s="1">
        <v>30085</v>
      </c>
      <c r="AH124" s="1">
        <v>44905.66</v>
      </c>
      <c r="AI124">
        <v>38.78</v>
      </c>
      <c r="AJ124">
        <v>23.29</v>
      </c>
      <c r="AK124">
        <v>28.52</v>
      </c>
      <c r="AL124">
        <v>1.51</v>
      </c>
      <c r="AM124">
        <v>1.07</v>
      </c>
      <c r="AN124">
        <v>1.34</v>
      </c>
      <c r="AO124" s="1">
        <v>1119.97</v>
      </c>
      <c r="AP124">
        <v>0.90339999999999998</v>
      </c>
      <c r="AQ124" s="1">
        <v>1989.15</v>
      </c>
      <c r="AR124" s="1">
        <v>2938.94</v>
      </c>
      <c r="AS124" s="1">
        <v>8531.42</v>
      </c>
      <c r="AT124">
        <v>822.53</v>
      </c>
      <c r="AU124">
        <v>531.41</v>
      </c>
      <c r="AV124" s="1">
        <v>14813.45</v>
      </c>
      <c r="AW124" s="1">
        <v>9214.68</v>
      </c>
      <c r="AX124">
        <v>0.55159999999999998</v>
      </c>
      <c r="AY124" s="1">
        <v>3766.57</v>
      </c>
      <c r="AZ124">
        <v>0.22550000000000001</v>
      </c>
      <c r="BA124">
        <v>690.68</v>
      </c>
      <c r="BB124">
        <v>4.1300000000000003E-2</v>
      </c>
      <c r="BC124" s="1">
        <v>3032.31</v>
      </c>
      <c r="BD124">
        <v>0.18149999999999999</v>
      </c>
      <c r="BE124" s="1">
        <v>16704.23</v>
      </c>
      <c r="BF124">
        <v>0.54920000000000002</v>
      </c>
      <c r="BG124">
        <v>0.24</v>
      </c>
      <c r="BH124">
        <v>0.16059999999999999</v>
      </c>
      <c r="BI124">
        <v>3.2500000000000001E-2</v>
      </c>
      <c r="BJ124">
        <v>1.77E-2</v>
      </c>
    </row>
    <row r="125" spans="1:62" x14ac:dyDescent="0.25">
      <c r="A125" t="s">
        <v>126</v>
      </c>
      <c r="B125" t="s">
        <v>880</v>
      </c>
      <c r="C125">
        <v>96.86</v>
      </c>
      <c r="D125">
        <v>14.52682758450127</v>
      </c>
      <c r="E125">
        <v>1262.1562153499999</v>
      </c>
      <c r="F125">
        <v>1.9E-3</v>
      </c>
      <c r="G125">
        <v>2.9999999999999997E-4</v>
      </c>
      <c r="H125">
        <v>4.0000000000000001E-3</v>
      </c>
      <c r="I125">
        <v>2.9999999999999997E-4</v>
      </c>
      <c r="J125">
        <v>1.1900000000000001E-2</v>
      </c>
      <c r="K125">
        <v>0.9627</v>
      </c>
      <c r="L125">
        <v>1.8800000000000001E-2</v>
      </c>
      <c r="M125">
        <v>0.3352</v>
      </c>
      <c r="N125">
        <v>1.2999999999999999E-3</v>
      </c>
      <c r="O125">
        <v>0.151</v>
      </c>
      <c r="P125" s="1">
        <v>60147.9</v>
      </c>
      <c r="Q125">
        <v>0.1653</v>
      </c>
      <c r="R125">
        <v>0.19309999999999999</v>
      </c>
      <c r="S125">
        <v>0.64159999999999995</v>
      </c>
      <c r="T125">
        <v>10.72</v>
      </c>
      <c r="U125" s="1">
        <v>80445.84</v>
      </c>
      <c r="V125">
        <v>117.28</v>
      </c>
      <c r="W125" s="1">
        <v>194204.57</v>
      </c>
      <c r="X125">
        <v>0.73919999999999997</v>
      </c>
      <c r="Y125">
        <v>8.9599999999999999E-2</v>
      </c>
      <c r="Z125">
        <v>0.1711</v>
      </c>
      <c r="AA125">
        <v>0.26079999999999998</v>
      </c>
      <c r="AB125">
        <v>194.2</v>
      </c>
      <c r="AC125" s="1">
        <v>4695.894278298565</v>
      </c>
      <c r="AD125">
        <v>464.77</v>
      </c>
      <c r="AE125" s="1">
        <v>163195.37</v>
      </c>
      <c r="AF125" t="s">
        <v>3</v>
      </c>
      <c r="AG125" s="1">
        <v>35404</v>
      </c>
      <c r="AH125" s="1">
        <v>58105.39</v>
      </c>
      <c r="AI125">
        <v>35.46</v>
      </c>
      <c r="AJ125">
        <v>21.46</v>
      </c>
      <c r="AK125">
        <v>24.13</v>
      </c>
      <c r="AL125">
        <v>1.39</v>
      </c>
      <c r="AM125">
        <v>1.02</v>
      </c>
      <c r="AN125">
        <v>1.1399999999999999</v>
      </c>
      <c r="AO125" s="1">
        <v>1856.28</v>
      </c>
      <c r="AP125">
        <v>1.0207999999999999</v>
      </c>
      <c r="AQ125" s="1">
        <v>1671.7</v>
      </c>
      <c r="AR125" s="1">
        <v>2554.67</v>
      </c>
      <c r="AS125" s="1">
        <v>7432.88</v>
      </c>
      <c r="AT125">
        <v>702</v>
      </c>
      <c r="AU125">
        <v>377.48</v>
      </c>
      <c r="AV125" s="1">
        <v>12738.73</v>
      </c>
      <c r="AW125" s="1">
        <v>7405.95</v>
      </c>
      <c r="AX125">
        <v>0.49009999999999998</v>
      </c>
      <c r="AY125" s="1">
        <v>4732.6400000000003</v>
      </c>
      <c r="AZ125">
        <v>0.31319999999999998</v>
      </c>
      <c r="BA125">
        <v>796.54</v>
      </c>
      <c r="BB125">
        <v>5.2699999999999997E-2</v>
      </c>
      <c r="BC125" s="1">
        <v>2176.52</v>
      </c>
      <c r="BD125">
        <v>0.14399999999999999</v>
      </c>
      <c r="BE125" s="1">
        <v>15111.64</v>
      </c>
      <c r="BF125">
        <v>0.55030000000000001</v>
      </c>
      <c r="BG125">
        <v>0.24279999999999999</v>
      </c>
      <c r="BH125">
        <v>0.15060000000000001</v>
      </c>
      <c r="BI125">
        <v>3.8100000000000002E-2</v>
      </c>
      <c r="BJ125">
        <v>1.8200000000000001E-2</v>
      </c>
    </row>
    <row r="126" spans="1:62" x14ac:dyDescent="0.25">
      <c r="A126" t="s">
        <v>127</v>
      </c>
      <c r="B126" t="s">
        <v>881</v>
      </c>
      <c r="C126">
        <v>107.24</v>
      </c>
      <c r="D126">
        <v>9.7484678305761392</v>
      </c>
      <c r="E126">
        <v>964.71296410000002</v>
      </c>
      <c r="F126">
        <v>1.1999999999999999E-3</v>
      </c>
      <c r="G126">
        <v>5.0000000000000001E-4</v>
      </c>
      <c r="H126">
        <v>5.1000000000000004E-3</v>
      </c>
      <c r="I126">
        <v>8.0000000000000004E-4</v>
      </c>
      <c r="J126">
        <v>1.5299999999999999E-2</v>
      </c>
      <c r="K126">
        <v>0.95630000000000004</v>
      </c>
      <c r="L126">
        <v>2.0799999999999999E-2</v>
      </c>
      <c r="M126">
        <v>0.30059999999999998</v>
      </c>
      <c r="N126">
        <v>1E-3</v>
      </c>
      <c r="O126">
        <v>0.1522</v>
      </c>
      <c r="P126" s="1">
        <v>59792.77</v>
      </c>
      <c r="Q126">
        <v>0.19320000000000001</v>
      </c>
      <c r="R126">
        <v>0.18920000000000001</v>
      </c>
      <c r="S126">
        <v>0.61770000000000003</v>
      </c>
      <c r="T126">
        <v>8.85</v>
      </c>
      <c r="U126" s="1">
        <v>75770.11</v>
      </c>
      <c r="V126">
        <v>108.9</v>
      </c>
      <c r="W126" s="1">
        <v>235260.05</v>
      </c>
      <c r="X126">
        <v>0.65510000000000002</v>
      </c>
      <c r="Y126">
        <v>7.9799999999999996E-2</v>
      </c>
      <c r="Z126">
        <v>0.2651</v>
      </c>
      <c r="AA126">
        <v>0.34489999999999998</v>
      </c>
      <c r="AB126">
        <v>235.26</v>
      </c>
      <c r="AC126" s="1">
        <v>6571.3485631934036</v>
      </c>
      <c r="AD126">
        <v>524.70000000000005</v>
      </c>
      <c r="AE126" s="1">
        <v>197457.35</v>
      </c>
      <c r="AF126" t="s">
        <v>3</v>
      </c>
      <c r="AG126" s="1">
        <v>35492</v>
      </c>
      <c r="AH126" s="1">
        <v>57386.67</v>
      </c>
      <c r="AI126">
        <v>35.340000000000003</v>
      </c>
      <c r="AJ126">
        <v>22.86</v>
      </c>
      <c r="AK126">
        <v>25.35</v>
      </c>
      <c r="AL126">
        <v>2.02</v>
      </c>
      <c r="AM126">
        <v>1.48</v>
      </c>
      <c r="AN126">
        <v>1.72</v>
      </c>
      <c r="AO126" s="1">
        <v>2073.83</v>
      </c>
      <c r="AP126">
        <v>1.2545999999999999</v>
      </c>
      <c r="AQ126" s="1">
        <v>1846.38</v>
      </c>
      <c r="AR126" s="1">
        <v>2810.82</v>
      </c>
      <c r="AS126" s="1">
        <v>7994.38</v>
      </c>
      <c r="AT126">
        <v>812.27</v>
      </c>
      <c r="AU126">
        <v>422.41</v>
      </c>
      <c r="AV126" s="1">
        <v>13886.26</v>
      </c>
      <c r="AW126" s="1">
        <v>7407.33</v>
      </c>
      <c r="AX126">
        <v>0.44140000000000001</v>
      </c>
      <c r="AY126" s="1">
        <v>6341.09</v>
      </c>
      <c r="AZ126">
        <v>0.37790000000000001</v>
      </c>
      <c r="BA126">
        <v>762.59</v>
      </c>
      <c r="BB126">
        <v>4.5400000000000003E-2</v>
      </c>
      <c r="BC126" s="1">
        <v>2268.62</v>
      </c>
      <c r="BD126">
        <v>0.13519999999999999</v>
      </c>
      <c r="BE126" s="1">
        <v>16779.62</v>
      </c>
      <c r="BF126">
        <v>0.54139999999999999</v>
      </c>
      <c r="BG126">
        <v>0.24660000000000001</v>
      </c>
      <c r="BH126">
        <v>0.15029999999999999</v>
      </c>
      <c r="BI126">
        <v>3.9E-2</v>
      </c>
      <c r="BJ126">
        <v>2.2700000000000001E-2</v>
      </c>
    </row>
    <row r="127" spans="1:62" x14ac:dyDescent="0.25">
      <c r="A127" t="s">
        <v>128</v>
      </c>
      <c r="B127" t="s">
        <v>882</v>
      </c>
      <c r="C127">
        <v>117.76</v>
      </c>
      <c r="D127">
        <v>8.3675438493022156</v>
      </c>
      <c r="E127">
        <v>890.39371344999995</v>
      </c>
      <c r="F127">
        <v>1.6000000000000001E-3</v>
      </c>
      <c r="G127">
        <v>6.9999999999999999E-4</v>
      </c>
      <c r="H127">
        <v>5.8999999999999999E-3</v>
      </c>
      <c r="I127">
        <v>8.0000000000000004E-4</v>
      </c>
      <c r="J127">
        <v>2.52E-2</v>
      </c>
      <c r="K127">
        <v>0.94269999999999998</v>
      </c>
      <c r="L127">
        <v>2.3099999999999999E-2</v>
      </c>
      <c r="M127">
        <v>0.27589999999999998</v>
      </c>
      <c r="N127">
        <v>2.0999999999999999E-3</v>
      </c>
      <c r="O127">
        <v>0.16089999999999999</v>
      </c>
      <c r="P127" s="1">
        <v>60746.83</v>
      </c>
      <c r="Q127">
        <v>0.2059</v>
      </c>
      <c r="R127">
        <v>0.18360000000000001</v>
      </c>
      <c r="S127">
        <v>0.61050000000000004</v>
      </c>
      <c r="T127">
        <v>8.5500000000000007</v>
      </c>
      <c r="U127" s="1">
        <v>72096.160000000003</v>
      </c>
      <c r="V127">
        <v>103.67</v>
      </c>
      <c r="W127" s="1">
        <v>221428.87</v>
      </c>
      <c r="X127">
        <v>0.72089999999999999</v>
      </c>
      <c r="Y127">
        <v>3.8800000000000001E-2</v>
      </c>
      <c r="Z127">
        <v>0.24030000000000001</v>
      </c>
      <c r="AA127">
        <v>0.27910000000000001</v>
      </c>
      <c r="AB127">
        <v>221.43</v>
      </c>
      <c r="AC127" s="1">
        <v>6359.1743618133996</v>
      </c>
      <c r="AD127">
        <v>542.72</v>
      </c>
      <c r="AE127" s="1">
        <v>195574.1</v>
      </c>
      <c r="AF127" t="s">
        <v>3</v>
      </c>
      <c r="AG127" s="1">
        <v>37355</v>
      </c>
      <c r="AH127" s="1">
        <v>59715.71</v>
      </c>
      <c r="AI127">
        <v>33.49</v>
      </c>
      <c r="AJ127">
        <v>22.96</v>
      </c>
      <c r="AK127">
        <v>23.71</v>
      </c>
      <c r="AL127">
        <v>1.61</v>
      </c>
      <c r="AM127">
        <v>1.06</v>
      </c>
      <c r="AN127">
        <v>1.4</v>
      </c>
      <c r="AO127" s="1">
        <v>1724.21</v>
      </c>
      <c r="AP127">
        <v>1.1999</v>
      </c>
      <c r="AQ127" s="1">
        <v>1969.11</v>
      </c>
      <c r="AR127" s="1">
        <v>2762.42</v>
      </c>
      <c r="AS127" s="1">
        <v>8239.83</v>
      </c>
      <c r="AT127">
        <v>753.98</v>
      </c>
      <c r="AU127">
        <v>472.54</v>
      </c>
      <c r="AV127" s="1">
        <v>14197.89</v>
      </c>
      <c r="AW127" s="1">
        <v>7656.64</v>
      </c>
      <c r="AX127">
        <v>0.46179999999999999</v>
      </c>
      <c r="AY127" s="1">
        <v>5981.84</v>
      </c>
      <c r="AZ127">
        <v>0.36080000000000001</v>
      </c>
      <c r="BA127">
        <v>889.59</v>
      </c>
      <c r="BB127">
        <v>5.3699999999999998E-2</v>
      </c>
      <c r="BC127" s="1">
        <v>2051.27</v>
      </c>
      <c r="BD127">
        <v>0.1237</v>
      </c>
      <c r="BE127" s="1">
        <v>16579.34</v>
      </c>
      <c r="BF127">
        <v>0.54339999999999999</v>
      </c>
      <c r="BG127">
        <v>0.2397</v>
      </c>
      <c r="BH127">
        <v>0.15029999999999999</v>
      </c>
      <c r="BI127">
        <v>3.8100000000000002E-2</v>
      </c>
      <c r="BJ127">
        <v>2.8500000000000001E-2</v>
      </c>
    </row>
    <row r="128" spans="1:62" x14ac:dyDescent="0.25">
      <c r="A128" t="s">
        <v>129</v>
      </c>
      <c r="B128" t="s">
        <v>883</v>
      </c>
      <c r="C128">
        <v>77.33</v>
      </c>
      <c r="D128">
        <v>19.498476832997699</v>
      </c>
      <c r="E128">
        <v>1339.2456612000001</v>
      </c>
      <c r="F128">
        <v>3.2000000000000002E-3</v>
      </c>
      <c r="G128">
        <v>4.0000000000000002E-4</v>
      </c>
      <c r="H128">
        <v>6.8999999999999999E-3</v>
      </c>
      <c r="I128">
        <v>8.0000000000000004E-4</v>
      </c>
      <c r="J128">
        <v>2.9600000000000001E-2</v>
      </c>
      <c r="K128">
        <v>0.92920000000000003</v>
      </c>
      <c r="L128">
        <v>2.9899999999999999E-2</v>
      </c>
      <c r="M128">
        <v>0.25890000000000002</v>
      </c>
      <c r="N128">
        <v>3.0999999999999999E-3</v>
      </c>
      <c r="O128">
        <v>0.14449999999999999</v>
      </c>
      <c r="P128" s="1">
        <v>60023.65</v>
      </c>
      <c r="Q128">
        <v>0.17249999999999999</v>
      </c>
      <c r="R128">
        <v>0.19500000000000001</v>
      </c>
      <c r="S128">
        <v>0.63260000000000005</v>
      </c>
      <c r="T128">
        <v>12.28</v>
      </c>
      <c r="U128" s="1">
        <v>78838.98</v>
      </c>
      <c r="V128">
        <v>109</v>
      </c>
      <c r="W128" s="1">
        <v>239362.53</v>
      </c>
      <c r="X128">
        <v>0.76749999999999996</v>
      </c>
      <c r="Y128">
        <v>0.10489999999999999</v>
      </c>
      <c r="Z128">
        <v>0.12759999999999999</v>
      </c>
      <c r="AA128">
        <v>0.23250000000000001</v>
      </c>
      <c r="AB128">
        <v>239.36</v>
      </c>
      <c r="AC128" s="1">
        <v>6501.6840957735476</v>
      </c>
      <c r="AD128">
        <v>616.6</v>
      </c>
      <c r="AE128" s="1">
        <v>200014.78</v>
      </c>
      <c r="AF128" t="s">
        <v>3</v>
      </c>
      <c r="AG128" s="1">
        <v>38916</v>
      </c>
      <c r="AH128" s="1">
        <v>63981.98</v>
      </c>
      <c r="AI128">
        <v>41.37</v>
      </c>
      <c r="AJ128">
        <v>23.5</v>
      </c>
      <c r="AK128">
        <v>26.65</v>
      </c>
      <c r="AL128">
        <v>1.9</v>
      </c>
      <c r="AM128">
        <v>1.23</v>
      </c>
      <c r="AN128">
        <v>1.48</v>
      </c>
      <c r="AO128" s="1">
        <v>1468.33</v>
      </c>
      <c r="AP128">
        <v>1.0306999999999999</v>
      </c>
      <c r="AQ128" s="1">
        <v>1671.63</v>
      </c>
      <c r="AR128" s="1">
        <v>2536.6</v>
      </c>
      <c r="AS128" s="1">
        <v>7382.2</v>
      </c>
      <c r="AT128">
        <v>760.83</v>
      </c>
      <c r="AU128">
        <v>320.38</v>
      </c>
      <c r="AV128" s="1">
        <v>12671.65</v>
      </c>
      <c r="AW128" s="1">
        <v>5912.09</v>
      </c>
      <c r="AX128">
        <v>0.40110000000000001</v>
      </c>
      <c r="AY128" s="1">
        <v>6200.05</v>
      </c>
      <c r="AZ128">
        <v>0.42059999999999997</v>
      </c>
      <c r="BA128">
        <v>808.07</v>
      </c>
      <c r="BB128">
        <v>5.4800000000000001E-2</v>
      </c>
      <c r="BC128" s="1">
        <v>1819.5</v>
      </c>
      <c r="BD128">
        <v>0.1234</v>
      </c>
      <c r="BE128" s="1">
        <v>14739.71</v>
      </c>
      <c r="BF128">
        <v>0.5585</v>
      </c>
      <c r="BG128">
        <v>0.23369999999999999</v>
      </c>
      <c r="BH128">
        <v>0.15279999999999999</v>
      </c>
      <c r="BI128">
        <v>3.6200000000000003E-2</v>
      </c>
      <c r="BJ128">
        <v>1.8800000000000001E-2</v>
      </c>
    </row>
    <row r="129" spans="1:62" x14ac:dyDescent="0.25">
      <c r="A129" t="s">
        <v>130</v>
      </c>
      <c r="B129" t="s">
        <v>884</v>
      </c>
      <c r="C129">
        <v>109.43</v>
      </c>
      <c r="D129">
        <v>13.61059816662531</v>
      </c>
      <c r="E129">
        <v>1320.2111778999999</v>
      </c>
      <c r="F129">
        <v>1.5E-3</v>
      </c>
      <c r="G129">
        <v>2.9999999999999997E-4</v>
      </c>
      <c r="H129">
        <v>7.7000000000000002E-3</v>
      </c>
      <c r="I129">
        <v>5.9999999999999995E-4</v>
      </c>
      <c r="J129">
        <v>1.09E-2</v>
      </c>
      <c r="K129">
        <v>0.95279999999999998</v>
      </c>
      <c r="L129">
        <v>2.63E-2</v>
      </c>
      <c r="M129">
        <v>0.94379999999999997</v>
      </c>
      <c r="N129">
        <v>5.9999999999999995E-4</v>
      </c>
      <c r="O129">
        <v>0.18970000000000001</v>
      </c>
      <c r="P129" s="1">
        <v>61286.87</v>
      </c>
      <c r="Q129">
        <v>0.15229999999999999</v>
      </c>
      <c r="R129">
        <v>0.1802</v>
      </c>
      <c r="S129">
        <v>0.66739999999999999</v>
      </c>
      <c r="T129">
        <v>12.67</v>
      </c>
      <c r="U129" s="1">
        <v>82818.87</v>
      </c>
      <c r="V129">
        <v>103.02</v>
      </c>
      <c r="W129" s="1">
        <v>170928.06</v>
      </c>
      <c r="X129">
        <v>0.57299999999999995</v>
      </c>
      <c r="Y129">
        <v>0.1124</v>
      </c>
      <c r="Z129">
        <v>0.31459999999999999</v>
      </c>
      <c r="AA129">
        <v>0.42699999999999999</v>
      </c>
      <c r="AB129">
        <v>170.93</v>
      </c>
      <c r="AC129" s="1">
        <v>3531.9928339966768</v>
      </c>
      <c r="AD129">
        <v>315.94</v>
      </c>
      <c r="AE129" s="1">
        <v>121849.69</v>
      </c>
      <c r="AF129" t="s">
        <v>3</v>
      </c>
      <c r="AG129" s="1">
        <v>32744</v>
      </c>
      <c r="AH129" s="1">
        <v>48030.78</v>
      </c>
      <c r="AI129">
        <v>25.05</v>
      </c>
      <c r="AJ129">
        <v>20.329999999999998</v>
      </c>
      <c r="AK129">
        <v>21.3</v>
      </c>
      <c r="AL129">
        <v>0.84</v>
      </c>
      <c r="AM129">
        <v>0.77</v>
      </c>
      <c r="AN129">
        <v>0.81</v>
      </c>
      <c r="AO129">
        <v>0</v>
      </c>
      <c r="AP129">
        <v>0.72640000000000005</v>
      </c>
      <c r="AQ129" s="1">
        <v>1753.46</v>
      </c>
      <c r="AR129" s="1">
        <v>3257.93</v>
      </c>
      <c r="AS129" s="1">
        <v>8879.77</v>
      </c>
      <c r="AT129">
        <v>771.66</v>
      </c>
      <c r="AU129">
        <v>469.88</v>
      </c>
      <c r="AV129" s="1">
        <v>15132.7</v>
      </c>
      <c r="AW129" s="1">
        <v>10144.16</v>
      </c>
      <c r="AX129">
        <v>0.58440000000000003</v>
      </c>
      <c r="AY129" s="1">
        <v>3277.68</v>
      </c>
      <c r="AZ129">
        <v>0.1888</v>
      </c>
      <c r="BA129">
        <v>664.33</v>
      </c>
      <c r="BB129">
        <v>3.8300000000000001E-2</v>
      </c>
      <c r="BC129" s="1">
        <v>3273.02</v>
      </c>
      <c r="BD129">
        <v>0.1885</v>
      </c>
      <c r="BE129" s="1">
        <v>17359.189999999999</v>
      </c>
      <c r="BF129">
        <v>0.54990000000000006</v>
      </c>
      <c r="BG129">
        <v>0.25879999999999997</v>
      </c>
      <c r="BH129">
        <v>0.1323</v>
      </c>
      <c r="BI129">
        <v>3.5200000000000002E-2</v>
      </c>
      <c r="BJ129">
        <v>2.3699999999999999E-2</v>
      </c>
    </row>
    <row r="130" spans="1:62" x14ac:dyDescent="0.25">
      <c r="A130" t="s">
        <v>131</v>
      </c>
      <c r="B130" t="s">
        <v>885</v>
      </c>
      <c r="C130">
        <v>20.38</v>
      </c>
      <c r="D130">
        <v>260.47378481186712</v>
      </c>
      <c r="E130">
        <v>4652.8622102999998</v>
      </c>
      <c r="F130">
        <v>3.1800000000000002E-2</v>
      </c>
      <c r="G130">
        <v>1.1000000000000001E-3</v>
      </c>
      <c r="H130">
        <v>0.1188</v>
      </c>
      <c r="I130">
        <v>1.2999999999999999E-3</v>
      </c>
      <c r="J130">
        <v>8.2100000000000006E-2</v>
      </c>
      <c r="K130">
        <v>0.68959999999999999</v>
      </c>
      <c r="L130">
        <v>7.5399999999999995E-2</v>
      </c>
      <c r="M130">
        <v>0.37109999999999999</v>
      </c>
      <c r="N130">
        <v>3.9399999999999998E-2</v>
      </c>
      <c r="O130">
        <v>0.1615</v>
      </c>
      <c r="P130" s="1">
        <v>73008.639999999999</v>
      </c>
      <c r="Q130">
        <v>0.15570000000000001</v>
      </c>
      <c r="R130">
        <v>0.18079999999999999</v>
      </c>
      <c r="S130">
        <v>0.66349999999999998</v>
      </c>
      <c r="T130">
        <v>32.26</v>
      </c>
      <c r="U130" s="1">
        <v>97764.87</v>
      </c>
      <c r="V130">
        <v>143.32</v>
      </c>
      <c r="W130" s="1">
        <v>226797.16</v>
      </c>
      <c r="X130">
        <v>0.7298</v>
      </c>
      <c r="Y130">
        <v>0.22770000000000001</v>
      </c>
      <c r="Z130">
        <v>4.24E-2</v>
      </c>
      <c r="AA130">
        <v>0.2702</v>
      </c>
      <c r="AB130">
        <v>226.8</v>
      </c>
      <c r="AC130" s="1">
        <v>9023.4728928578133</v>
      </c>
      <c r="AD130">
        <v>893.8</v>
      </c>
      <c r="AE130" s="1">
        <v>176939.18</v>
      </c>
      <c r="AF130" t="s">
        <v>3</v>
      </c>
      <c r="AG130" s="1">
        <v>36593</v>
      </c>
      <c r="AH130" s="1">
        <v>58713.9</v>
      </c>
      <c r="AI130">
        <v>71.180000000000007</v>
      </c>
      <c r="AJ130">
        <v>36.94</v>
      </c>
      <c r="AK130">
        <v>46.91</v>
      </c>
      <c r="AL130">
        <v>1.58</v>
      </c>
      <c r="AM130">
        <v>1.18</v>
      </c>
      <c r="AN130">
        <v>1.42</v>
      </c>
      <c r="AO130">
        <v>0</v>
      </c>
      <c r="AP130">
        <v>0.98089999999999999</v>
      </c>
      <c r="AQ130" s="1">
        <v>1722.6</v>
      </c>
      <c r="AR130" s="1">
        <v>2286.48</v>
      </c>
      <c r="AS130" s="1">
        <v>8759.9699999999993</v>
      </c>
      <c r="AT130" s="1">
        <v>1045.24</v>
      </c>
      <c r="AU130">
        <v>412.93</v>
      </c>
      <c r="AV130" s="1">
        <v>14227.23</v>
      </c>
      <c r="AW130" s="1">
        <v>4678.43</v>
      </c>
      <c r="AX130">
        <v>0.29699999999999999</v>
      </c>
      <c r="AY130" s="1">
        <v>8144.63</v>
      </c>
      <c r="AZ130">
        <v>0.51700000000000002</v>
      </c>
      <c r="BA130">
        <v>781.32</v>
      </c>
      <c r="BB130">
        <v>4.9599999999999998E-2</v>
      </c>
      <c r="BC130" s="1">
        <v>2149.0700000000002</v>
      </c>
      <c r="BD130">
        <v>0.13639999999999999</v>
      </c>
      <c r="BE130" s="1">
        <v>15753.45</v>
      </c>
      <c r="BF130">
        <v>0.59899999999999998</v>
      </c>
      <c r="BG130">
        <v>0.2402</v>
      </c>
      <c r="BH130">
        <v>0.1178</v>
      </c>
      <c r="BI130">
        <v>2.63E-2</v>
      </c>
      <c r="BJ130">
        <v>1.67E-2</v>
      </c>
    </row>
    <row r="131" spans="1:62" x14ac:dyDescent="0.25">
      <c r="A131" t="s">
        <v>132</v>
      </c>
      <c r="B131" t="s">
        <v>886</v>
      </c>
      <c r="C131">
        <v>28.81</v>
      </c>
      <c r="D131">
        <v>64.90521031357288</v>
      </c>
      <c r="E131">
        <v>1588.3419621999999</v>
      </c>
      <c r="F131">
        <v>1.06E-2</v>
      </c>
      <c r="G131">
        <v>1E-3</v>
      </c>
      <c r="H131">
        <v>3.15E-2</v>
      </c>
      <c r="I131">
        <v>8.9999999999999998E-4</v>
      </c>
      <c r="J131">
        <v>5.3699999999999998E-2</v>
      </c>
      <c r="K131">
        <v>0.8538</v>
      </c>
      <c r="L131">
        <v>4.8500000000000001E-2</v>
      </c>
      <c r="M131">
        <v>0.26169999999999999</v>
      </c>
      <c r="N131">
        <v>6.3E-3</v>
      </c>
      <c r="O131">
        <v>0.13339999999999999</v>
      </c>
      <c r="P131" s="1">
        <v>65508.959999999999</v>
      </c>
      <c r="Q131">
        <v>0.18279999999999999</v>
      </c>
      <c r="R131">
        <v>0.1963</v>
      </c>
      <c r="S131">
        <v>0.62080000000000002</v>
      </c>
      <c r="T131">
        <v>12.32</v>
      </c>
      <c r="U131" s="1">
        <v>85465.53</v>
      </c>
      <c r="V131">
        <v>125.73</v>
      </c>
      <c r="W131" s="1">
        <v>240573.77</v>
      </c>
      <c r="X131">
        <v>0.6825</v>
      </c>
      <c r="Y131">
        <v>0.22509999999999999</v>
      </c>
      <c r="Z131">
        <v>9.2399999999999996E-2</v>
      </c>
      <c r="AA131">
        <v>0.3175</v>
      </c>
      <c r="AB131">
        <v>240.57</v>
      </c>
      <c r="AC131" s="1">
        <v>7642.6288513686459</v>
      </c>
      <c r="AD131">
        <v>678.28</v>
      </c>
      <c r="AE131" s="1">
        <v>211851.43</v>
      </c>
      <c r="AF131" t="s">
        <v>3</v>
      </c>
      <c r="AG131" s="1">
        <v>39047</v>
      </c>
      <c r="AH131" s="1">
        <v>66741.03</v>
      </c>
      <c r="AI131">
        <v>50.25</v>
      </c>
      <c r="AJ131">
        <v>28.5</v>
      </c>
      <c r="AK131">
        <v>35.909999999999997</v>
      </c>
      <c r="AL131">
        <v>2.19</v>
      </c>
      <c r="AM131">
        <v>1.67</v>
      </c>
      <c r="AN131">
        <v>2.0099999999999998</v>
      </c>
      <c r="AO131" s="1">
        <v>2253.16</v>
      </c>
      <c r="AP131">
        <v>0.89490000000000003</v>
      </c>
      <c r="AQ131" s="1">
        <v>1737.59</v>
      </c>
      <c r="AR131" s="1">
        <v>2319.4899999999998</v>
      </c>
      <c r="AS131" s="1">
        <v>7505.98</v>
      </c>
      <c r="AT131">
        <v>739.88</v>
      </c>
      <c r="AU131">
        <v>433.63</v>
      </c>
      <c r="AV131" s="1">
        <v>12736.57</v>
      </c>
      <c r="AW131" s="1">
        <v>4743.6000000000004</v>
      </c>
      <c r="AX131">
        <v>0.32069999999999999</v>
      </c>
      <c r="AY131" s="1">
        <v>7556.25</v>
      </c>
      <c r="AZ131">
        <v>0.51080000000000003</v>
      </c>
      <c r="BA131">
        <v>798.59</v>
      </c>
      <c r="BB131">
        <v>5.3999999999999999E-2</v>
      </c>
      <c r="BC131" s="1">
        <v>1694.84</v>
      </c>
      <c r="BD131">
        <v>0.11459999999999999</v>
      </c>
      <c r="BE131" s="1">
        <v>14793.28</v>
      </c>
      <c r="BF131">
        <v>0.56630000000000003</v>
      </c>
      <c r="BG131">
        <v>0.23100000000000001</v>
      </c>
      <c r="BH131">
        <v>0.15129999999999999</v>
      </c>
      <c r="BI131">
        <v>3.56E-2</v>
      </c>
      <c r="BJ131">
        <v>1.5900000000000001E-2</v>
      </c>
    </row>
    <row r="132" spans="1:62" x14ac:dyDescent="0.25">
      <c r="A132" t="s">
        <v>133</v>
      </c>
      <c r="B132" t="s">
        <v>887</v>
      </c>
      <c r="C132">
        <v>56.71</v>
      </c>
      <c r="D132">
        <v>21.569425712099619</v>
      </c>
      <c r="E132">
        <v>1104.0700508499999</v>
      </c>
      <c r="F132">
        <v>4.4999999999999997E-3</v>
      </c>
      <c r="G132">
        <v>5.0000000000000001E-4</v>
      </c>
      <c r="H132">
        <v>9.1000000000000004E-3</v>
      </c>
      <c r="I132">
        <v>8.9999999999999998E-4</v>
      </c>
      <c r="J132">
        <v>4.7399999999999998E-2</v>
      </c>
      <c r="K132">
        <v>0.90580000000000005</v>
      </c>
      <c r="L132">
        <v>3.1899999999999998E-2</v>
      </c>
      <c r="M132">
        <v>0.2606</v>
      </c>
      <c r="N132">
        <v>7.1000000000000004E-3</v>
      </c>
      <c r="O132">
        <v>0.14019999999999999</v>
      </c>
      <c r="P132" s="1">
        <v>62150.73</v>
      </c>
      <c r="Q132">
        <v>0.1406</v>
      </c>
      <c r="R132">
        <v>0.1837</v>
      </c>
      <c r="S132">
        <v>0.67579999999999996</v>
      </c>
      <c r="T132">
        <v>10.9</v>
      </c>
      <c r="U132" s="1">
        <v>76917.23</v>
      </c>
      <c r="V132">
        <v>100.32</v>
      </c>
      <c r="W132" s="1">
        <v>234440.15</v>
      </c>
      <c r="X132">
        <v>0.70799999999999996</v>
      </c>
      <c r="Y132">
        <v>0.13350000000000001</v>
      </c>
      <c r="Z132">
        <v>0.1585</v>
      </c>
      <c r="AA132">
        <v>0.29199999999999998</v>
      </c>
      <c r="AB132">
        <v>234.44</v>
      </c>
      <c r="AC132" s="1">
        <v>6663.9584070318297</v>
      </c>
      <c r="AD132">
        <v>630.54</v>
      </c>
      <c r="AE132" s="1">
        <v>189247.88</v>
      </c>
      <c r="AF132" t="s">
        <v>3</v>
      </c>
      <c r="AG132" s="1">
        <v>36820</v>
      </c>
      <c r="AH132" s="1">
        <v>61668.99</v>
      </c>
      <c r="AI132">
        <v>43.24</v>
      </c>
      <c r="AJ132">
        <v>24.31</v>
      </c>
      <c r="AK132">
        <v>28.88</v>
      </c>
      <c r="AL132">
        <v>1.86</v>
      </c>
      <c r="AM132">
        <v>1.34</v>
      </c>
      <c r="AN132">
        <v>1.62</v>
      </c>
      <c r="AO132" s="1">
        <v>1571.65</v>
      </c>
      <c r="AP132">
        <v>1.1234</v>
      </c>
      <c r="AQ132" s="1">
        <v>1788.52</v>
      </c>
      <c r="AR132" s="1">
        <v>2389.21</v>
      </c>
      <c r="AS132" s="1">
        <v>7727.56</v>
      </c>
      <c r="AT132">
        <v>739.92</v>
      </c>
      <c r="AU132">
        <v>437.46</v>
      </c>
      <c r="AV132" s="1">
        <v>13082.68</v>
      </c>
      <c r="AW132" s="1">
        <v>5758.35</v>
      </c>
      <c r="AX132">
        <v>0.38369999999999999</v>
      </c>
      <c r="AY132" s="1">
        <v>6524.62</v>
      </c>
      <c r="AZ132">
        <v>0.43469999999999998</v>
      </c>
      <c r="BA132">
        <v>821.28</v>
      </c>
      <c r="BB132">
        <v>5.4699999999999999E-2</v>
      </c>
      <c r="BC132" s="1">
        <v>1904.06</v>
      </c>
      <c r="BD132">
        <v>0.12690000000000001</v>
      </c>
      <c r="BE132" s="1">
        <v>15008.31</v>
      </c>
      <c r="BF132">
        <v>0.57099999999999995</v>
      </c>
      <c r="BG132">
        <v>0.23130000000000001</v>
      </c>
      <c r="BH132">
        <v>0.14530000000000001</v>
      </c>
      <c r="BI132">
        <v>3.2899999999999999E-2</v>
      </c>
      <c r="BJ132">
        <v>1.9400000000000001E-2</v>
      </c>
    </row>
    <row r="133" spans="1:62" x14ac:dyDescent="0.25">
      <c r="A133" t="s">
        <v>134</v>
      </c>
      <c r="B133" t="s">
        <v>888</v>
      </c>
      <c r="C133">
        <v>36.86</v>
      </c>
      <c r="D133">
        <v>30.86495846173068</v>
      </c>
      <c r="E133">
        <v>913.62713225000005</v>
      </c>
      <c r="F133">
        <v>5.5999999999999999E-3</v>
      </c>
      <c r="G133">
        <v>5.0000000000000001E-4</v>
      </c>
      <c r="H133">
        <v>9.5999999999999992E-3</v>
      </c>
      <c r="I133">
        <v>1E-3</v>
      </c>
      <c r="J133">
        <v>2.98E-2</v>
      </c>
      <c r="K133">
        <v>0.92449999999999999</v>
      </c>
      <c r="L133">
        <v>2.8899999999999999E-2</v>
      </c>
      <c r="M133">
        <v>0.27529999999999999</v>
      </c>
      <c r="N133">
        <v>6.4000000000000003E-3</v>
      </c>
      <c r="O133">
        <v>0.1366</v>
      </c>
      <c r="P133" s="1">
        <v>59333.36</v>
      </c>
      <c r="Q133">
        <v>0.1928</v>
      </c>
      <c r="R133">
        <v>0.2404</v>
      </c>
      <c r="S133">
        <v>0.56669999999999998</v>
      </c>
      <c r="T133">
        <v>8.5399999999999991</v>
      </c>
      <c r="U133" s="1">
        <v>78430.62</v>
      </c>
      <c r="V133">
        <v>104.59</v>
      </c>
      <c r="W133" s="1">
        <v>235175.22</v>
      </c>
      <c r="X133">
        <v>0.81430000000000002</v>
      </c>
      <c r="Y133">
        <v>0.1084</v>
      </c>
      <c r="Z133">
        <v>7.7299999999999994E-2</v>
      </c>
      <c r="AA133">
        <v>0.1857</v>
      </c>
      <c r="AB133">
        <v>235.18</v>
      </c>
      <c r="AC133" s="1">
        <v>5451.4454319725683</v>
      </c>
      <c r="AD133">
        <v>662.06</v>
      </c>
      <c r="AE133" s="1">
        <v>216530.37</v>
      </c>
      <c r="AF133" t="s">
        <v>3</v>
      </c>
      <c r="AG133" s="1">
        <v>36273</v>
      </c>
      <c r="AH133" s="1">
        <v>59589.68</v>
      </c>
      <c r="AI133">
        <v>42.35</v>
      </c>
      <c r="AJ133">
        <v>23.24</v>
      </c>
      <c r="AK133">
        <v>27.32</v>
      </c>
      <c r="AL133">
        <v>1.98</v>
      </c>
      <c r="AM133">
        <v>1.36</v>
      </c>
      <c r="AN133">
        <v>1.74</v>
      </c>
      <c r="AO133" s="1">
        <v>2493.9699999999998</v>
      </c>
      <c r="AP133">
        <v>1.2511000000000001</v>
      </c>
      <c r="AQ133" s="1">
        <v>1847.96</v>
      </c>
      <c r="AR133" s="1">
        <v>2457.34</v>
      </c>
      <c r="AS133" s="1">
        <v>7596.69</v>
      </c>
      <c r="AT133">
        <v>730.36</v>
      </c>
      <c r="AU133">
        <v>501.95</v>
      </c>
      <c r="AV133" s="1">
        <v>13134.3</v>
      </c>
      <c r="AW133" s="1">
        <v>6089.6</v>
      </c>
      <c r="AX133">
        <v>0.4007</v>
      </c>
      <c r="AY133" s="1">
        <v>6491.38</v>
      </c>
      <c r="AZ133">
        <v>0.42709999999999998</v>
      </c>
      <c r="BA133">
        <v>720.22</v>
      </c>
      <c r="BB133">
        <v>4.7399999999999998E-2</v>
      </c>
      <c r="BC133" s="1">
        <v>1895.94</v>
      </c>
      <c r="BD133">
        <v>0.12479999999999999</v>
      </c>
      <c r="BE133" s="1">
        <v>15197.13</v>
      </c>
      <c r="BF133">
        <v>0.55900000000000005</v>
      </c>
      <c r="BG133">
        <v>0.2394</v>
      </c>
      <c r="BH133">
        <v>0.14699999999999999</v>
      </c>
      <c r="BI133">
        <v>3.2099999999999997E-2</v>
      </c>
      <c r="BJ133">
        <v>2.24E-2</v>
      </c>
    </row>
    <row r="134" spans="1:62" x14ac:dyDescent="0.25">
      <c r="A134" t="s">
        <v>135</v>
      </c>
      <c r="B134" t="s">
        <v>889</v>
      </c>
      <c r="C134">
        <v>87.95</v>
      </c>
      <c r="D134">
        <v>7.983509042822079</v>
      </c>
      <c r="E134">
        <v>648.32347579999998</v>
      </c>
      <c r="F134">
        <v>1.9E-3</v>
      </c>
      <c r="G134">
        <v>5.9999999999999995E-4</v>
      </c>
      <c r="H134">
        <v>7.0000000000000001E-3</v>
      </c>
      <c r="I134">
        <v>8.0000000000000004E-4</v>
      </c>
      <c r="J134">
        <v>0.05</v>
      </c>
      <c r="K134">
        <v>0.91300000000000003</v>
      </c>
      <c r="L134">
        <v>2.6700000000000002E-2</v>
      </c>
      <c r="M134">
        <v>0.3478</v>
      </c>
      <c r="N134">
        <v>5.3E-3</v>
      </c>
      <c r="O134">
        <v>0.15060000000000001</v>
      </c>
      <c r="P134" s="1">
        <v>57671.16</v>
      </c>
      <c r="Q134">
        <v>0.1986</v>
      </c>
      <c r="R134">
        <v>0.21659999999999999</v>
      </c>
      <c r="S134">
        <v>0.58489999999999998</v>
      </c>
      <c r="T134">
        <v>7.81</v>
      </c>
      <c r="U134" s="1">
        <v>70499.740000000005</v>
      </c>
      <c r="V134">
        <v>82.49</v>
      </c>
      <c r="W134" s="1">
        <v>198952.85</v>
      </c>
      <c r="X134">
        <v>0.75729999999999997</v>
      </c>
      <c r="Y134">
        <v>6.7100000000000007E-2</v>
      </c>
      <c r="Z134">
        <v>0.17560000000000001</v>
      </c>
      <c r="AA134">
        <v>0.2427</v>
      </c>
      <c r="AB134">
        <v>198.95</v>
      </c>
      <c r="AC134" s="1">
        <v>5443.6533401551478</v>
      </c>
      <c r="AD134">
        <v>556.95000000000005</v>
      </c>
      <c r="AE134" s="1">
        <v>177625.06</v>
      </c>
      <c r="AF134" t="s">
        <v>3</v>
      </c>
      <c r="AG134" s="1">
        <v>34912</v>
      </c>
      <c r="AH134" s="1">
        <v>52683.69</v>
      </c>
      <c r="AI134">
        <v>38.159999999999997</v>
      </c>
      <c r="AJ134">
        <v>23.49</v>
      </c>
      <c r="AK134">
        <v>27.64</v>
      </c>
      <c r="AL134">
        <v>1.6</v>
      </c>
      <c r="AM134">
        <v>1.38</v>
      </c>
      <c r="AN134">
        <v>1.55</v>
      </c>
      <c r="AO134" s="1">
        <v>1969.18</v>
      </c>
      <c r="AP134">
        <v>1.5301</v>
      </c>
      <c r="AQ134" s="1">
        <v>2181.79</v>
      </c>
      <c r="AR134" s="1">
        <v>3068.46</v>
      </c>
      <c r="AS134" s="1">
        <v>8291.33</v>
      </c>
      <c r="AT134">
        <v>792.83</v>
      </c>
      <c r="AU134">
        <v>389.99</v>
      </c>
      <c r="AV134" s="1">
        <v>14724.4</v>
      </c>
      <c r="AW134" s="1">
        <v>8304.99</v>
      </c>
      <c r="AX134">
        <v>0.47239999999999999</v>
      </c>
      <c r="AY134" s="1">
        <v>6138.7</v>
      </c>
      <c r="AZ134">
        <v>0.34920000000000001</v>
      </c>
      <c r="BA134">
        <v>836.47</v>
      </c>
      <c r="BB134">
        <v>4.7600000000000003E-2</v>
      </c>
      <c r="BC134" s="1">
        <v>2299.67</v>
      </c>
      <c r="BD134">
        <v>0.1308</v>
      </c>
      <c r="BE134" s="1">
        <v>17579.830000000002</v>
      </c>
      <c r="BF134">
        <v>0.54039999999999999</v>
      </c>
      <c r="BG134">
        <v>0.24959999999999999</v>
      </c>
      <c r="BH134">
        <v>0.15260000000000001</v>
      </c>
      <c r="BI134">
        <v>4.0599999999999997E-2</v>
      </c>
      <c r="BJ134">
        <v>1.6799999999999999E-2</v>
      </c>
    </row>
    <row r="135" spans="1:62" x14ac:dyDescent="0.25">
      <c r="A135" t="s">
        <v>136</v>
      </c>
      <c r="B135" t="s">
        <v>890</v>
      </c>
      <c r="C135">
        <v>120.38</v>
      </c>
      <c r="D135">
        <v>10.97134157763467</v>
      </c>
      <c r="E135">
        <v>1126.79392035</v>
      </c>
      <c r="F135">
        <v>1.6000000000000001E-3</v>
      </c>
      <c r="G135">
        <v>2.0000000000000001E-4</v>
      </c>
      <c r="H135">
        <v>5.7000000000000002E-3</v>
      </c>
      <c r="I135">
        <v>6.9999999999999999E-4</v>
      </c>
      <c r="J135">
        <v>9.7999999999999997E-3</v>
      </c>
      <c r="K135">
        <v>0.96189999999999998</v>
      </c>
      <c r="L135">
        <v>2.01E-2</v>
      </c>
      <c r="M135">
        <v>0.95860000000000001</v>
      </c>
      <c r="N135">
        <v>5.9999999999999995E-4</v>
      </c>
      <c r="O135">
        <v>0.17860000000000001</v>
      </c>
      <c r="P135" s="1">
        <v>61161.41</v>
      </c>
      <c r="Q135">
        <v>0.17249999999999999</v>
      </c>
      <c r="R135">
        <v>0.1719</v>
      </c>
      <c r="S135">
        <v>0.65549999999999997</v>
      </c>
      <c r="T135">
        <v>11.52</v>
      </c>
      <c r="U135" s="1">
        <v>79857.17</v>
      </c>
      <c r="V135">
        <v>97.81</v>
      </c>
      <c r="W135" s="1">
        <v>154634.63</v>
      </c>
      <c r="X135">
        <v>0.58320000000000005</v>
      </c>
      <c r="Y135">
        <v>8.3500000000000005E-2</v>
      </c>
      <c r="Z135">
        <v>0.33329999999999999</v>
      </c>
      <c r="AA135">
        <v>0.4168</v>
      </c>
      <c r="AB135">
        <v>154.63</v>
      </c>
      <c r="AC135" s="1">
        <v>3172.4511405302519</v>
      </c>
      <c r="AD135">
        <v>286.64999999999998</v>
      </c>
      <c r="AE135" s="1">
        <v>122597.42</v>
      </c>
      <c r="AF135" t="s">
        <v>3</v>
      </c>
      <c r="AG135" s="1">
        <v>32483</v>
      </c>
      <c r="AH135" s="1">
        <v>46891.6</v>
      </c>
      <c r="AI135">
        <v>23.91</v>
      </c>
      <c r="AJ135">
        <v>20.11</v>
      </c>
      <c r="AK135">
        <v>21.17</v>
      </c>
      <c r="AL135">
        <v>0.71</v>
      </c>
      <c r="AM135">
        <v>0.56999999999999995</v>
      </c>
      <c r="AN135">
        <v>0.64</v>
      </c>
      <c r="AO135">
        <v>0</v>
      </c>
      <c r="AP135">
        <v>0.73660000000000003</v>
      </c>
      <c r="AQ135" s="1">
        <v>1851.87</v>
      </c>
      <c r="AR135" s="1">
        <v>3450.96</v>
      </c>
      <c r="AS135" s="1">
        <v>9002.75</v>
      </c>
      <c r="AT135">
        <v>804.52</v>
      </c>
      <c r="AU135">
        <v>504.82</v>
      </c>
      <c r="AV135" s="1">
        <v>15614.92</v>
      </c>
      <c r="AW135" s="1">
        <v>11061.24</v>
      </c>
      <c r="AX135">
        <v>0.61160000000000003</v>
      </c>
      <c r="AY135" s="1">
        <v>2935.56</v>
      </c>
      <c r="AZ135">
        <v>0.1623</v>
      </c>
      <c r="BA135">
        <v>643.75</v>
      </c>
      <c r="BB135">
        <v>3.56E-2</v>
      </c>
      <c r="BC135" s="1">
        <v>3445.02</v>
      </c>
      <c r="BD135">
        <v>0.1905</v>
      </c>
      <c r="BE135" s="1">
        <v>18085.57</v>
      </c>
      <c r="BF135">
        <v>0.53590000000000004</v>
      </c>
      <c r="BG135">
        <v>0.25459999999999999</v>
      </c>
      <c r="BH135">
        <v>0.1414</v>
      </c>
      <c r="BI135">
        <v>3.9899999999999998E-2</v>
      </c>
      <c r="BJ135">
        <v>2.8199999999999999E-2</v>
      </c>
    </row>
    <row r="136" spans="1:62" x14ac:dyDescent="0.25">
      <c r="A136" t="s">
        <v>137</v>
      </c>
      <c r="B136" t="s">
        <v>891</v>
      </c>
      <c r="C136">
        <v>26.57</v>
      </c>
      <c r="D136">
        <v>340.52394133699602</v>
      </c>
      <c r="E136">
        <v>7731.4970863999997</v>
      </c>
      <c r="F136">
        <v>1.6299999999999999E-2</v>
      </c>
      <c r="G136">
        <v>1.5E-3</v>
      </c>
      <c r="H136">
        <v>0.46489999999999998</v>
      </c>
      <c r="I136">
        <v>1.6000000000000001E-3</v>
      </c>
      <c r="J136">
        <v>0.13109999999999999</v>
      </c>
      <c r="K136">
        <v>0.28999999999999998</v>
      </c>
      <c r="L136">
        <v>9.4700000000000006E-2</v>
      </c>
      <c r="M136">
        <v>0.93720000000000003</v>
      </c>
      <c r="N136">
        <v>6.7900000000000002E-2</v>
      </c>
      <c r="O136">
        <v>0.2009</v>
      </c>
      <c r="P136" s="1">
        <v>67926.98</v>
      </c>
      <c r="Q136">
        <v>0.2409</v>
      </c>
      <c r="R136">
        <v>0.20419999999999999</v>
      </c>
      <c r="S136">
        <v>0.55489999999999995</v>
      </c>
      <c r="T136">
        <v>102.1</v>
      </c>
      <c r="U136" s="1">
        <v>86779.72</v>
      </c>
      <c r="V136">
        <v>77.349999999999994</v>
      </c>
      <c r="W136" s="1">
        <v>141600.57</v>
      </c>
      <c r="X136">
        <v>0.60489999999999999</v>
      </c>
      <c r="Y136">
        <v>0.31740000000000002</v>
      </c>
      <c r="Z136">
        <v>7.7700000000000005E-2</v>
      </c>
      <c r="AA136">
        <v>0.39510000000000001</v>
      </c>
      <c r="AB136">
        <v>141.6</v>
      </c>
      <c r="AC136" s="1">
        <v>5760.2822447809713</v>
      </c>
      <c r="AD136">
        <v>424.95</v>
      </c>
      <c r="AE136" s="1">
        <v>75296.539999999994</v>
      </c>
      <c r="AF136" t="s">
        <v>3</v>
      </c>
      <c r="AG136" s="1">
        <v>27851</v>
      </c>
      <c r="AH136" s="1">
        <v>40565.72</v>
      </c>
      <c r="AI136">
        <v>63.12</v>
      </c>
      <c r="AJ136">
        <v>39.21</v>
      </c>
      <c r="AK136">
        <v>48.38</v>
      </c>
      <c r="AL136">
        <v>2.09</v>
      </c>
      <c r="AM136">
        <v>1.66</v>
      </c>
      <c r="AN136">
        <v>1.87</v>
      </c>
      <c r="AO136">
        <v>1.41</v>
      </c>
      <c r="AP136">
        <v>1.1653</v>
      </c>
      <c r="AQ136" s="1">
        <v>2813.01</v>
      </c>
      <c r="AR136" s="1">
        <v>3319.47</v>
      </c>
      <c r="AS136" s="1">
        <v>9995.48</v>
      </c>
      <c r="AT136" s="1">
        <v>1403.04</v>
      </c>
      <c r="AU136">
        <v>792.25</v>
      </c>
      <c r="AV136" s="1">
        <v>18323.25</v>
      </c>
      <c r="AW136" s="1">
        <v>9428.34</v>
      </c>
      <c r="AX136">
        <v>0.45529999999999998</v>
      </c>
      <c r="AY136" s="1">
        <v>5673.18</v>
      </c>
      <c r="AZ136">
        <v>0.27400000000000002</v>
      </c>
      <c r="BA136">
        <v>608.57000000000005</v>
      </c>
      <c r="BB136">
        <v>2.9399999999999999E-2</v>
      </c>
      <c r="BC136" s="1">
        <v>4997.3100000000004</v>
      </c>
      <c r="BD136">
        <v>0.24129999999999999</v>
      </c>
      <c r="BE136" s="1">
        <v>20707.41</v>
      </c>
      <c r="BF136">
        <v>0.59199999999999997</v>
      </c>
      <c r="BG136">
        <v>0.2276</v>
      </c>
      <c r="BH136">
        <v>0.13900000000000001</v>
      </c>
      <c r="BI136">
        <v>2.6599999999999999E-2</v>
      </c>
      <c r="BJ136">
        <v>1.4800000000000001E-2</v>
      </c>
    </row>
    <row r="137" spans="1:62" x14ac:dyDescent="0.25">
      <c r="A137" t="s">
        <v>138</v>
      </c>
      <c r="B137" t="s">
        <v>892</v>
      </c>
      <c r="C137">
        <v>12.1</v>
      </c>
      <c r="D137">
        <v>233.53034711750371</v>
      </c>
      <c r="E137">
        <v>2176.3284321000001</v>
      </c>
      <c r="F137">
        <v>3.4299999999999997E-2</v>
      </c>
      <c r="G137">
        <v>8.0000000000000004E-4</v>
      </c>
      <c r="H137">
        <v>9.2100000000000001E-2</v>
      </c>
      <c r="I137">
        <v>1E-3</v>
      </c>
      <c r="J137">
        <v>6.7900000000000002E-2</v>
      </c>
      <c r="K137">
        <v>0.73719999999999997</v>
      </c>
      <c r="L137">
        <v>6.6799999999999998E-2</v>
      </c>
      <c r="M137">
        <v>0.32929999999999998</v>
      </c>
      <c r="N137">
        <v>3.0499999999999999E-2</v>
      </c>
      <c r="O137">
        <v>0.1489</v>
      </c>
      <c r="P137" s="1">
        <v>73139.710000000006</v>
      </c>
      <c r="Q137">
        <v>0.193</v>
      </c>
      <c r="R137">
        <v>0.1731</v>
      </c>
      <c r="S137">
        <v>0.63390000000000002</v>
      </c>
      <c r="T137">
        <v>18</v>
      </c>
      <c r="U137" s="1">
        <v>95974.71</v>
      </c>
      <c r="V137">
        <v>118.19</v>
      </c>
      <c r="W137" s="1">
        <v>254090.04</v>
      </c>
      <c r="X137">
        <v>0.72589999999999999</v>
      </c>
      <c r="Y137">
        <v>0.23380000000000001</v>
      </c>
      <c r="Z137">
        <v>4.0300000000000002E-2</v>
      </c>
      <c r="AA137">
        <v>0.27410000000000001</v>
      </c>
      <c r="AB137">
        <v>254.09</v>
      </c>
      <c r="AC137" s="1">
        <v>10545.697656132401</v>
      </c>
      <c r="AD137">
        <v>987</v>
      </c>
      <c r="AE137" s="1">
        <v>202824.17</v>
      </c>
      <c r="AF137" t="s">
        <v>3</v>
      </c>
      <c r="AG137" s="1">
        <v>39163</v>
      </c>
      <c r="AH137" s="1">
        <v>62510.5</v>
      </c>
      <c r="AI137">
        <v>73.56</v>
      </c>
      <c r="AJ137">
        <v>38.96</v>
      </c>
      <c r="AK137">
        <v>49.44</v>
      </c>
      <c r="AL137">
        <v>1.89</v>
      </c>
      <c r="AM137">
        <v>1.5</v>
      </c>
      <c r="AN137">
        <v>1.72</v>
      </c>
      <c r="AO137">
        <v>432.59</v>
      </c>
      <c r="AP137">
        <v>1.0329999999999999</v>
      </c>
      <c r="AQ137" s="1">
        <v>1945.83</v>
      </c>
      <c r="AR137" s="1">
        <v>2405.62</v>
      </c>
      <c r="AS137" s="1">
        <v>9021.07</v>
      </c>
      <c r="AT137" s="1">
        <v>1049.8599999999999</v>
      </c>
      <c r="AU137">
        <v>448.23</v>
      </c>
      <c r="AV137" s="1">
        <v>14870.6</v>
      </c>
      <c r="AW137" s="1">
        <v>4174.93</v>
      </c>
      <c r="AX137">
        <v>0.248</v>
      </c>
      <c r="AY137" s="1">
        <v>9862.08</v>
      </c>
      <c r="AZ137">
        <v>0.5857</v>
      </c>
      <c r="BA137">
        <v>965.09</v>
      </c>
      <c r="BB137">
        <v>5.7299999999999997E-2</v>
      </c>
      <c r="BC137" s="1">
        <v>1835.32</v>
      </c>
      <c r="BD137">
        <v>0.109</v>
      </c>
      <c r="BE137" s="1">
        <v>16837.43</v>
      </c>
      <c r="BF137">
        <v>0.57699999999999996</v>
      </c>
      <c r="BG137">
        <v>0.22989999999999999</v>
      </c>
      <c r="BH137">
        <v>0.15090000000000001</v>
      </c>
      <c r="BI137">
        <v>2.6200000000000001E-2</v>
      </c>
      <c r="BJ137">
        <v>1.61E-2</v>
      </c>
    </row>
    <row r="138" spans="1:62" x14ac:dyDescent="0.25">
      <c r="A138" t="s">
        <v>139</v>
      </c>
      <c r="B138" t="s">
        <v>893</v>
      </c>
      <c r="C138">
        <v>45.81</v>
      </c>
      <c r="D138">
        <v>63.533249223533588</v>
      </c>
      <c r="E138">
        <v>2372.3729106999999</v>
      </c>
      <c r="F138">
        <v>8.0999999999999996E-3</v>
      </c>
      <c r="G138">
        <v>6.9999999999999999E-4</v>
      </c>
      <c r="H138">
        <v>5.1400000000000001E-2</v>
      </c>
      <c r="I138">
        <v>8.0000000000000004E-4</v>
      </c>
      <c r="J138">
        <v>0.11650000000000001</v>
      </c>
      <c r="K138">
        <v>0.74939999999999996</v>
      </c>
      <c r="L138">
        <v>7.3200000000000001E-2</v>
      </c>
      <c r="M138">
        <v>0.45810000000000001</v>
      </c>
      <c r="N138">
        <v>2.29E-2</v>
      </c>
      <c r="O138">
        <v>0.1555</v>
      </c>
      <c r="P138" s="1">
        <v>65456.83</v>
      </c>
      <c r="Q138">
        <v>0.1729</v>
      </c>
      <c r="R138">
        <v>0.20430000000000001</v>
      </c>
      <c r="S138">
        <v>0.62280000000000002</v>
      </c>
      <c r="T138">
        <v>18.97</v>
      </c>
      <c r="U138" s="1">
        <v>83994.94</v>
      </c>
      <c r="V138">
        <v>125.01</v>
      </c>
      <c r="W138" s="1">
        <v>182684.83</v>
      </c>
      <c r="X138">
        <v>0.71719999999999995</v>
      </c>
      <c r="Y138">
        <v>0.21709999999999999</v>
      </c>
      <c r="Z138">
        <v>6.5600000000000006E-2</v>
      </c>
      <c r="AA138">
        <v>0.2828</v>
      </c>
      <c r="AB138">
        <v>182.68</v>
      </c>
      <c r="AC138" s="1">
        <v>5902.1970432596909</v>
      </c>
      <c r="AD138">
        <v>551.79999999999995</v>
      </c>
      <c r="AE138" s="1">
        <v>151013.01</v>
      </c>
      <c r="AF138" t="s">
        <v>3</v>
      </c>
      <c r="AG138" s="1">
        <v>33673</v>
      </c>
      <c r="AH138" s="1">
        <v>53802.18</v>
      </c>
      <c r="AI138">
        <v>47.97</v>
      </c>
      <c r="AJ138">
        <v>28.1</v>
      </c>
      <c r="AK138">
        <v>34.630000000000003</v>
      </c>
      <c r="AL138">
        <v>2.48</v>
      </c>
      <c r="AM138">
        <v>1.75</v>
      </c>
      <c r="AN138">
        <v>2.2200000000000002</v>
      </c>
      <c r="AO138" s="1">
        <v>1525.34</v>
      </c>
      <c r="AP138">
        <v>0.97240000000000004</v>
      </c>
      <c r="AQ138" s="1">
        <v>1621.64</v>
      </c>
      <c r="AR138" s="1">
        <v>2317.5700000000002</v>
      </c>
      <c r="AS138" s="1">
        <v>7715.66</v>
      </c>
      <c r="AT138">
        <v>799.23</v>
      </c>
      <c r="AU138">
        <v>428.52</v>
      </c>
      <c r="AV138" s="1">
        <v>12882.62</v>
      </c>
      <c r="AW138" s="1">
        <v>6221.28</v>
      </c>
      <c r="AX138">
        <v>0.42709999999999998</v>
      </c>
      <c r="AY138" s="1">
        <v>5411.16</v>
      </c>
      <c r="AZ138">
        <v>0.3715</v>
      </c>
      <c r="BA138">
        <v>664.69</v>
      </c>
      <c r="BB138">
        <v>4.5600000000000002E-2</v>
      </c>
      <c r="BC138" s="1">
        <v>2269.91</v>
      </c>
      <c r="BD138">
        <v>0.15579999999999999</v>
      </c>
      <c r="BE138" s="1">
        <v>14567.03</v>
      </c>
      <c r="BF138">
        <v>0.57430000000000003</v>
      </c>
      <c r="BG138">
        <v>0.2311</v>
      </c>
      <c r="BH138">
        <v>0.1525</v>
      </c>
      <c r="BI138">
        <v>2.75E-2</v>
      </c>
      <c r="BJ138">
        <v>1.46E-2</v>
      </c>
    </row>
    <row r="139" spans="1:62" x14ac:dyDescent="0.25">
      <c r="A139" t="s">
        <v>140</v>
      </c>
      <c r="B139" t="s">
        <v>894</v>
      </c>
      <c r="C139">
        <v>31.67</v>
      </c>
      <c r="D139">
        <v>187.49741772666269</v>
      </c>
      <c r="E139">
        <v>5346.11253425</v>
      </c>
      <c r="F139">
        <v>2.7E-2</v>
      </c>
      <c r="G139">
        <v>6.9999999999999999E-4</v>
      </c>
      <c r="H139">
        <v>6.5199999999999994E-2</v>
      </c>
      <c r="I139">
        <v>1E-3</v>
      </c>
      <c r="J139">
        <v>4.65E-2</v>
      </c>
      <c r="K139">
        <v>0.79830000000000001</v>
      </c>
      <c r="L139">
        <v>6.13E-2</v>
      </c>
      <c r="M139">
        <v>0.2346</v>
      </c>
      <c r="N139">
        <v>1.8100000000000002E-2</v>
      </c>
      <c r="O139">
        <v>0.1492</v>
      </c>
      <c r="P139" s="1">
        <v>75596.53</v>
      </c>
      <c r="Q139">
        <v>0.15620000000000001</v>
      </c>
      <c r="R139">
        <v>0.18909999999999999</v>
      </c>
      <c r="S139">
        <v>0.65469999999999995</v>
      </c>
      <c r="T139">
        <v>35.630000000000003</v>
      </c>
      <c r="U139" s="1">
        <v>102004.42</v>
      </c>
      <c r="V139">
        <v>149.91999999999999</v>
      </c>
      <c r="W139" s="1">
        <v>253051.76</v>
      </c>
      <c r="X139">
        <v>0.76280000000000003</v>
      </c>
      <c r="Y139">
        <v>0.19650000000000001</v>
      </c>
      <c r="Z139">
        <v>4.07E-2</v>
      </c>
      <c r="AA139">
        <v>0.23719999999999999</v>
      </c>
      <c r="AB139">
        <v>253.05</v>
      </c>
      <c r="AC139" s="1">
        <v>9750.5930982276041</v>
      </c>
      <c r="AD139">
        <v>980.86</v>
      </c>
      <c r="AE139" s="1">
        <v>218344.48</v>
      </c>
      <c r="AF139" t="s">
        <v>3</v>
      </c>
      <c r="AG139" s="1">
        <v>43855</v>
      </c>
      <c r="AH139" s="1">
        <v>75148.78</v>
      </c>
      <c r="AI139">
        <v>65.56</v>
      </c>
      <c r="AJ139">
        <v>34.97</v>
      </c>
      <c r="AK139">
        <v>41.49</v>
      </c>
      <c r="AL139">
        <v>2.13</v>
      </c>
      <c r="AM139">
        <v>1.75</v>
      </c>
      <c r="AN139">
        <v>1.97</v>
      </c>
      <c r="AO139" s="1">
        <v>3226.17</v>
      </c>
      <c r="AP139">
        <v>0.879</v>
      </c>
      <c r="AQ139" s="1">
        <v>1683.39</v>
      </c>
      <c r="AR139" s="1">
        <v>2449.08</v>
      </c>
      <c r="AS139" s="1">
        <v>8134.65</v>
      </c>
      <c r="AT139">
        <v>982.71</v>
      </c>
      <c r="AU139">
        <v>410.51</v>
      </c>
      <c r="AV139" s="1">
        <v>13660.34</v>
      </c>
      <c r="AW139" s="1">
        <v>3807.61</v>
      </c>
      <c r="AX139">
        <v>0.25430000000000003</v>
      </c>
      <c r="AY139" s="1">
        <v>8613.8700000000008</v>
      </c>
      <c r="AZ139">
        <v>0.57540000000000002</v>
      </c>
      <c r="BA139">
        <v>857.93</v>
      </c>
      <c r="BB139">
        <v>5.7299999999999997E-2</v>
      </c>
      <c r="BC139" s="1">
        <v>1690.63</v>
      </c>
      <c r="BD139">
        <v>0.1129</v>
      </c>
      <c r="BE139" s="1">
        <v>14970.04</v>
      </c>
      <c r="BF139">
        <v>0.59619999999999995</v>
      </c>
      <c r="BG139">
        <v>0.23980000000000001</v>
      </c>
      <c r="BH139">
        <v>0.1181</v>
      </c>
      <c r="BI139">
        <v>2.8500000000000001E-2</v>
      </c>
      <c r="BJ139">
        <v>1.7399999999999999E-2</v>
      </c>
    </row>
    <row r="140" spans="1:62" x14ac:dyDescent="0.25">
      <c r="A140" t="s">
        <v>141</v>
      </c>
      <c r="B140" t="s">
        <v>895</v>
      </c>
      <c r="C140">
        <v>42.62</v>
      </c>
      <c r="D140">
        <v>32.029959586939093</v>
      </c>
      <c r="E140">
        <v>990.3699077</v>
      </c>
      <c r="F140">
        <v>5.3E-3</v>
      </c>
      <c r="G140">
        <v>1.1999999999999999E-3</v>
      </c>
      <c r="H140">
        <v>1.5599999999999999E-2</v>
      </c>
      <c r="I140">
        <v>1E-3</v>
      </c>
      <c r="J140">
        <v>3.5200000000000002E-2</v>
      </c>
      <c r="K140">
        <v>0.89029999999999998</v>
      </c>
      <c r="L140">
        <v>5.1499999999999997E-2</v>
      </c>
      <c r="M140">
        <v>0.42749999999999999</v>
      </c>
      <c r="N140">
        <v>3.8999999999999998E-3</v>
      </c>
      <c r="O140">
        <v>0.15340000000000001</v>
      </c>
      <c r="P140" s="1">
        <v>58391.02</v>
      </c>
      <c r="Q140">
        <v>0.21729999999999999</v>
      </c>
      <c r="R140">
        <v>0.20810000000000001</v>
      </c>
      <c r="S140">
        <v>0.57450000000000001</v>
      </c>
      <c r="T140">
        <v>9.9</v>
      </c>
      <c r="U140" s="1">
        <v>73771.86</v>
      </c>
      <c r="V140">
        <v>99.44</v>
      </c>
      <c r="W140" s="1">
        <v>203521.76</v>
      </c>
      <c r="X140">
        <v>0.72330000000000005</v>
      </c>
      <c r="Y140">
        <v>0.17460000000000001</v>
      </c>
      <c r="Z140">
        <v>0.10199999999999999</v>
      </c>
      <c r="AA140">
        <v>0.2767</v>
      </c>
      <c r="AB140">
        <v>203.52</v>
      </c>
      <c r="AC140" s="1">
        <v>5373.7057795684423</v>
      </c>
      <c r="AD140">
        <v>586.30999999999995</v>
      </c>
      <c r="AE140" s="1">
        <v>162966.32</v>
      </c>
      <c r="AF140" t="s">
        <v>3</v>
      </c>
      <c r="AG140" s="1">
        <v>34734</v>
      </c>
      <c r="AH140" s="1">
        <v>55757.48</v>
      </c>
      <c r="AI140">
        <v>40.94</v>
      </c>
      <c r="AJ140">
        <v>24.65</v>
      </c>
      <c r="AK140">
        <v>28.83</v>
      </c>
      <c r="AL140">
        <v>1.74</v>
      </c>
      <c r="AM140">
        <v>1.32</v>
      </c>
      <c r="AN140">
        <v>1.62</v>
      </c>
      <c r="AO140" s="1">
        <v>2020.73</v>
      </c>
      <c r="AP140">
        <v>1.1066</v>
      </c>
      <c r="AQ140" s="1">
        <v>1884.09</v>
      </c>
      <c r="AR140" s="1">
        <v>2572.7399999999998</v>
      </c>
      <c r="AS140" s="1">
        <v>7697.01</v>
      </c>
      <c r="AT140">
        <v>832.61</v>
      </c>
      <c r="AU140">
        <v>481.87</v>
      </c>
      <c r="AV140" s="1">
        <v>13468.32</v>
      </c>
      <c r="AW140" s="1">
        <v>6555.87</v>
      </c>
      <c r="AX140">
        <v>0.42609999999999998</v>
      </c>
      <c r="AY140" s="1">
        <v>5928</v>
      </c>
      <c r="AZ140">
        <v>0.38529999999999998</v>
      </c>
      <c r="BA140">
        <v>756.61</v>
      </c>
      <c r="BB140">
        <v>4.9200000000000001E-2</v>
      </c>
      <c r="BC140" s="1">
        <v>2145.88</v>
      </c>
      <c r="BD140">
        <v>0.13950000000000001</v>
      </c>
      <c r="BE140" s="1">
        <v>15386.36</v>
      </c>
      <c r="BF140">
        <v>0.54859999999999998</v>
      </c>
      <c r="BG140">
        <v>0.2324</v>
      </c>
      <c r="BH140">
        <v>0.16039999999999999</v>
      </c>
      <c r="BI140">
        <v>3.15E-2</v>
      </c>
      <c r="BJ140">
        <v>2.7E-2</v>
      </c>
    </row>
    <row r="141" spans="1:62" x14ac:dyDescent="0.25">
      <c r="A141" t="s">
        <v>142</v>
      </c>
      <c r="B141" t="s">
        <v>896</v>
      </c>
      <c r="C141">
        <v>41.14</v>
      </c>
      <c r="D141">
        <v>68.094172847742598</v>
      </c>
      <c r="E141">
        <v>2321.9426672999998</v>
      </c>
      <c r="F141">
        <v>1.6299999999999999E-2</v>
      </c>
      <c r="G141">
        <v>1E-3</v>
      </c>
      <c r="H141">
        <v>4.1399999999999999E-2</v>
      </c>
      <c r="I141">
        <v>1.1000000000000001E-3</v>
      </c>
      <c r="J141">
        <v>7.2400000000000006E-2</v>
      </c>
      <c r="K141">
        <v>0.81179999999999997</v>
      </c>
      <c r="L141">
        <v>5.6000000000000001E-2</v>
      </c>
      <c r="M141">
        <v>0.32800000000000001</v>
      </c>
      <c r="N141">
        <v>2.3599999999999999E-2</v>
      </c>
      <c r="O141">
        <v>0.14199999999999999</v>
      </c>
      <c r="P141" s="1">
        <v>66547.16</v>
      </c>
      <c r="Q141">
        <v>0.191</v>
      </c>
      <c r="R141">
        <v>0.1852</v>
      </c>
      <c r="S141">
        <v>0.62380000000000002</v>
      </c>
      <c r="T141">
        <v>19.16</v>
      </c>
      <c r="U141" s="1">
        <v>85512.74</v>
      </c>
      <c r="V141">
        <v>121.79</v>
      </c>
      <c r="W141" s="1">
        <v>224155.73</v>
      </c>
      <c r="X141">
        <v>0.69930000000000003</v>
      </c>
      <c r="Y141">
        <v>0.23930000000000001</v>
      </c>
      <c r="Z141">
        <v>6.1400000000000003E-2</v>
      </c>
      <c r="AA141">
        <v>0.30070000000000002</v>
      </c>
      <c r="AB141">
        <v>224.16</v>
      </c>
      <c r="AC141" s="1">
        <v>8253.8707251900851</v>
      </c>
      <c r="AD141">
        <v>685.65</v>
      </c>
      <c r="AE141" s="1">
        <v>188387.14</v>
      </c>
      <c r="AF141" t="s">
        <v>3</v>
      </c>
      <c r="AG141" s="1">
        <v>37779</v>
      </c>
      <c r="AH141" s="1">
        <v>63294.23</v>
      </c>
      <c r="AI141">
        <v>56.55</v>
      </c>
      <c r="AJ141">
        <v>31.93</v>
      </c>
      <c r="AK141">
        <v>41.61</v>
      </c>
      <c r="AL141">
        <v>1.9</v>
      </c>
      <c r="AM141">
        <v>1.41</v>
      </c>
      <c r="AN141">
        <v>1.77</v>
      </c>
      <c r="AO141" s="1">
        <v>2637.26</v>
      </c>
      <c r="AP141">
        <v>0.95940000000000003</v>
      </c>
      <c r="AQ141" s="1">
        <v>1611.66</v>
      </c>
      <c r="AR141" s="1">
        <v>2315.46</v>
      </c>
      <c r="AS141" s="1">
        <v>7641.81</v>
      </c>
      <c r="AT141">
        <v>788.59</v>
      </c>
      <c r="AU141">
        <v>402.84</v>
      </c>
      <c r="AV141" s="1">
        <v>12760.35</v>
      </c>
      <c r="AW141" s="1">
        <v>4457.5600000000004</v>
      </c>
      <c r="AX141">
        <v>0.30559999999999998</v>
      </c>
      <c r="AY141" s="1">
        <v>7533.63</v>
      </c>
      <c r="AZ141">
        <v>0.51639999999999997</v>
      </c>
      <c r="BA141">
        <v>768.47</v>
      </c>
      <c r="BB141">
        <v>5.2699999999999997E-2</v>
      </c>
      <c r="BC141" s="1">
        <v>1827.87</v>
      </c>
      <c r="BD141">
        <v>0.12529999999999999</v>
      </c>
      <c r="BE141" s="1">
        <v>14587.53</v>
      </c>
      <c r="BF141">
        <v>0.57140000000000002</v>
      </c>
      <c r="BG141">
        <v>0.23810000000000001</v>
      </c>
      <c r="BH141">
        <v>0.1429</v>
      </c>
      <c r="BI141">
        <v>2.93E-2</v>
      </c>
      <c r="BJ141">
        <v>1.84E-2</v>
      </c>
    </row>
    <row r="142" spans="1:62" x14ac:dyDescent="0.25">
      <c r="A142" t="s">
        <v>143</v>
      </c>
      <c r="B142" t="s">
        <v>897</v>
      </c>
      <c r="C142">
        <v>30.43</v>
      </c>
      <c r="D142">
        <v>277.14695876763119</v>
      </c>
      <c r="E142">
        <v>7687.3840371000006</v>
      </c>
      <c r="F142">
        <v>9.3399999999999997E-2</v>
      </c>
      <c r="G142">
        <v>1.1000000000000001E-3</v>
      </c>
      <c r="H142">
        <v>0.11890000000000001</v>
      </c>
      <c r="I142">
        <v>1.1000000000000001E-3</v>
      </c>
      <c r="J142">
        <v>7.0199999999999999E-2</v>
      </c>
      <c r="K142">
        <v>0.65239999999999998</v>
      </c>
      <c r="L142">
        <v>6.2799999999999995E-2</v>
      </c>
      <c r="M142">
        <v>0.17100000000000001</v>
      </c>
      <c r="N142">
        <v>6.1199999999999997E-2</v>
      </c>
      <c r="O142">
        <v>0.13100000000000001</v>
      </c>
      <c r="P142" s="1">
        <v>80423.62</v>
      </c>
      <c r="Q142">
        <v>0.17480000000000001</v>
      </c>
      <c r="R142">
        <v>0.19209999999999999</v>
      </c>
      <c r="S142">
        <v>0.63300000000000001</v>
      </c>
      <c r="T142">
        <v>52.82</v>
      </c>
      <c r="U142" s="1">
        <v>101527.28</v>
      </c>
      <c r="V142">
        <v>152.63</v>
      </c>
      <c r="W142" s="1">
        <v>251430.99</v>
      </c>
      <c r="X142">
        <v>0.77639999999999998</v>
      </c>
      <c r="Y142">
        <v>0.19500000000000001</v>
      </c>
      <c r="Z142">
        <v>2.86E-2</v>
      </c>
      <c r="AA142">
        <v>0.22359999999999999</v>
      </c>
      <c r="AB142">
        <v>251.43</v>
      </c>
      <c r="AC142" s="1">
        <v>11122.107086021429</v>
      </c>
      <c r="AD142">
        <v>947.01</v>
      </c>
      <c r="AE142" s="1">
        <v>231272.17</v>
      </c>
      <c r="AF142" t="s">
        <v>3</v>
      </c>
      <c r="AG142" s="1">
        <v>52778</v>
      </c>
      <c r="AH142" s="1">
        <v>107677.65</v>
      </c>
      <c r="AI142">
        <v>80.8</v>
      </c>
      <c r="AJ142">
        <v>40</v>
      </c>
      <c r="AK142">
        <v>49.17</v>
      </c>
      <c r="AL142">
        <v>1.9</v>
      </c>
      <c r="AM142">
        <v>1.35</v>
      </c>
      <c r="AN142">
        <v>1.5</v>
      </c>
      <c r="AO142" s="1">
        <v>1996.98</v>
      </c>
      <c r="AP142">
        <v>0.74399999999999999</v>
      </c>
      <c r="AQ142" s="1">
        <v>1622.94</v>
      </c>
      <c r="AR142" s="1">
        <v>2337.11</v>
      </c>
      <c r="AS142" s="1">
        <v>8700.43</v>
      </c>
      <c r="AT142" s="1">
        <v>1081.3599999999999</v>
      </c>
      <c r="AU142">
        <v>469.8</v>
      </c>
      <c r="AV142" s="1">
        <v>14211.64</v>
      </c>
      <c r="AW142" s="1">
        <v>3437.41</v>
      </c>
      <c r="AX142">
        <v>0.22140000000000001</v>
      </c>
      <c r="AY142" s="1">
        <v>9734.15</v>
      </c>
      <c r="AZ142">
        <v>0.62680000000000002</v>
      </c>
      <c r="BA142">
        <v>982.23</v>
      </c>
      <c r="BB142">
        <v>6.3299999999999995E-2</v>
      </c>
      <c r="BC142" s="1">
        <v>1375.17</v>
      </c>
      <c r="BD142">
        <v>8.8599999999999998E-2</v>
      </c>
      <c r="BE142" s="1">
        <v>15528.96</v>
      </c>
      <c r="BF142">
        <v>0.61890000000000001</v>
      </c>
      <c r="BG142">
        <v>0.22789999999999999</v>
      </c>
      <c r="BH142">
        <v>0.1057</v>
      </c>
      <c r="BI142">
        <v>2.86E-2</v>
      </c>
      <c r="BJ142">
        <v>1.8800000000000001E-2</v>
      </c>
    </row>
    <row r="143" spans="1:62" x14ac:dyDescent="0.25">
      <c r="A143" t="s">
        <v>144</v>
      </c>
      <c r="B143" t="s">
        <v>898</v>
      </c>
      <c r="C143">
        <v>9.33</v>
      </c>
      <c r="D143">
        <v>357.72717353765017</v>
      </c>
      <c r="E143">
        <v>2667.4076585500002</v>
      </c>
      <c r="F143">
        <v>3.0000000000000001E-3</v>
      </c>
      <c r="G143">
        <v>8.0000000000000004E-4</v>
      </c>
      <c r="H143">
        <v>0.49980000000000002</v>
      </c>
      <c r="I143">
        <v>1.6999999999999999E-3</v>
      </c>
      <c r="J143">
        <v>0.153</v>
      </c>
      <c r="K143">
        <v>0.23549999999999999</v>
      </c>
      <c r="L143">
        <v>0.1062</v>
      </c>
      <c r="M143">
        <v>0.99280000000000002</v>
      </c>
      <c r="N143">
        <v>4.8300000000000003E-2</v>
      </c>
      <c r="O143">
        <v>0.1913</v>
      </c>
      <c r="P143" s="1">
        <v>65034.879999999997</v>
      </c>
      <c r="Q143">
        <v>0.24959999999999999</v>
      </c>
      <c r="R143">
        <v>0.22359999999999999</v>
      </c>
      <c r="S143">
        <v>0.52669999999999995</v>
      </c>
      <c r="T143">
        <v>32.86</v>
      </c>
      <c r="U143" s="1">
        <v>89384.85</v>
      </c>
      <c r="V143">
        <v>79.38</v>
      </c>
      <c r="W143" s="1">
        <v>119753.67</v>
      </c>
      <c r="X143">
        <v>0.63700000000000001</v>
      </c>
      <c r="Y143">
        <v>0.28870000000000001</v>
      </c>
      <c r="Z143">
        <v>7.4300000000000005E-2</v>
      </c>
      <c r="AA143">
        <v>0.36299999999999999</v>
      </c>
      <c r="AB143">
        <v>119.75</v>
      </c>
      <c r="AC143" s="1">
        <v>5498.1600763290517</v>
      </c>
      <c r="AD143">
        <v>431.68</v>
      </c>
      <c r="AE143" s="1">
        <v>68904.62</v>
      </c>
      <c r="AF143" t="s">
        <v>3</v>
      </c>
      <c r="AG143" s="1">
        <v>27051</v>
      </c>
      <c r="AH143" s="1">
        <v>37778.589999999997</v>
      </c>
      <c r="AI143">
        <v>62.99</v>
      </c>
      <c r="AJ143">
        <v>40.44</v>
      </c>
      <c r="AK143">
        <v>48.37</v>
      </c>
      <c r="AL143">
        <v>1.86</v>
      </c>
      <c r="AM143">
        <v>1.46</v>
      </c>
      <c r="AN143">
        <v>1.7</v>
      </c>
      <c r="AO143">
        <v>0</v>
      </c>
      <c r="AP143">
        <v>1.1681999999999999</v>
      </c>
      <c r="AQ143" s="1">
        <v>2692.78</v>
      </c>
      <c r="AR143" s="1">
        <v>3447.32</v>
      </c>
      <c r="AS143" s="1">
        <v>9733.7900000000009</v>
      </c>
      <c r="AT143" s="1">
        <v>1341.63</v>
      </c>
      <c r="AU143">
        <v>723.65</v>
      </c>
      <c r="AV143" s="1">
        <v>17939.18</v>
      </c>
      <c r="AW143" s="1">
        <v>10052.82</v>
      </c>
      <c r="AX143">
        <v>0.48659999999999998</v>
      </c>
      <c r="AY143" s="1">
        <v>4983.5600000000004</v>
      </c>
      <c r="AZ143">
        <v>0.2412</v>
      </c>
      <c r="BA143">
        <v>682.45</v>
      </c>
      <c r="BB143">
        <v>3.3000000000000002E-2</v>
      </c>
      <c r="BC143" s="1">
        <v>4941.62</v>
      </c>
      <c r="BD143">
        <v>0.2392</v>
      </c>
      <c r="BE143" s="1">
        <v>20660.46</v>
      </c>
      <c r="BF143">
        <v>0.56220000000000003</v>
      </c>
      <c r="BG143">
        <v>0.21790000000000001</v>
      </c>
      <c r="BH143">
        <v>0.17560000000000001</v>
      </c>
      <c r="BI143">
        <v>2.87E-2</v>
      </c>
      <c r="BJ143">
        <v>1.5699999999999999E-2</v>
      </c>
    </row>
    <row r="144" spans="1:62" x14ac:dyDescent="0.25">
      <c r="A144" t="s">
        <v>145</v>
      </c>
      <c r="B144" t="s">
        <v>899</v>
      </c>
      <c r="C144">
        <v>134.1</v>
      </c>
      <c r="D144">
        <v>12.427594298264509</v>
      </c>
      <c r="E144">
        <v>1316.3698214999999</v>
      </c>
      <c r="F144">
        <v>1.8E-3</v>
      </c>
      <c r="G144">
        <v>4.0000000000000002E-4</v>
      </c>
      <c r="H144">
        <v>5.8999999999999999E-3</v>
      </c>
      <c r="I144">
        <v>8.9999999999999998E-4</v>
      </c>
      <c r="J144">
        <v>2.4799999999999999E-2</v>
      </c>
      <c r="K144">
        <v>0.93840000000000001</v>
      </c>
      <c r="L144">
        <v>2.7799999999999998E-2</v>
      </c>
      <c r="M144">
        <v>0.40500000000000003</v>
      </c>
      <c r="N144">
        <v>3.5000000000000001E-3</v>
      </c>
      <c r="O144">
        <v>0.16159999999999999</v>
      </c>
      <c r="P144" s="1">
        <v>57205.02</v>
      </c>
      <c r="Q144">
        <v>0.20469999999999999</v>
      </c>
      <c r="R144">
        <v>0.20449999999999999</v>
      </c>
      <c r="S144">
        <v>0.59089999999999998</v>
      </c>
      <c r="T144">
        <v>12.76</v>
      </c>
      <c r="U144" s="1">
        <v>72488.789999999994</v>
      </c>
      <c r="V144">
        <v>102.63</v>
      </c>
      <c r="W144" s="1">
        <v>229461.6</v>
      </c>
      <c r="X144">
        <v>0.6381</v>
      </c>
      <c r="Y144">
        <v>0.1399</v>
      </c>
      <c r="Z144">
        <v>0.222</v>
      </c>
      <c r="AA144">
        <v>0.3619</v>
      </c>
      <c r="AB144">
        <v>229.46</v>
      </c>
      <c r="AC144" s="1">
        <v>5545.9152365055425</v>
      </c>
      <c r="AD144">
        <v>468.37</v>
      </c>
      <c r="AE144" s="1">
        <v>179635.27</v>
      </c>
      <c r="AF144" t="s">
        <v>3</v>
      </c>
      <c r="AG144" s="1">
        <v>34088</v>
      </c>
      <c r="AH144" s="1">
        <v>52118.81</v>
      </c>
      <c r="AI144">
        <v>32.049999999999997</v>
      </c>
      <c r="AJ144">
        <v>21.78</v>
      </c>
      <c r="AK144">
        <v>24.07</v>
      </c>
      <c r="AL144">
        <v>1.66</v>
      </c>
      <c r="AM144">
        <v>1.17</v>
      </c>
      <c r="AN144">
        <v>1.42</v>
      </c>
      <c r="AO144" s="1">
        <v>1422.84</v>
      </c>
      <c r="AP144">
        <v>1.0336000000000001</v>
      </c>
      <c r="AQ144" s="1">
        <v>1741.85</v>
      </c>
      <c r="AR144" s="1">
        <v>2821.18</v>
      </c>
      <c r="AS144" s="1">
        <v>7996.51</v>
      </c>
      <c r="AT144">
        <v>805.25</v>
      </c>
      <c r="AU144">
        <v>364.99</v>
      </c>
      <c r="AV144" s="1">
        <v>13729.77</v>
      </c>
      <c r="AW144" s="1">
        <v>7589.05</v>
      </c>
      <c r="AX144">
        <v>0.4768</v>
      </c>
      <c r="AY144" s="1">
        <v>5305.95</v>
      </c>
      <c r="AZ144">
        <v>0.33339999999999997</v>
      </c>
      <c r="BA144">
        <v>706.99</v>
      </c>
      <c r="BB144">
        <v>4.4400000000000002E-2</v>
      </c>
      <c r="BC144" s="1">
        <v>2313.2399999999998</v>
      </c>
      <c r="BD144">
        <v>0.14530000000000001</v>
      </c>
      <c r="BE144" s="1">
        <v>15915.23</v>
      </c>
      <c r="BF144">
        <v>0.54649999999999999</v>
      </c>
      <c r="BG144">
        <v>0.25640000000000002</v>
      </c>
      <c r="BH144">
        <v>0.1419</v>
      </c>
      <c r="BI144">
        <v>3.6400000000000002E-2</v>
      </c>
      <c r="BJ144">
        <v>1.8800000000000001E-2</v>
      </c>
    </row>
    <row r="145" spans="1:62" x14ac:dyDescent="0.25">
      <c r="A145" t="s">
        <v>146</v>
      </c>
      <c r="B145" t="s">
        <v>900</v>
      </c>
      <c r="C145">
        <v>136.81</v>
      </c>
      <c r="D145">
        <v>7.9692451847160859</v>
      </c>
      <c r="E145">
        <v>975.59313810000003</v>
      </c>
      <c r="F145">
        <v>1.5E-3</v>
      </c>
      <c r="G145">
        <v>5.0000000000000001E-4</v>
      </c>
      <c r="H145">
        <v>3.8E-3</v>
      </c>
      <c r="I145">
        <v>5.0000000000000001E-4</v>
      </c>
      <c r="J145">
        <v>1.1299999999999999E-2</v>
      </c>
      <c r="K145">
        <v>0.96179999999999999</v>
      </c>
      <c r="L145">
        <v>2.06E-2</v>
      </c>
      <c r="M145">
        <v>0.37809999999999999</v>
      </c>
      <c r="N145">
        <v>5.0000000000000001E-4</v>
      </c>
      <c r="O145">
        <v>0.1532</v>
      </c>
      <c r="P145" s="1">
        <v>59661.11</v>
      </c>
      <c r="Q145">
        <v>0.17460000000000001</v>
      </c>
      <c r="R145">
        <v>0.18340000000000001</v>
      </c>
      <c r="S145">
        <v>0.64200000000000002</v>
      </c>
      <c r="T145">
        <v>9.5299999999999994</v>
      </c>
      <c r="U145" s="1">
        <v>76518.59</v>
      </c>
      <c r="V145">
        <v>102.33</v>
      </c>
      <c r="W145" s="1">
        <v>242572.85</v>
      </c>
      <c r="X145">
        <v>0.57869999999999999</v>
      </c>
      <c r="Y145">
        <v>0.1074</v>
      </c>
      <c r="Z145">
        <v>0.31390000000000001</v>
      </c>
      <c r="AA145">
        <v>0.42130000000000001</v>
      </c>
      <c r="AB145">
        <v>242.57</v>
      </c>
      <c r="AC145" s="1">
        <v>5750.6310927883751</v>
      </c>
      <c r="AD145">
        <v>434.89</v>
      </c>
      <c r="AE145" s="1">
        <v>197445.05</v>
      </c>
      <c r="AF145" t="s">
        <v>3</v>
      </c>
      <c r="AG145" s="1">
        <v>35113</v>
      </c>
      <c r="AH145" s="1">
        <v>54013.88</v>
      </c>
      <c r="AI145">
        <v>30.55</v>
      </c>
      <c r="AJ145">
        <v>21.12</v>
      </c>
      <c r="AK145">
        <v>23.27</v>
      </c>
      <c r="AL145">
        <v>1.1100000000000001</v>
      </c>
      <c r="AM145">
        <v>0.85</v>
      </c>
      <c r="AN145">
        <v>0.96</v>
      </c>
      <c r="AO145" s="1">
        <v>1433.04</v>
      </c>
      <c r="AP145">
        <v>1.1252</v>
      </c>
      <c r="AQ145" s="1">
        <v>1870.21</v>
      </c>
      <c r="AR145" s="1">
        <v>3108.25</v>
      </c>
      <c r="AS145" s="1">
        <v>8134.85</v>
      </c>
      <c r="AT145">
        <v>745.43</v>
      </c>
      <c r="AU145">
        <v>434.66</v>
      </c>
      <c r="AV145" s="1">
        <v>14293.4</v>
      </c>
      <c r="AW145" s="1">
        <v>8013.84</v>
      </c>
      <c r="AX145">
        <v>0.46850000000000003</v>
      </c>
      <c r="AY145" s="1">
        <v>5724.61</v>
      </c>
      <c r="AZ145">
        <v>0.33460000000000001</v>
      </c>
      <c r="BA145">
        <v>849.61</v>
      </c>
      <c r="BB145">
        <v>4.9700000000000001E-2</v>
      </c>
      <c r="BC145" s="1">
        <v>2518.9899999999998</v>
      </c>
      <c r="BD145">
        <v>0.1472</v>
      </c>
      <c r="BE145" s="1">
        <v>17107.04</v>
      </c>
      <c r="BF145">
        <v>0.53480000000000005</v>
      </c>
      <c r="BG145">
        <v>0.25159999999999999</v>
      </c>
      <c r="BH145">
        <v>0.1434</v>
      </c>
      <c r="BI145">
        <v>4.41E-2</v>
      </c>
      <c r="BJ145">
        <v>2.6100000000000002E-2</v>
      </c>
    </row>
    <row r="146" spans="1:62" x14ac:dyDescent="0.25">
      <c r="A146" t="s">
        <v>147</v>
      </c>
      <c r="B146" t="s">
        <v>901</v>
      </c>
      <c r="C146">
        <v>111.48</v>
      </c>
      <c r="D146">
        <v>11.968816588649361</v>
      </c>
      <c r="E146">
        <v>1227.4221384</v>
      </c>
      <c r="F146">
        <v>1.6999999999999999E-3</v>
      </c>
      <c r="G146">
        <v>2.0000000000000001E-4</v>
      </c>
      <c r="H146">
        <v>5.4999999999999997E-3</v>
      </c>
      <c r="I146">
        <v>8.9999999999999998E-4</v>
      </c>
      <c r="J146">
        <v>1.9900000000000001E-2</v>
      </c>
      <c r="K146">
        <v>0.95040000000000002</v>
      </c>
      <c r="L146">
        <v>2.1399999999999999E-2</v>
      </c>
      <c r="M146">
        <v>0.2883</v>
      </c>
      <c r="N146">
        <v>1.49E-2</v>
      </c>
      <c r="O146">
        <v>0.14879999999999999</v>
      </c>
      <c r="P146" s="1">
        <v>59222.3</v>
      </c>
      <c r="Q146">
        <v>0.193</v>
      </c>
      <c r="R146">
        <v>0.18959999999999999</v>
      </c>
      <c r="S146">
        <v>0.61739999999999995</v>
      </c>
      <c r="T146">
        <v>12.24</v>
      </c>
      <c r="U146" s="1">
        <v>73722.649999999994</v>
      </c>
      <c r="V146">
        <v>101.26</v>
      </c>
      <c r="W146" s="1">
        <v>234893.06</v>
      </c>
      <c r="X146">
        <v>0.73019999999999996</v>
      </c>
      <c r="Y146">
        <v>0.1106</v>
      </c>
      <c r="Z146">
        <v>0.15920000000000001</v>
      </c>
      <c r="AA146">
        <v>0.26979999999999998</v>
      </c>
      <c r="AB146">
        <v>234.89</v>
      </c>
      <c r="AC146" s="1">
        <v>5692.8166117521723</v>
      </c>
      <c r="AD146">
        <v>569.12</v>
      </c>
      <c r="AE146" s="1">
        <v>189652.96</v>
      </c>
      <c r="AF146" t="s">
        <v>3</v>
      </c>
      <c r="AG146" s="1">
        <v>35492</v>
      </c>
      <c r="AH146" s="1">
        <v>58773</v>
      </c>
      <c r="AI146">
        <v>33.11</v>
      </c>
      <c r="AJ146">
        <v>22.83</v>
      </c>
      <c r="AK146">
        <v>24.93</v>
      </c>
      <c r="AL146">
        <v>1.53</v>
      </c>
      <c r="AM146">
        <v>0.95</v>
      </c>
      <c r="AN146">
        <v>1.25</v>
      </c>
      <c r="AO146" s="1">
        <v>1732.68</v>
      </c>
      <c r="AP146">
        <v>1.1034999999999999</v>
      </c>
      <c r="AQ146" s="1">
        <v>1739.16</v>
      </c>
      <c r="AR146" s="1">
        <v>2640.98</v>
      </c>
      <c r="AS146" s="1">
        <v>7899.95</v>
      </c>
      <c r="AT146">
        <v>808.67</v>
      </c>
      <c r="AU146">
        <v>443.47</v>
      </c>
      <c r="AV146" s="1">
        <v>13532.23</v>
      </c>
      <c r="AW146" s="1">
        <v>7238.26</v>
      </c>
      <c r="AX146">
        <v>0.45669999999999999</v>
      </c>
      <c r="AY146" s="1">
        <v>5602.83</v>
      </c>
      <c r="AZ146">
        <v>0.35349999999999998</v>
      </c>
      <c r="BA146">
        <v>653.88</v>
      </c>
      <c r="BB146">
        <v>4.1300000000000003E-2</v>
      </c>
      <c r="BC146" s="1">
        <v>2352.66</v>
      </c>
      <c r="BD146">
        <v>0.14849999999999999</v>
      </c>
      <c r="BE146" s="1">
        <v>15847.63</v>
      </c>
      <c r="BF146">
        <v>0.55030000000000001</v>
      </c>
      <c r="BG146">
        <v>0.24809999999999999</v>
      </c>
      <c r="BH146">
        <v>0.14319999999999999</v>
      </c>
      <c r="BI146">
        <v>3.7100000000000001E-2</v>
      </c>
      <c r="BJ146">
        <v>2.1299999999999999E-2</v>
      </c>
    </row>
    <row r="147" spans="1:62" x14ac:dyDescent="0.25">
      <c r="A147" t="s">
        <v>148</v>
      </c>
      <c r="B147" t="s">
        <v>902</v>
      </c>
      <c r="C147">
        <v>67.52</v>
      </c>
      <c r="D147">
        <v>18.679979105618688</v>
      </c>
      <c r="E147">
        <v>1089.7648618999999</v>
      </c>
      <c r="F147">
        <v>2.7000000000000001E-3</v>
      </c>
      <c r="G147">
        <v>5.9999999999999995E-4</v>
      </c>
      <c r="H147">
        <v>7.1999999999999998E-3</v>
      </c>
      <c r="I147">
        <v>1.4E-3</v>
      </c>
      <c r="J147">
        <v>2.64E-2</v>
      </c>
      <c r="K147">
        <v>0.92969999999999997</v>
      </c>
      <c r="L147">
        <v>3.2099999999999997E-2</v>
      </c>
      <c r="M147">
        <v>0.3271</v>
      </c>
      <c r="N147">
        <v>3.5999999999999999E-3</v>
      </c>
      <c r="O147">
        <v>0.1507</v>
      </c>
      <c r="P147" s="1">
        <v>58856.71</v>
      </c>
      <c r="Q147">
        <v>0.19009999999999999</v>
      </c>
      <c r="R147">
        <v>0.20710000000000001</v>
      </c>
      <c r="S147">
        <v>0.6028</v>
      </c>
      <c r="T147">
        <v>9.76</v>
      </c>
      <c r="U147" s="1">
        <v>81252.820000000007</v>
      </c>
      <c r="V147">
        <v>110.77</v>
      </c>
      <c r="W147" s="1">
        <v>215548.56</v>
      </c>
      <c r="X147">
        <v>0.79490000000000005</v>
      </c>
      <c r="Y147">
        <v>0.1104</v>
      </c>
      <c r="Z147">
        <v>9.4700000000000006E-2</v>
      </c>
      <c r="AA147">
        <v>0.2051</v>
      </c>
      <c r="AB147">
        <v>215.55</v>
      </c>
      <c r="AC147" s="1">
        <v>5357.0291601733261</v>
      </c>
      <c r="AD147">
        <v>606.29999999999995</v>
      </c>
      <c r="AE147" s="1">
        <v>176747.1</v>
      </c>
      <c r="AF147" t="s">
        <v>3</v>
      </c>
      <c r="AG147" s="1">
        <v>36409</v>
      </c>
      <c r="AH147" s="1">
        <v>59034.97</v>
      </c>
      <c r="AI147">
        <v>39.56</v>
      </c>
      <c r="AJ147">
        <v>23.03</v>
      </c>
      <c r="AK147">
        <v>27</v>
      </c>
      <c r="AL147">
        <v>1.2</v>
      </c>
      <c r="AM147">
        <v>0.84</v>
      </c>
      <c r="AN147">
        <v>1.03</v>
      </c>
      <c r="AO147" s="1">
        <v>1956.2</v>
      </c>
      <c r="AP147">
        <v>1.2022999999999999</v>
      </c>
      <c r="AQ147" s="1">
        <v>1888.75</v>
      </c>
      <c r="AR147" s="1">
        <v>2738.51</v>
      </c>
      <c r="AS147" s="1">
        <v>7846.4</v>
      </c>
      <c r="AT147">
        <v>769.35</v>
      </c>
      <c r="AU147">
        <v>435.79</v>
      </c>
      <c r="AV147" s="1">
        <v>13678.8</v>
      </c>
      <c r="AW147" s="1">
        <v>6623.52</v>
      </c>
      <c r="AX147">
        <v>0.4199</v>
      </c>
      <c r="AY147" s="1">
        <v>6106.55</v>
      </c>
      <c r="AZ147">
        <v>0.3871</v>
      </c>
      <c r="BA147">
        <v>989.08</v>
      </c>
      <c r="BB147">
        <v>6.2700000000000006E-2</v>
      </c>
      <c r="BC147" s="1">
        <v>2055.9299999999998</v>
      </c>
      <c r="BD147">
        <v>0.1303</v>
      </c>
      <c r="BE147" s="1">
        <v>15775.08</v>
      </c>
      <c r="BF147">
        <v>0.54710000000000003</v>
      </c>
      <c r="BG147">
        <v>0.24049999999999999</v>
      </c>
      <c r="BH147">
        <v>0.15720000000000001</v>
      </c>
      <c r="BI147">
        <v>3.5000000000000003E-2</v>
      </c>
      <c r="BJ147">
        <v>2.0199999999999999E-2</v>
      </c>
    </row>
    <row r="148" spans="1:62" x14ac:dyDescent="0.25">
      <c r="A148" t="s">
        <v>149</v>
      </c>
      <c r="B148" t="s">
        <v>903</v>
      </c>
      <c r="C148">
        <v>18.329999999999998</v>
      </c>
      <c r="D148">
        <v>176.1107301283887</v>
      </c>
      <c r="E148">
        <v>2166.5590565000002</v>
      </c>
      <c r="F148">
        <v>3.3E-3</v>
      </c>
      <c r="G148">
        <v>8.9999999999999998E-4</v>
      </c>
      <c r="H148">
        <v>0.1032</v>
      </c>
      <c r="I148">
        <v>1.4E-3</v>
      </c>
      <c r="J148">
        <v>5.62E-2</v>
      </c>
      <c r="K148">
        <v>0.71579999999999999</v>
      </c>
      <c r="L148">
        <v>0.1192</v>
      </c>
      <c r="M148">
        <v>0.94420000000000004</v>
      </c>
      <c r="N148">
        <v>1.4200000000000001E-2</v>
      </c>
      <c r="O148">
        <v>0.18870000000000001</v>
      </c>
      <c r="P148" s="1">
        <v>62017.24</v>
      </c>
      <c r="Q148">
        <v>0.1978</v>
      </c>
      <c r="R148">
        <v>0.1986</v>
      </c>
      <c r="S148">
        <v>0.60360000000000003</v>
      </c>
      <c r="T148">
        <v>22.35</v>
      </c>
      <c r="U148" s="1">
        <v>76833.69</v>
      </c>
      <c r="V148">
        <v>96.44</v>
      </c>
      <c r="W148" s="1">
        <v>141876.10999999999</v>
      </c>
      <c r="X148">
        <v>0.65900000000000003</v>
      </c>
      <c r="Y148">
        <v>0.2329</v>
      </c>
      <c r="Z148">
        <v>0.108</v>
      </c>
      <c r="AA148">
        <v>0.34100000000000003</v>
      </c>
      <c r="AB148">
        <v>141.88</v>
      </c>
      <c r="AC148" s="1">
        <v>4320.739491112301</v>
      </c>
      <c r="AD148">
        <v>421.76</v>
      </c>
      <c r="AE148" s="1">
        <v>101564.45</v>
      </c>
      <c r="AF148" t="s">
        <v>3</v>
      </c>
      <c r="AG148" s="1">
        <v>28938</v>
      </c>
      <c r="AH148" s="1">
        <v>43255.73</v>
      </c>
      <c r="AI148">
        <v>44.27</v>
      </c>
      <c r="AJ148">
        <v>27.08</v>
      </c>
      <c r="AK148">
        <v>31.86</v>
      </c>
      <c r="AL148">
        <v>2.08</v>
      </c>
      <c r="AM148">
        <v>1.61</v>
      </c>
      <c r="AN148">
        <v>1.87</v>
      </c>
      <c r="AO148">
        <v>362.39</v>
      </c>
      <c r="AP148">
        <v>0.92549999999999999</v>
      </c>
      <c r="AQ148" s="1">
        <v>1920.39</v>
      </c>
      <c r="AR148" s="1">
        <v>2868.28</v>
      </c>
      <c r="AS148" s="1">
        <v>8481.68</v>
      </c>
      <c r="AT148">
        <v>988.99</v>
      </c>
      <c r="AU148">
        <v>517.11</v>
      </c>
      <c r="AV148" s="1">
        <v>14776.45</v>
      </c>
      <c r="AW148" s="1">
        <v>8675.89</v>
      </c>
      <c r="AX148">
        <v>0.52600000000000002</v>
      </c>
      <c r="AY148" s="1">
        <v>3845.44</v>
      </c>
      <c r="AZ148">
        <v>0.23319999999999999</v>
      </c>
      <c r="BA148">
        <v>526.74</v>
      </c>
      <c r="BB148">
        <v>3.1899999999999998E-2</v>
      </c>
      <c r="BC148" s="1">
        <v>3444.75</v>
      </c>
      <c r="BD148">
        <v>0.2089</v>
      </c>
      <c r="BE148" s="1">
        <v>16492.810000000001</v>
      </c>
      <c r="BF148">
        <v>0.55200000000000005</v>
      </c>
      <c r="BG148">
        <v>0.2379</v>
      </c>
      <c r="BH148">
        <v>0.16109999999999999</v>
      </c>
      <c r="BI148">
        <v>3.1800000000000002E-2</v>
      </c>
      <c r="BJ148">
        <v>1.7100000000000001E-2</v>
      </c>
    </row>
    <row r="149" spans="1:62" x14ac:dyDescent="0.25">
      <c r="A149" t="s">
        <v>150</v>
      </c>
      <c r="B149" t="s">
        <v>904</v>
      </c>
      <c r="C149">
        <v>126.29</v>
      </c>
      <c r="D149">
        <v>15.07951075685736</v>
      </c>
      <c r="E149">
        <v>1681.4040479</v>
      </c>
      <c r="F149">
        <v>3.3E-3</v>
      </c>
      <c r="G149">
        <v>2.9999999999999997E-4</v>
      </c>
      <c r="H149">
        <v>7.0000000000000001E-3</v>
      </c>
      <c r="I149">
        <v>6.9999999999999999E-4</v>
      </c>
      <c r="J149">
        <v>2.3199999999999998E-2</v>
      </c>
      <c r="K149">
        <v>0.93679999999999997</v>
      </c>
      <c r="L149">
        <v>2.86E-2</v>
      </c>
      <c r="M149">
        <v>0.27989999999999998</v>
      </c>
      <c r="N149">
        <v>1.6999999999999999E-3</v>
      </c>
      <c r="O149">
        <v>0.1482</v>
      </c>
      <c r="P149" s="1">
        <v>62258.13</v>
      </c>
      <c r="Q149">
        <v>0.16220000000000001</v>
      </c>
      <c r="R149">
        <v>0.19819999999999999</v>
      </c>
      <c r="S149">
        <v>0.63959999999999995</v>
      </c>
      <c r="T149">
        <v>15.38</v>
      </c>
      <c r="U149" s="1">
        <v>79731.990000000005</v>
      </c>
      <c r="V149">
        <v>110.56</v>
      </c>
      <c r="W149" s="1">
        <v>229024.82</v>
      </c>
      <c r="X149">
        <v>0.74180000000000001</v>
      </c>
      <c r="Y149">
        <v>8.7400000000000005E-2</v>
      </c>
      <c r="Z149">
        <v>0.17080000000000001</v>
      </c>
      <c r="AA149">
        <v>0.25819999999999999</v>
      </c>
      <c r="AB149">
        <v>229.02</v>
      </c>
      <c r="AC149" s="1">
        <v>6109.9483567901816</v>
      </c>
      <c r="AD149">
        <v>564.74</v>
      </c>
      <c r="AE149" s="1">
        <v>203157.56</v>
      </c>
      <c r="AF149" t="s">
        <v>3</v>
      </c>
      <c r="AG149" s="1">
        <v>39078</v>
      </c>
      <c r="AH149" s="1">
        <v>62966.73</v>
      </c>
      <c r="AI149">
        <v>36.31</v>
      </c>
      <c r="AJ149">
        <v>22.87</v>
      </c>
      <c r="AK149">
        <v>25.13</v>
      </c>
      <c r="AL149">
        <v>2.3199999999999998</v>
      </c>
      <c r="AM149">
        <v>1.45</v>
      </c>
      <c r="AN149">
        <v>1.82</v>
      </c>
      <c r="AO149" s="1">
        <v>1722.67</v>
      </c>
      <c r="AP149">
        <v>1.0442</v>
      </c>
      <c r="AQ149" s="1">
        <v>1624.23</v>
      </c>
      <c r="AR149" s="1">
        <v>2643.65</v>
      </c>
      <c r="AS149" s="1">
        <v>7567.57</v>
      </c>
      <c r="AT149">
        <v>684.02</v>
      </c>
      <c r="AU149">
        <v>378.26</v>
      </c>
      <c r="AV149" s="1">
        <v>12897.73</v>
      </c>
      <c r="AW149" s="1">
        <v>6195.84</v>
      </c>
      <c r="AX149">
        <v>0.4173</v>
      </c>
      <c r="AY149" s="1">
        <v>6067.16</v>
      </c>
      <c r="AZ149">
        <v>0.40870000000000001</v>
      </c>
      <c r="BA149">
        <v>708.48</v>
      </c>
      <c r="BB149">
        <v>4.7699999999999999E-2</v>
      </c>
      <c r="BC149" s="1">
        <v>1874.96</v>
      </c>
      <c r="BD149">
        <v>0.1263</v>
      </c>
      <c r="BE149" s="1">
        <v>14846.43</v>
      </c>
      <c r="BF149">
        <v>0.55869999999999997</v>
      </c>
      <c r="BG149">
        <v>0.2452</v>
      </c>
      <c r="BH149">
        <v>0.1326</v>
      </c>
      <c r="BI149">
        <v>3.9300000000000002E-2</v>
      </c>
      <c r="BJ149">
        <v>2.41E-2</v>
      </c>
    </row>
    <row r="150" spans="1:62" x14ac:dyDescent="0.25">
      <c r="A150" t="s">
        <v>151</v>
      </c>
      <c r="B150" t="s">
        <v>905</v>
      </c>
      <c r="C150">
        <v>42.71</v>
      </c>
      <c r="D150">
        <v>27.862008467287641</v>
      </c>
      <c r="E150">
        <v>1073.8622553499999</v>
      </c>
      <c r="F150">
        <v>3.3E-3</v>
      </c>
      <c r="G150">
        <v>8.0000000000000004E-4</v>
      </c>
      <c r="H150">
        <v>1.04E-2</v>
      </c>
      <c r="I150">
        <v>1.1000000000000001E-3</v>
      </c>
      <c r="J150">
        <v>2.0500000000000001E-2</v>
      </c>
      <c r="K150">
        <v>0.9234</v>
      </c>
      <c r="L150">
        <v>4.0500000000000001E-2</v>
      </c>
      <c r="M150">
        <v>0.40410000000000001</v>
      </c>
      <c r="N150">
        <v>1.9E-3</v>
      </c>
      <c r="O150">
        <v>0.15179999999999999</v>
      </c>
      <c r="P150" s="1">
        <v>57266.89</v>
      </c>
      <c r="Q150">
        <v>0.21149999999999999</v>
      </c>
      <c r="R150">
        <v>0.2049</v>
      </c>
      <c r="S150">
        <v>0.58360000000000001</v>
      </c>
      <c r="T150">
        <v>9.75</v>
      </c>
      <c r="U150" s="1">
        <v>77186.77</v>
      </c>
      <c r="V150">
        <v>109.4</v>
      </c>
      <c r="W150" s="1">
        <v>188669.1</v>
      </c>
      <c r="X150">
        <v>0.74129999999999996</v>
      </c>
      <c r="Y150">
        <v>0.12920000000000001</v>
      </c>
      <c r="Z150">
        <v>0.12959999999999999</v>
      </c>
      <c r="AA150">
        <v>0.25869999999999999</v>
      </c>
      <c r="AB150">
        <v>188.67</v>
      </c>
      <c r="AC150" s="1">
        <v>5069.7273285336269</v>
      </c>
      <c r="AD150">
        <v>544.39</v>
      </c>
      <c r="AE150" s="1">
        <v>152183.4</v>
      </c>
      <c r="AF150" t="s">
        <v>3</v>
      </c>
      <c r="AG150" s="1">
        <v>34100</v>
      </c>
      <c r="AH150" s="1">
        <v>54208.17</v>
      </c>
      <c r="AI150">
        <v>40.11</v>
      </c>
      <c r="AJ150">
        <v>24.09</v>
      </c>
      <c r="AK150">
        <v>28.34</v>
      </c>
      <c r="AL150">
        <v>2.0099999999999998</v>
      </c>
      <c r="AM150">
        <v>1.55</v>
      </c>
      <c r="AN150">
        <v>1.86</v>
      </c>
      <c r="AO150" s="1">
        <v>1654.69</v>
      </c>
      <c r="AP150">
        <v>1.0422</v>
      </c>
      <c r="AQ150" s="1">
        <v>1817.04</v>
      </c>
      <c r="AR150" s="1">
        <v>2462.89</v>
      </c>
      <c r="AS150" s="1">
        <v>7319.9</v>
      </c>
      <c r="AT150">
        <v>800.2</v>
      </c>
      <c r="AU150">
        <v>437.43</v>
      </c>
      <c r="AV150" s="1">
        <v>12837.46</v>
      </c>
      <c r="AW150" s="1">
        <v>6963.66</v>
      </c>
      <c r="AX150">
        <v>0.46600000000000003</v>
      </c>
      <c r="AY150" s="1">
        <v>5063.1499999999996</v>
      </c>
      <c r="AZ150">
        <v>0.33879999999999999</v>
      </c>
      <c r="BA150">
        <v>706.92</v>
      </c>
      <c r="BB150">
        <v>4.7300000000000002E-2</v>
      </c>
      <c r="BC150" s="1">
        <v>2210.61</v>
      </c>
      <c r="BD150">
        <v>0.1479</v>
      </c>
      <c r="BE150" s="1">
        <v>14944.34</v>
      </c>
      <c r="BF150">
        <v>0.54330000000000001</v>
      </c>
      <c r="BG150">
        <v>0.2462</v>
      </c>
      <c r="BH150">
        <v>0.1552</v>
      </c>
      <c r="BI150">
        <v>3.3000000000000002E-2</v>
      </c>
      <c r="BJ150">
        <v>2.23E-2</v>
      </c>
    </row>
    <row r="151" spans="1:62" x14ac:dyDescent="0.25">
      <c r="A151" t="s">
        <v>152</v>
      </c>
      <c r="B151" t="s">
        <v>906</v>
      </c>
      <c r="C151">
        <v>119.52</v>
      </c>
      <c r="D151">
        <v>9.5916154351983138</v>
      </c>
      <c r="E151">
        <v>1029.1480750000001</v>
      </c>
      <c r="F151">
        <v>1.5E-3</v>
      </c>
      <c r="G151">
        <v>2.0000000000000001E-4</v>
      </c>
      <c r="H151">
        <v>4.4000000000000003E-3</v>
      </c>
      <c r="I151">
        <v>5.0000000000000001E-4</v>
      </c>
      <c r="J151">
        <v>1.3299999999999999E-2</v>
      </c>
      <c r="K151">
        <v>0.95809999999999995</v>
      </c>
      <c r="L151">
        <v>2.1899999999999999E-2</v>
      </c>
      <c r="M151">
        <v>0.35399999999999998</v>
      </c>
      <c r="N151">
        <v>1E-3</v>
      </c>
      <c r="O151">
        <v>0.15429999999999999</v>
      </c>
      <c r="P151" s="1">
        <v>59038.1</v>
      </c>
      <c r="Q151">
        <v>0.17369999999999999</v>
      </c>
      <c r="R151">
        <v>0.2006</v>
      </c>
      <c r="S151">
        <v>0.62570000000000003</v>
      </c>
      <c r="T151">
        <v>9.82</v>
      </c>
      <c r="U151" s="1">
        <v>76339.960000000006</v>
      </c>
      <c r="V151">
        <v>105.33</v>
      </c>
      <c r="W151" s="1">
        <v>246401.75</v>
      </c>
      <c r="X151">
        <v>0.61</v>
      </c>
      <c r="Y151">
        <v>0.1081</v>
      </c>
      <c r="Z151">
        <v>0.28189999999999998</v>
      </c>
      <c r="AA151">
        <v>0.39</v>
      </c>
      <c r="AB151">
        <v>246.4</v>
      </c>
      <c r="AC151" s="1">
        <v>6759.3083710906039</v>
      </c>
      <c r="AD151">
        <v>471.14</v>
      </c>
      <c r="AE151" s="1">
        <v>198217.18</v>
      </c>
      <c r="AF151" t="s">
        <v>3</v>
      </c>
      <c r="AG151" s="1">
        <v>35492</v>
      </c>
      <c r="AH151" s="1">
        <v>56748.35</v>
      </c>
      <c r="AI151">
        <v>32.869999999999997</v>
      </c>
      <c r="AJ151">
        <v>21.74</v>
      </c>
      <c r="AK151">
        <v>23.88</v>
      </c>
      <c r="AL151">
        <v>1.87</v>
      </c>
      <c r="AM151">
        <v>1.4</v>
      </c>
      <c r="AN151">
        <v>1.61</v>
      </c>
      <c r="AO151" s="1">
        <v>1722.32</v>
      </c>
      <c r="AP151">
        <v>1.0716000000000001</v>
      </c>
      <c r="AQ151" s="1">
        <v>1807.27</v>
      </c>
      <c r="AR151" s="1">
        <v>2856.44</v>
      </c>
      <c r="AS151" s="1">
        <v>8045.15</v>
      </c>
      <c r="AT151">
        <v>793.82</v>
      </c>
      <c r="AU151">
        <v>388.42</v>
      </c>
      <c r="AV151" s="1">
        <v>13891.1</v>
      </c>
      <c r="AW151" s="1">
        <v>7454.74</v>
      </c>
      <c r="AX151">
        <v>0.44779999999999998</v>
      </c>
      <c r="AY151" s="1">
        <v>6038.05</v>
      </c>
      <c r="AZ151">
        <v>0.36270000000000002</v>
      </c>
      <c r="BA151">
        <v>850.74</v>
      </c>
      <c r="BB151">
        <v>5.11E-2</v>
      </c>
      <c r="BC151" s="1">
        <v>2303.65</v>
      </c>
      <c r="BD151">
        <v>0.1384</v>
      </c>
      <c r="BE151" s="1">
        <v>16647.18</v>
      </c>
      <c r="BF151">
        <v>0.54120000000000001</v>
      </c>
      <c r="BG151">
        <v>0.24970000000000001</v>
      </c>
      <c r="BH151">
        <v>0.1431</v>
      </c>
      <c r="BI151">
        <v>4.0599999999999997E-2</v>
      </c>
      <c r="BJ151">
        <v>2.53E-2</v>
      </c>
    </row>
    <row r="152" spans="1:62" x14ac:dyDescent="0.25">
      <c r="A152" t="s">
        <v>153</v>
      </c>
      <c r="B152" t="s">
        <v>907</v>
      </c>
      <c r="C152">
        <v>110.57</v>
      </c>
      <c r="D152">
        <v>8.2925252564437404</v>
      </c>
      <c r="E152">
        <v>822.82133395000005</v>
      </c>
      <c r="F152">
        <v>1.1999999999999999E-3</v>
      </c>
      <c r="G152">
        <v>2.0000000000000001E-4</v>
      </c>
      <c r="H152">
        <v>3.5999999999999999E-3</v>
      </c>
      <c r="I152">
        <v>8.0000000000000004E-4</v>
      </c>
      <c r="J152">
        <v>1.2999999999999999E-2</v>
      </c>
      <c r="K152">
        <v>0.96089999999999998</v>
      </c>
      <c r="L152">
        <v>2.0299999999999999E-2</v>
      </c>
      <c r="M152">
        <v>0.39960000000000001</v>
      </c>
      <c r="N152">
        <v>8.9999999999999998E-4</v>
      </c>
      <c r="O152">
        <v>0.15190000000000001</v>
      </c>
      <c r="P152" s="1">
        <v>58378.400000000001</v>
      </c>
      <c r="Q152">
        <v>0.187</v>
      </c>
      <c r="R152">
        <v>0.18990000000000001</v>
      </c>
      <c r="S152">
        <v>0.62309999999999999</v>
      </c>
      <c r="T152">
        <v>8.64</v>
      </c>
      <c r="U152" s="1">
        <v>71655.990000000005</v>
      </c>
      <c r="V152">
        <v>94.79</v>
      </c>
      <c r="W152" s="1">
        <v>258849.43</v>
      </c>
      <c r="X152">
        <v>0.57310000000000005</v>
      </c>
      <c r="Y152">
        <v>7.7200000000000005E-2</v>
      </c>
      <c r="Z152">
        <v>0.34970000000000001</v>
      </c>
      <c r="AA152">
        <v>0.4269</v>
      </c>
      <c r="AB152">
        <v>258.85000000000002</v>
      </c>
      <c r="AC152" s="1">
        <v>7209.6094941490528</v>
      </c>
      <c r="AD152">
        <v>488.74</v>
      </c>
      <c r="AE152" s="1">
        <v>215197.91</v>
      </c>
      <c r="AF152" t="s">
        <v>3</v>
      </c>
      <c r="AG152" s="1">
        <v>34965</v>
      </c>
      <c r="AH152" s="1">
        <v>54275.95</v>
      </c>
      <c r="AI152">
        <v>31.22</v>
      </c>
      <c r="AJ152">
        <v>21.49</v>
      </c>
      <c r="AK152">
        <v>23.29</v>
      </c>
      <c r="AL152">
        <v>1.89</v>
      </c>
      <c r="AM152">
        <v>1.32</v>
      </c>
      <c r="AN152">
        <v>1.46</v>
      </c>
      <c r="AO152" s="1">
        <v>1634.19</v>
      </c>
      <c r="AP152">
        <v>1.1442000000000001</v>
      </c>
      <c r="AQ152" s="1">
        <v>1995.61</v>
      </c>
      <c r="AR152" s="1">
        <v>3144.05</v>
      </c>
      <c r="AS152" s="1">
        <v>8184.23</v>
      </c>
      <c r="AT152">
        <v>745.36</v>
      </c>
      <c r="AU152">
        <v>475.86</v>
      </c>
      <c r="AV152" s="1">
        <v>14545.11</v>
      </c>
      <c r="AW152" s="1">
        <v>8116</v>
      </c>
      <c r="AX152">
        <v>0.46300000000000002</v>
      </c>
      <c r="AY152" s="1">
        <v>6153.59</v>
      </c>
      <c r="AZ152">
        <v>0.35099999999999998</v>
      </c>
      <c r="BA152">
        <v>925.69</v>
      </c>
      <c r="BB152">
        <v>5.28E-2</v>
      </c>
      <c r="BC152" s="1">
        <v>2333.88</v>
      </c>
      <c r="BD152">
        <v>0.1331</v>
      </c>
      <c r="BE152" s="1">
        <v>17529.150000000001</v>
      </c>
      <c r="BF152">
        <v>0.53480000000000005</v>
      </c>
      <c r="BG152">
        <v>0.24510000000000001</v>
      </c>
      <c r="BH152">
        <v>0.14749999999999999</v>
      </c>
      <c r="BI152">
        <v>4.3700000000000003E-2</v>
      </c>
      <c r="BJ152">
        <v>2.9000000000000001E-2</v>
      </c>
    </row>
    <row r="153" spans="1:62" x14ac:dyDescent="0.25">
      <c r="A153" t="s">
        <v>154</v>
      </c>
      <c r="B153" t="s">
        <v>908</v>
      </c>
      <c r="C153">
        <v>142.76</v>
      </c>
      <c r="D153">
        <v>9.2050707514332792</v>
      </c>
      <c r="E153">
        <v>1082.8919491500001</v>
      </c>
      <c r="F153">
        <v>1.2999999999999999E-3</v>
      </c>
      <c r="G153">
        <v>2.9999999999999997E-4</v>
      </c>
      <c r="H153">
        <v>6.6E-3</v>
      </c>
      <c r="I153">
        <v>6.9999999999999999E-4</v>
      </c>
      <c r="J153">
        <v>9.9000000000000008E-3</v>
      </c>
      <c r="K153">
        <v>0.96060000000000001</v>
      </c>
      <c r="L153">
        <v>2.06E-2</v>
      </c>
      <c r="M153">
        <v>0.94469999999999998</v>
      </c>
      <c r="N153">
        <v>5.9999999999999995E-4</v>
      </c>
      <c r="O153">
        <v>0.1764</v>
      </c>
      <c r="P153" s="1">
        <v>59199.14</v>
      </c>
      <c r="Q153">
        <v>0.19389999999999999</v>
      </c>
      <c r="R153">
        <v>0.1799</v>
      </c>
      <c r="S153">
        <v>0.62619999999999998</v>
      </c>
      <c r="T153">
        <v>11.42</v>
      </c>
      <c r="U153" s="1">
        <v>78604.210000000006</v>
      </c>
      <c r="V153">
        <v>93.42</v>
      </c>
      <c r="W153" s="1">
        <v>173215.24</v>
      </c>
      <c r="X153">
        <v>0.57199999999999995</v>
      </c>
      <c r="Y153">
        <v>8.5900000000000004E-2</v>
      </c>
      <c r="Z153">
        <v>0.34210000000000002</v>
      </c>
      <c r="AA153">
        <v>0.42799999999999999</v>
      </c>
      <c r="AB153">
        <v>173.22</v>
      </c>
      <c r="AC153" s="1">
        <v>3492.2765407665211</v>
      </c>
      <c r="AD153">
        <v>308.02999999999997</v>
      </c>
      <c r="AE153" s="1">
        <v>136774.94</v>
      </c>
      <c r="AF153" t="s">
        <v>3</v>
      </c>
      <c r="AG153" s="1">
        <v>32483</v>
      </c>
      <c r="AH153" s="1">
        <v>48296.14</v>
      </c>
      <c r="AI153">
        <v>23.67</v>
      </c>
      <c r="AJ153">
        <v>20.100000000000001</v>
      </c>
      <c r="AK153">
        <v>21.47</v>
      </c>
      <c r="AL153">
        <v>0.84</v>
      </c>
      <c r="AM153">
        <v>0.72</v>
      </c>
      <c r="AN153">
        <v>0.77</v>
      </c>
      <c r="AO153">
        <v>0</v>
      </c>
      <c r="AP153">
        <v>0.78029999999999999</v>
      </c>
      <c r="AQ153" s="1">
        <v>2051.15</v>
      </c>
      <c r="AR153" s="1">
        <v>3488.73</v>
      </c>
      <c r="AS153" s="1">
        <v>8976.59</v>
      </c>
      <c r="AT153">
        <v>789.1</v>
      </c>
      <c r="AU153">
        <v>404.26</v>
      </c>
      <c r="AV153" s="1">
        <v>15709.83</v>
      </c>
      <c r="AW153" s="1">
        <v>10741</v>
      </c>
      <c r="AX153">
        <v>0.58540000000000003</v>
      </c>
      <c r="AY153" s="1">
        <v>3248.33</v>
      </c>
      <c r="AZ153">
        <v>0.17699999999999999</v>
      </c>
      <c r="BA153">
        <v>735.97</v>
      </c>
      <c r="BB153">
        <v>4.0099999999999997E-2</v>
      </c>
      <c r="BC153" s="1">
        <v>3622.73</v>
      </c>
      <c r="BD153">
        <v>0.19739999999999999</v>
      </c>
      <c r="BE153" s="1">
        <v>18348.03</v>
      </c>
      <c r="BF153">
        <v>0.5413</v>
      </c>
      <c r="BG153">
        <v>0.248</v>
      </c>
      <c r="BH153">
        <v>0.14360000000000001</v>
      </c>
      <c r="BI153">
        <v>4.0899999999999999E-2</v>
      </c>
      <c r="BJ153">
        <v>2.6100000000000002E-2</v>
      </c>
    </row>
    <row r="154" spans="1:62" x14ac:dyDescent="0.25">
      <c r="A154" t="s">
        <v>155</v>
      </c>
      <c r="B154" t="s">
        <v>909</v>
      </c>
      <c r="C154">
        <v>103.1</v>
      </c>
      <c r="D154">
        <v>14.191701227841429</v>
      </c>
      <c r="E154">
        <v>1345.4315835499999</v>
      </c>
      <c r="F154">
        <v>4.0000000000000001E-3</v>
      </c>
      <c r="G154">
        <v>4.0000000000000002E-4</v>
      </c>
      <c r="H154">
        <v>7.1000000000000004E-3</v>
      </c>
      <c r="I154">
        <v>4.0000000000000002E-4</v>
      </c>
      <c r="J154">
        <v>4.24E-2</v>
      </c>
      <c r="K154">
        <v>0.91910000000000003</v>
      </c>
      <c r="L154">
        <v>2.6599999999999999E-2</v>
      </c>
      <c r="M154">
        <v>0.2031</v>
      </c>
      <c r="N154">
        <v>6.0000000000000001E-3</v>
      </c>
      <c r="O154">
        <v>0.14000000000000001</v>
      </c>
      <c r="P154" s="1">
        <v>62452.76</v>
      </c>
      <c r="Q154">
        <v>0.17530000000000001</v>
      </c>
      <c r="R154">
        <v>0.21529999999999999</v>
      </c>
      <c r="S154">
        <v>0.60940000000000005</v>
      </c>
      <c r="T154">
        <v>11.87</v>
      </c>
      <c r="U154" s="1">
        <v>79955.34</v>
      </c>
      <c r="V154">
        <v>113.34</v>
      </c>
      <c r="W154" s="1">
        <v>242466.27</v>
      </c>
      <c r="X154">
        <v>0.76219999999999999</v>
      </c>
      <c r="Y154">
        <v>8.0199999999999994E-2</v>
      </c>
      <c r="Z154">
        <v>0.15770000000000001</v>
      </c>
      <c r="AA154">
        <v>0.23780000000000001</v>
      </c>
      <c r="AB154">
        <v>242.47</v>
      </c>
      <c r="AC154" s="1">
        <v>6190.3117340682811</v>
      </c>
      <c r="AD154">
        <v>603.61</v>
      </c>
      <c r="AE154" s="1">
        <v>211956.07</v>
      </c>
      <c r="AF154" t="s">
        <v>3</v>
      </c>
      <c r="AG154" s="1">
        <v>41031</v>
      </c>
      <c r="AH154" s="1">
        <v>67349.5</v>
      </c>
      <c r="AI154">
        <v>38.32</v>
      </c>
      <c r="AJ154">
        <v>22.48</v>
      </c>
      <c r="AK154">
        <v>24.11</v>
      </c>
      <c r="AL154">
        <v>1.9</v>
      </c>
      <c r="AM154">
        <v>1.1200000000000001</v>
      </c>
      <c r="AN154">
        <v>1.48</v>
      </c>
      <c r="AO154" s="1">
        <v>1866</v>
      </c>
      <c r="AP154">
        <v>1.0632999999999999</v>
      </c>
      <c r="AQ154" s="1">
        <v>1621.27</v>
      </c>
      <c r="AR154" s="1">
        <v>2494.15</v>
      </c>
      <c r="AS154" s="1">
        <v>7481.37</v>
      </c>
      <c r="AT154">
        <v>708.64</v>
      </c>
      <c r="AU154">
        <v>487.93</v>
      </c>
      <c r="AV154" s="1">
        <v>12793.36</v>
      </c>
      <c r="AW154" s="1">
        <v>5897.71</v>
      </c>
      <c r="AX154">
        <v>0.4032</v>
      </c>
      <c r="AY154" s="1">
        <v>6365.84</v>
      </c>
      <c r="AZ154">
        <v>0.43519999999999998</v>
      </c>
      <c r="BA154">
        <v>860.17</v>
      </c>
      <c r="BB154">
        <v>5.8799999999999998E-2</v>
      </c>
      <c r="BC154" s="1">
        <v>1503.79</v>
      </c>
      <c r="BD154">
        <v>0.1028</v>
      </c>
      <c r="BE154" s="1">
        <v>14627.51</v>
      </c>
      <c r="BF154">
        <v>0.56279999999999997</v>
      </c>
      <c r="BG154">
        <v>0.24160000000000001</v>
      </c>
      <c r="BH154">
        <v>0.13869999999999999</v>
      </c>
      <c r="BI154">
        <v>3.6600000000000001E-2</v>
      </c>
      <c r="BJ154">
        <v>2.0299999999999999E-2</v>
      </c>
    </row>
    <row r="155" spans="1:62" x14ac:dyDescent="0.25">
      <c r="A155" t="s">
        <v>156</v>
      </c>
      <c r="B155" t="s">
        <v>910</v>
      </c>
      <c r="C155">
        <v>96.1</v>
      </c>
      <c r="D155">
        <v>21.598419304358451</v>
      </c>
      <c r="E155">
        <v>1741.3278402999999</v>
      </c>
      <c r="F155">
        <v>4.7999999999999996E-3</v>
      </c>
      <c r="G155">
        <v>4.4999999999999997E-3</v>
      </c>
      <c r="H155">
        <v>1.0200000000000001E-2</v>
      </c>
      <c r="I155">
        <v>1.1999999999999999E-3</v>
      </c>
      <c r="J155">
        <v>4.0300000000000002E-2</v>
      </c>
      <c r="K155">
        <v>0.90290000000000004</v>
      </c>
      <c r="L155">
        <v>3.5999999999999997E-2</v>
      </c>
      <c r="M155">
        <v>0.35420000000000001</v>
      </c>
      <c r="N155">
        <v>8.9999999999999993E-3</v>
      </c>
      <c r="O155">
        <v>0.16300000000000001</v>
      </c>
      <c r="P155" s="1">
        <v>61600.42</v>
      </c>
      <c r="Q155">
        <v>0.16020000000000001</v>
      </c>
      <c r="R155">
        <v>0.1842</v>
      </c>
      <c r="S155">
        <v>0.65549999999999997</v>
      </c>
      <c r="T155">
        <v>14.71</v>
      </c>
      <c r="U155" s="1">
        <v>80182.850000000006</v>
      </c>
      <c r="V155">
        <v>118.61</v>
      </c>
      <c r="W155" s="1">
        <v>205738.12</v>
      </c>
      <c r="X155">
        <v>0.75860000000000005</v>
      </c>
      <c r="Y155">
        <v>0.16439999999999999</v>
      </c>
      <c r="Z155">
        <v>7.6999999999999999E-2</v>
      </c>
      <c r="AA155">
        <v>0.2414</v>
      </c>
      <c r="AB155">
        <v>205.74</v>
      </c>
      <c r="AC155" s="1">
        <v>5551.1868272063593</v>
      </c>
      <c r="AD155">
        <v>571.47</v>
      </c>
      <c r="AE155" s="1">
        <v>174605.42</v>
      </c>
      <c r="AF155" t="s">
        <v>3</v>
      </c>
      <c r="AG155" s="1">
        <v>35796</v>
      </c>
      <c r="AH155" s="1">
        <v>56561.58</v>
      </c>
      <c r="AI155">
        <v>39.020000000000003</v>
      </c>
      <c r="AJ155">
        <v>23.5</v>
      </c>
      <c r="AK155">
        <v>27.99</v>
      </c>
      <c r="AL155">
        <v>1.31</v>
      </c>
      <c r="AM155">
        <v>0.94</v>
      </c>
      <c r="AN155">
        <v>1.21</v>
      </c>
      <c r="AO155" s="1">
        <v>1764.41</v>
      </c>
      <c r="AP155">
        <v>1.2255</v>
      </c>
      <c r="AQ155" s="1">
        <v>1703.59</v>
      </c>
      <c r="AR155" s="1">
        <v>2338.98</v>
      </c>
      <c r="AS155" s="1">
        <v>7591.22</v>
      </c>
      <c r="AT155">
        <v>829.13</v>
      </c>
      <c r="AU155">
        <v>380.4</v>
      </c>
      <c r="AV155" s="1">
        <v>12843.31</v>
      </c>
      <c r="AW155" s="1">
        <v>5770.52</v>
      </c>
      <c r="AX155">
        <v>0.39910000000000001</v>
      </c>
      <c r="AY155" s="1">
        <v>5928.11</v>
      </c>
      <c r="AZ155">
        <v>0.41</v>
      </c>
      <c r="BA155">
        <v>704.21</v>
      </c>
      <c r="BB155">
        <v>4.87E-2</v>
      </c>
      <c r="BC155" s="1">
        <v>2054.6</v>
      </c>
      <c r="BD155">
        <v>0.1421</v>
      </c>
      <c r="BE155" s="1">
        <v>14457.43</v>
      </c>
      <c r="BF155">
        <v>0.56799999999999995</v>
      </c>
      <c r="BG155">
        <v>0.2462</v>
      </c>
      <c r="BH155">
        <v>0.12970000000000001</v>
      </c>
      <c r="BI155">
        <v>3.39E-2</v>
      </c>
      <c r="BJ155">
        <v>2.2100000000000002E-2</v>
      </c>
    </row>
    <row r="156" spans="1:62" x14ac:dyDescent="0.25">
      <c r="A156" t="s">
        <v>157</v>
      </c>
      <c r="B156" t="s">
        <v>911</v>
      </c>
      <c r="C156">
        <v>77.19</v>
      </c>
      <c r="D156">
        <v>8.4187557018712429</v>
      </c>
      <c r="E156">
        <v>599.76963384999999</v>
      </c>
      <c r="F156">
        <v>3.5000000000000001E-3</v>
      </c>
      <c r="G156">
        <v>4.0000000000000002E-4</v>
      </c>
      <c r="H156">
        <v>8.6E-3</v>
      </c>
      <c r="I156">
        <v>1.5E-3</v>
      </c>
      <c r="J156">
        <v>6.3700000000000007E-2</v>
      </c>
      <c r="K156">
        <v>0.90080000000000005</v>
      </c>
      <c r="L156">
        <v>2.1399999999999999E-2</v>
      </c>
      <c r="M156">
        <v>0.26469999999999999</v>
      </c>
      <c r="N156">
        <v>3.3999999999999998E-3</v>
      </c>
      <c r="O156">
        <v>0.1479</v>
      </c>
      <c r="P156" s="1">
        <v>60642.41</v>
      </c>
      <c r="Q156">
        <v>0.16900000000000001</v>
      </c>
      <c r="R156">
        <v>0.21959999999999999</v>
      </c>
      <c r="S156">
        <v>0.61140000000000005</v>
      </c>
      <c r="T156">
        <v>7.03</v>
      </c>
      <c r="U156" s="1">
        <v>71120.100000000006</v>
      </c>
      <c r="V156">
        <v>84.89</v>
      </c>
      <c r="W156" s="1">
        <v>203297.35</v>
      </c>
      <c r="X156">
        <v>0.73660000000000003</v>
      </c>
      <c r="Y156">
        <v>6.2100000000000002E-2</v>
      </c>
      <c r="Z156">
        <v>0.20130000000000001</v>
      </c>
      <c r="AA156">
        <v>0.26340000000000002</v>
      </c>
      <c r="AB156">
        <v>203.3</v>
      </c>
      <c r="AC156" s="1">
        <v>5412.1804319949806</v>
      </c>
      <c r="AD156">
        <v>533.73</v>
      </c>
      <c r="AE156" s="1">
        <v>180100.4</v>
      </c>
      <c r="AF156" t="s">
        <v>3</v>
      </c>
      <c r="AG156" s="1">
        <v>36843</v>
      </c>
      <c r="AH156" s="1">
        <v>56741.25</v>
      </c>
      <c r="AI156">
        <v>36.24</v>
      </c>
      <c r="AJ156">
        <v>22.53</v>
      </c>
      <c r="AK156">
        <v>26.49</v>
      </c>
      <c r="AL156">
        <v>2.2599999999999998</v>
      </c>
      <c r="AM156">
        <v>1.57</v>
      </c>
      <c r="AN156">
        <v>2.0499999999999998</v>
      </c>
      <c r="AO156" s="1">
        <v>1944.15</v>
      </c>
      <c r="AP156">
        <v>1.4547000000000001</v>
      </c>
      <c r="AQ156" s="1">
        <v>2271.96</v>
      </c>
      <c r="AR156" s="1">
        <v>2885.06</v>
      </c>
      <c r="AS156" s="1">
        <v>8215.93</v>
      </c>
      <c r="AT156">
        <v>702</v>
      </c>
      <c r="AU156">
        <v>325.24</v>
      </c>
      <c r="AV156" s="1">
        <v>14400.18</v>
      </c>
      <c r="AW156" s="1">
        <v>8009.44</v>
      </c>
      <c r="AX156">
        <v>0.47139999999999999</v>
      </c>
      <c r="AY156" s="1">
        <v>6337.98</v>
      </c>
      <c r="AZ156">
        <v>0.373</v>
      </c>
      <c r="BA156">
        <v>875.26</v>
      </c>
      <c r="BB156">
        <v>5.1499999999999997E-2</v>
      </c>
      <c r="BC156" s="1">
        <v>1769.16</v>
      </c>
      <c r="BD156">
        <v>0.1041</v>
      </c>
      <c r="BE156" s="1">
        <v>16991.84</v>
      </c>
      <c r="BF156">
        <v>0.54500000000000004</v>
      </c>
      <c r="BG156">
        <v>0.2394</v>
      </c>
      <c r="BH156">
        <v>0.1585</v>
      </c>
      <c r="BI156">
        <v>3.4200000000000001E-2</v>
      </c>
      <c r="BJ156">
        <v>2.29E-2</v>
      </c>
    </row>
    <row r="157" spans="1:62" x14ac:dyDescent="0.25">
      <c r="A157" t="s">
        <v>158</v>
      </c>
      <c r="B157" t="s">
        <v>912</v>
      </c>
      <c r="C157">
        <v>73.569999999999993</v>
      </c>
      <c r="D157">
        <v>42.13299571600237</v>
      </c>
      <c r="E157">
        <v>2520.5058622000001</v>
      </c>
      <c r="F157">
        <v>6.4000000000000003E-3</v>
      </c>
      <c r="G157">
        <v>3.2000000000000002E-3</v>
      </c>
      <c r="H157">
        <v>1.77E-2</v>
      </c>
      <c r="I157">
        <v>1.2999999999999999E-3</v>
      </c>
      <c r="J157">
        <v>4.8099999999999997E-2</v>
      </c>
      <c r="K157">
        <v>0.87929999999999997</v>
      </c>
      <c r="L157">
        <v>4.3900000000000002E-2</v>
      </c>
      <c r="M157">
        <v>0.36609999999999998</v>
      </c>
      <c r="N157">
        <v>1.32E-2</v>
      </c>
      <c r="O157">
        <v>0.154</v>
      </c>
      <c r="P157" s="1">
        <v>67205.56</v>
      </c>
      <c r="Q157">
        <v>0.18709999999999999</v>
      </c>
      <c r="R157">
        <v>0.20830000000000001</v>
      </c>
      <c r="S157">
        <v>0.60460000000000003</v>
      </c>
      <c r="T157">
        <v>19.239999999999998</v>
      </c>
      <c r="U157" s="1">
        <v>82687.23</v>
      </c>
      <c r="V157">
        <v>133.22999999999999</v>
      </c>
      <c r="W157" s="1">
        <v>191178.35</v>
      </c>
      <c r="X157">
        <v>0.74339999999999995</v>
      </c>
      <c r="Y157">
        <v>0.15290000000000001</v>
      </c>
      <c r="Z157">
        <v>0.1036</v>
      </c>
      <c r="AA157">
        <v>0.25659999999999999</v>
      </c>
      <c r="AB157">
        <v>191.18</v>
      </c>
      <c r="AC157" s="1">
        <v>5672.1077239744673</v>
      </c>
      <c r="AD157">
        <v>576.41</v>
      </c>
      <c r="AE157" s="1">
        <v>159286.95000000001</v>
      </c>
      <c r="AF157" t="s">
        <v>3</v>
      </c>
      <c r="AG157" s="1">
        <v>38439</v>
      </c>
      <c r="AH157" s="1">
        <v>60725.62</v>
      </c>
      <c r="AI157">
        <v>43.57</v>
      </c>
      <c r="AJ157">
        <v>26.29</v>
      </c>
      <c r="AK157">
        <v>31.31</v>
      </c>
      <c r="AL157">
        <v>1.81</v>
      </c>
      <c r="AM157">
        <v>1.45</v>
      </c>
      <c r="AN157">
        <v>1.68</v>
      </c>
      <c r="AO157" s="1">
        <v>1593.09</v>
      </c>
      <c r="AP157">
        <v>0.97589999999999999</v>
      </c>
      <c r="AQ157" s="1">
        <v>1499.7</v>
      </c>
      <c r="AR157" s="1">
        <v>2184.92</v>
      </c>
      <c r="AS157" s="1">
        <v>7386.6</v>
      </c>
      <c r="AT157">
        <v>826.2</v>
      </c>
      <c r="AU157">
        <v>412.94</v>
      </c>
      <c r="AV157" s="1">
        <v>12310.36</v>
      </c>
      <c r="AW157" s="1">
        <v>5436.99</v>
      </c>
      <c r="AX157">
        <v>0.39460000000000001</v>
      </c>
      <c r="AY157" s="1">
        <v>5676.08</v>
      </c>
      <c r="AZ157">
        <v>0.41189999999999999</v>
      </c>
      <c r="BA157">
        <v>695.01</v>
      </c>
      <c r="BB157">
        <v>5.04E-2</v>
      </c>
      <c r="BC157" s="1">
        <v>1970.75</v>
      </c>
      <c r="BD157">
        <v>0.14299999999999999</v>
      </c>
      <c r="BE157" s="1">
        <v>13778.84</v>
      </c>
      <c r="BF157">
        <v>0.57140000000000002</v>
      </c>
      <c r="BG157">
        <v>0.23069999999999999</v>
      </c>
      <c r="BH157">
        <v>0.14460000000000001</v>
      </c>
      <c r="BI157">
        <v>3.4299999999999997E-2</v>
      </c>
      <c r="BJ157">
        <v>1.9E-2</v>
      </c>
    </row>
    <row r="158" spans="1:62" x14ac:dyDescent="0.25">
      <c r="A158" t="s">
        <v>159</v>
      </c>
      <c r="B158" t="s">
        <v>913</v>
      </c>
      <c r="C158">
        <v>80</v>
      </c>
      <c r="D158">
        <v>19.556915653206701</v>
      </c>
      <c r="E158">
        <v>1375.4801560999999</v>
      </c>
      <c r="F158">
        <v>4.8999999999999998E-3</v>
      </c>
      <c r="G158">
        <v>5.9999999999999995E-4</v>
      </c>
      <c r="H158">
        <v>1.14E-2</v>
      </c>
      <c r="I158">
        <v>8.0000000000000004E-4</v>
      </c>
      <c r="J158">
        <v>4.3400000000000001E-2</v>
      </c>
      <c r="K158">
        <v>0.90229999999999999</v>
      </c>
      <c r="L158">
        <v>3.6600000000000001E-2</v>
      </c>
      <c r="M158">
        <v>0.27039999999999997</v>
      </c>
      <c r="N158">
        <v>6.4999999999999997E-3</v>
      </c>
      <c r="O158">
        <v>0.1454</v>
      </c>
      <c r="P158" s="1">
        <v>63773.69</v>
      </c>
      <c r="Q158">
        <v>0.14960000000000001</v>
      </c>
      <c r="R158">
        <v>0.18809999999999999</v>
      </c>
      <c r="S158">
        <v>0.66220000000000001</v>
      </c>
      <c r="T158">
        <v>12.71</v>
      </c>
      <c r="U158" s="1">
        <v>78448.67</v>
      </c>
      <c r="V158">
        <v>107.97</v>
      </c>
      <c r="W158" s="1">
        <v>251026.09</v>
      </c>
      <c r="X158">
        <v>0.70330000000000004</v>
      </c>
      <c r="Y158">
        <v>0.13950000000000001</v>
      </c>
      <c r="Z158">
        <v>0.15720000000000001</v>
      </c>
      <c r="AA158">
        <v>0.29670000000000002</v>
      </c>
      <c r="AB158">
        <v>251.03</v>
      </c>
      <c r="AC158" s="1">
        <v>6940.6361262910023</v>
      </c>
      <c r="AD158">
        <v>641.48</v>
      </c>
      <c r="AE158" s="1">
        <v>205273.12</v>
      </c>
      <c r="AF158" t="s">
        <v>3</v>
      </c>
      <c r="AG158" s="1">
        <v>37454</v>
      </c>
      <c r="AH158" s="1">
        <v>63907.21</v>
      </c>
      <c r="AI158">
        <v>45.3</v>
      </c>
      <c r="AJ158">
        <v>24.83</v>
      </c>
      <c r="AK158">
        <v>29.22</v>
      </c>
      <c r="AL158">
        <v>1.72</v>
      </c>
      <c r="AM158">
        <v>1.33</v>
      </c>
      <c r="AN158">
        <v>1.51</v>
      </c>
      <c r="AO158" s="1">
        <v>1888.65</v>
      </c>
      <c r="AP158">
        <v>1.0844</v>
      </c>
      <c r="AQ158" s="1">
        <v>1755.05</v>
      </c>
      <c r="AR158" s="1">
        <v>2495.56</v>
      </c>
      <c r="AS158" s="1">
        <v>7730.53</v>
      </c>
      <c r="AT158">
        <v>768.09</v>
      </c>
      <c r="AU158">
        <v>419.44</v>
      </c>
      <c r="AV158" s="1">
        <v>13168.68</v>
      </c>
      <c r="AW158" s="1">
        <v>5625.32</v>
      </c>
      <c r="AX158">
        <v>0.36530000000000001</v>
      </c>
      <c r="AY158" s="1">
        <v>7070.03</v>
      </c>
      <c r="AZ158">
        <v>0.4592</v>
      </c>
      <c r="BA158">
        <v>823.86</v>
      </c>
      <c r="BB158">
        <v>5.3499999999999999E-2</v>
      </c>
      <c r="BC158" s="1">
        <v>1878.14</v>
      </c>
      <c r="BD158">
        <v>0.122</v>
      </c>
      <c r="BE158" s="1">
        <v>15397.35</v>
      </c>
      <c r="BF158">
        <v>0.5645</v>
      </c>
      <c r="BG158">
        <v>0.2369</v>
      </c>
      <c r="BH158">
        <v>0.1419</v>
      </c>
      <c r="BI158">
        <v>3.6999999999999998E-2</v>
      </c>
      <c r="BJ158">
        <v>1.9699999999999999E-2</v>
      </c>
    </row>
    <row r="159" spans="1:62" x14ac:dyDescent="0.25">
      <c r="A159" t="s">
        <v>160</v>
      </c>
      <c r="B159" t="s">
        <v>914</v>
      </c>
      <c r="C159">
        <v>152.62</v>
      </c>
      <c r="D159">
        <v>9.9658793215658044</v>
      </c>
      <c r="E159">
        <v>1284.95859705</v>
      </c>
      <c r="F159">
        <v>1.6999999999999999E-3</v>
      </c>
      <c r="G159">
        <v>2.0000000000000001E-4</v>
      </c>
      <c r="H159">
        <v>5.4999999999999997E-3</v>
      </c>
      <c r="I159">
        <v>8.0000000000000004E-4</v>
      </c>
      <c r="J159">
        <v>1.3899999999999999E-2</v>
      </c>
      <c r="K159">
        <v>0.95640000000000003</v>
      </c>
      <c r="L159">
        <v>2.1399999999999999E-2</v>
      </c>
      <c r="M159">
        <v>0.40300000000000002</v>
      </c>
      <c r="N159">
        <v>1.4E-3</v>
      </c>
      <c r="O159">
        <v>0.15670000000000001</v>
      </c>
      <c r="P159" s="1">
        <v>60576.62</v>
      </c>
      <c r="Q159">
        <v>0.15129999999999999</v>
      </c>
      <c r="R159">
        <v>0.19520000000000001</v>
      </c>
      <c r="S159">
        <v>0.65349999999999997</v>
      </c>
      <c r="T159">
        <v>12.74</v>
      </c>
      <c r="U159" s="1">
        <v>72353.98</v>
      </c>
      <c r="V159">
        <v>101.02</v>
      </c>
      <c r="W159" s="1">
        <v>239177.66</v>
      </c>
      <c r="X159">
        <v>0.62929999999999997</v>
      </c>
      <c r="Y159">
        <v>0.1249</v>
      </c>
      <c r="Z159">
        <v>0.24579999999999999</v>
      </c>
      <c r="AA159">
        <v>0.37069999999999997</v>
      </c>
      <c r="AB159">
        <v>239.18</v>
      </c>
      <c r="AC159" s="1">
        <v>5286.7842520118347</v>
      </c>
      <c r="AD159">
        <v>462.48</v>
      </c>
      <c r="AE159" s="1">
        <v>192919.75</v>
      </c>
      <c r="AF159" t="s">
        <v>3</v>
      </c>
      <c r="AG159" s="1">
        <v>34965</v>
      </c>
      <c r="AH159" s="1">
        <v>54377.87</v>
      </c>
      <c r="AI159">
        <v>30.09</v>
      </c>
      <c r="AJ159">
        <v>21.27</v>
      </c>
      <c r="AK159">
        <v>23.33</v>
      </c>
      <c r="AL159">
        <v>1.27</v>
      </c>
      <c r="AM159">
        <v>0.81</v>
      </c>
      <c r="AN159">
        <v>1.02</v>
      </c>
      <c r="AO159" s="1">
        <v>1537.72</v>
      </c>
      <c r="AP159">
        <v>0.95179999999999998</v>
      </c>
      <c r="AQ159" s="1">
        <v>1750.35</v>
      </c>
      <c r="AR159" s="1">
        <v>2867.02</v>
      </c>
      <c r="AS159" s="1">
        <v>7992.35</v>
      </c>
      <c r="AT159">
        <v>792.01</v>
      </c>
      <c r="AU159">
        <v>433.15</v>
      </c>
      <c r="AV159" s="1">
        <v>13834.88</v>
      </c>
      <c r="AW159" s="1">
        <v>7577.69</v>
      </c>
      <c r="AX159">
        <v>0.47770000000000001</v>
      </c>
      <c r="AY159" s="1">
        <v>5276.46</v>
      </c>
      <c r="AZ159">
        <v>0.3327</v>
      </c>
      <c r="BA159">
        <v>706.34</v>
      </c>
      <c r="BB159">
        <v>4.4499999999999998E-2</v>
      </c>
      <c r="BC159" s="1">
        <v>2301.1999999999998</v>
      </c>
      <c r="BD159">
        <v>0.14510000000000001</v>
      </c>
      <c r="BE159" s="1">
        <v>15861.68</v>
      </c>
      <c r="BF159">
        <v>0.54469999999999996</v>
      </c>
      <c r="BG159">
        <v>0.25640000000000002</v>
      </c>
      <c r="BH159">
        <v>0.13689999999999999</v>
      </c>
      <c r="BI159">
        <v>3.8800000000000001E-2</v>
      </c>
      <c r="BJ159">
        <v>2.3099999999999999E-2</v>
      </c>
    </row>
    <row r="160" spans="1:62" x14ac:dyDescent="0.25">
      <c r="A160" t="s">
        <v>161</v>
      </c>
      <c r="B160" t="s">
        <v>915</v>
      </c>
      <c r="C160">
        <v>85.9</v>
      </c>
      <c r="D160">
        <v>7.825767031049935</v>
      </c>
      <c r="E160">
        <v>595.96627060000003</v>
      </c>
      <c r="F160">
        <v>1.6000000000000001E-3</v>
      </c>
      <c r="G160">
        <v>6.9999999999999999E-4</v>
      </c>
      <c r="H160">
        <v>8.0999999999999996E-3</v>
      </c>
      <c r="I160">
        <v>1.1000000000000001E-3</v>
      </c>
      <c r="J160">
        <v>3.4099999999999998E-2</v>
      </c>
      <c r="K160">
        <v>0.93110000000000004</v>
      </c>
      <c r="L160">
        <v>2.3300000000000001E-2</v>
      </c>
      <c r="M160">
        <v>0.28420000000000001</v>
      </c>
      <c r="N160">
        <v>3.8E-3</v>
      </c>
      <c r="O160">
        <v>0.15570000000000001</v>
      </c>
      <c r="P160" s="1">
        <v>58783.03</v>
      </c>
      <c r="Q160">
        <v>0.1769</v>
      </c>
      <c r="R160">
        <v>0.21440000000000001</v>
      </c>
      <c r="S160">
        <v>0.60870000000000002</v>
      </c>
      <c r="T160">
        <v>6.47</v>
      </c>
      <c r="U160" s="1">
        <v>73063.820000000007</v>
      </c>
      <c r="V160">
        <v>91.2</v>
      </c>
      <c r="W160" s="1">
        <v>204493.63</v>
      </c>
      <c r="X160">
        <v>0.77529999999999999</v>
      </c>
      <c r="Y160">
        <v>5.5599999999999997E-2</v>
      </c>
      <c r="Z160">
        <v>0.16900000000000001</v>
      </c>
      <c r="AA160">
        <v>0.22470000000000001</v>
      </c>
      <c r="AB160">
        <v>204.49</v>
      </c>
      <c r="AC160" s="1">
        <v>5486.4183923763048</v>
      </c>
      <c r="AD160">
        <v>578.58000000000004</v>
      </c>
      <c r="AE160" s="1">
        <v>187973.01</v>
      </c>
      <c r="AF160" t="s">
        <v>3</v>
      </c>
      <c r="AG160" s="1">
        <v>36843</v>
      </c>
      <c r="AH160" s="1">
        <v>58294.27</v>
      </c>
      <c r="AI160">
        <v>37.369999999999997</v>
      </c>
      <c r="AJ160">
        <v>23.36</v>
      </c>
      <c r="AK160">
        <v>26.03</v>
      </c>
      <c r="AL160">
        <v>1.77</v>
      </c>
      <c r="AM160">
        <v>1.3</v>
      </c>
      <c r="AN160">
        <v>1.62</v>
      </c>
      <c r="AO160" s="1">
        <v>2069.81</v>
      </c>
      <c r="AP160">
        <v>1.4060999999999999</v>
      </c>
      <c r="AQ160" s="1">
        <v>2244.0100000000002</v>
      </c>
      <c r="AR160" s="1">
        <v>2894.55</v>
      </c>
      <c r="AS160" s="1">
        <v>8516.74</v>
      </c>
      <c r="AT160">
        <v>683.4</v>
      </c>
      <c r="AU160">
        <v>393.56</v>
      </c>
      <c r="AV160" s="1">
        <v>14732.26</v>
      </c>
      <c r="AW160" s="1">
        <v>7790.62</v>
      </c>
      <c r="AX160">
        <v>0.44829999999999998</v>
      </c>
      <c r="AY160" s="1">
        <v>6573.03</v>
      </c>
      <c r="AZ160">
        <v>0.37830000000000003</v>
      </c>
      <c r="BA160" s="1">
        <v>1084.8</v>
      </c>
      <c r="BB160">
        <v>6.2399999999999997E-2</v>
      </c>
      <c r="BC160" s="1">
        <v>1928.77</v>
      </c>
      <c r="BD160">
        <v>0.111</v>
      </c>
      <c r="BE160" s="1">
        <v>17377.22</v>
      </c>
      <c r="BF160">
        <v>0.5484</v>
      </c>
      <c r="BG160">
        <v>0.23380000000000001</v>
      </c>
      <c r="BH160">
        <v>0.15939999999999999</v>
      </c>
      <c r="BI160">
        <v>3.6799999999999999E-2</v>
      </c>
      <c r="BJ160">
        <v>2.1499999999999998E-2</v>
      </c>
    </row>
    <row r="161" spans="1:62" x14ac:dyDescent="0.25">
      <c r="A161" t="s">
        <v>162</v>
      </c>
      <c r="B161" t="s">
        <v>916</v>
      </c>
      <c r="C161">
        <v>133.86000000000001</v>
      </c>
      <c r="D161">
        <v>8.0770404065118839</v>
      </c>
      <c r="E161">
        <v>899.88727385000004</v>
      </c>
      <c r="F161">
        <v>1.8E-3</v>
      </c>
      <c r="G161">
        <v>8.9999999999999998E-4</v>
      </c>
      <c r="H161">
        <v>7.9000000000000008E-3</v>
      </c>
      <c r="I161">
        <v>5.0000000000000001E-4</v>
      </c>
      <c r="J161">
        <v>3.2399999999999998E-2</v>
      </c>
      <c r="K161">
        <v>0.92220000000000002</v>
      </c>
      <c r="L161">
        <v>3.44E-2</v>
      </c>
      <c r="M161">
        <v>0.36749999999999999</v>
      </c>
      <c r="N161">
        <v>3.0000000000000001E-3</v>
      </c>
      <c r="O161">
        <v>0.15670000000000001</v>
      </c>
      <c r="P161" s="1">
        <v>58595.32</v>
      </c>
      <c r="Q161">
        <v>0.21590000000000001</v>
      </c>
      <c r="R161">
        <v>0.19350000000000001</v>
      </c>
      <c r="S161">
        <v>0.59060000000000001</v>
      </c>
      <c r="T161">
        <v>9.57</v>
      </c>
      <c r="U161" s="1">
        <v>70758.44</v>
      </c>
      <c r="V161">
        <v>94.69</v>
      </c>
      <c r="W161" s="1">
        <v>216873.08</v>
      </c>
      <c r="X161">
        <v>0.71660000000000001</v>
      </c>
      <c r="Y161">
        <v>9.8599999999999993E-2</v>
      </c>
      <c r="Z161">
        <v>0.18479999999999999</v>
      </c>
      <c r="AA161">
        <v>0.28339999999999999</v>
      </c>
      <c r="AB161">
        <v>216.87</v>
      </c>
      <c r="AC161" s="1">
        <v>4986.5026998024214</v>
      </c>
      <c r="AD161">
        <v>476.35</v>
      </c>
      <c r="AE161" s="1">
        <v>182007.42</v>
      </c>
      <c r="AF161" t="s">
        <v>3</v>
      </c>
      <c r="AG161" s="1">
        <v>37286</v>
      </c>
      <c r="AH161" s="1">
        <v>54704.04</v>
      </c>
      <c r="AI161">
        <v>33.729999999999997</v>
      </c>
      <c r="AJ161">
        <v>21.58</v>
      </c>
      <c r="AK161">
        <v>25.92</v>
      </c>
      <c r="AL161">
        <v>1.01</v>
      </c>
      <c r="AM161">
        <v>0.68</v>
      </c>
      <c r="AN161">
        <v>0.95</v>
      </c>
      <c r="AO161" s="1">
        <v>1497.74</v>
      </c>
      <c r="AP161">
        <v>1.2231000000000001</v>
      </c>
      <c r="AQ161" s="1">
        <v>1994.45</v>
      </c>
      <c r="AR161" s="1">
        <v>3019.76</v>
      </c>
      <c r="AS161" s="1">
        <v>7872.62</v>
      </c>
      <c r="AT161">
        <v>720.87</v>
      </c>
      <c r="AU161">
        <v>405.26</v>
      </c>
      <c r="AV161" s="1">
        <v>14012.96</v>
      </c>
      <c r="AW161" s="1">
        <v>8016.96</v>
      </c>
      <c r="AX161">
        <v>0.48759999999999998</v>
      </c>
      <c r="AY161" s="1">
        <v>5581.1</v>
      </c>
      <c r="AZ161">
        <v>0.33950000000000002</v>
      </c>
      <c r="BA161">
        <v>782.44</v>
      </c>
      <c r="BB161">
        <v>4.7600000000000003E-2</v>
      </c>
      <c r="BC161" s="1">
        <v>2060.52</v>
      </c>
      <c r="BD161">
        <v>0.12529999999999999</v>
      </c>
      <c r="BE161" s="1">
        <v>16441.03</v>
      </c>
      <c r="BF161">
        <v>0.5494</v>
      </c>
      <c r="BG161">
        <v>0.25080000000000002</v>
      </c>
      <c r="BH161">
        <v>0.14380000000000001</v>
      </c>
      <c r="BI161">
        <v>3.8300000000000001E-2</v>
      </c>
      <c r="BJ161">
        <v>1.7600000000000001E-2</v>
      </c>
    </row>
    <row r="162" spans="1:62" x14ac:dyDescent="0.25">
      <c r="A162" t="s">
        <v>163</v>
      </c>
      <c r="B162" t="s">
        <v>917</v>
      </c>
      <c r="C162">
        <v>49.76</v>
      </c>
      <c r="D162">
        <v>51.402131239896157</v>
      </c>
      <c r="E162">
        <v>2199.6929925999998</v>
      </c>
      <c r="F162">
        <v>6.8999999999999999E-3</v>
      </c>
      <c r="G162">
        <v>8.9999999999999998E-4</v>
      </c>
      <c r="H162">
        <v>3.44E-2</v>
      </c>
      <c r="I162">
        <v>8.0000000000000004E-4</v>
      </c>
      <c r="J162">
        <v>0.1041</v>
      </c>
      <c r="K162">
        <v>0.7873</v>
      </c>
      <c r="L162">
        <v>6.5600000000000006E-2</v>
      </c>
      <c r="M162">
        <v>0.40970000000000001</v>
      </c>
      <c r="N162">
        <v>2.3800000000000002E-2</v>
      </c>
      <c r="O162">
        <v>0.1555</v>
      </c>
      <c r="P162" s="1">
        <v>66069.570000000007</v>
      </c>
      <c r="Q162">
        <v>0.2056</v>
      </c>
      <c r="R162">
        <v>0.18890000000000001</v>
      </c>
      <c r="S162">
        <v>0.60550000000000004</v>
      </c>
      <c r="T162">
        <v>16.02</v>
      </c>
      <c r="U162" s="1">
        <v>85482.43</v>
      </c>
      <c r="V162">
        <v>137.01</v>
      </c>
      <c r="W162" s="1">
        <v>177620.59</v>
      </c>
      <c r="X162">
        <v>0.73650000000000004</v>
      </c>
      <c r="Y162">
        <v>0.20830000000000001</v>
      </c>
      <c r="Z162">
        <v>5.5199999999999999E-2</v>
      </c>
      <c r="AA162">
        <v>0.26350000000000001</v>
      </c>
      <c r="AB162">
        <v>177.62</v>
      </c>
      <c r="AC162" s="1">
        <v>5409.4508004386898</v>
      </c>
      <c r="AD162">
        <v>543.01</v>
      </c>
      <c r="AE162" s="1">
        <v>150447.09</v>
      </c>
      <c r="AF162" t="s">
        <v>3</v>
      </c>
      <c r="AG162" s="1">
        <v>34167</v>
      </c>
      <c r="AH162" s="1">
        <v>55220.5</v>
      </c>
      <c r="AI162">
        <v>47.34</v>
      </c>
      <c r="AJ162">
        <v>26.74</v>
      </c>
      <c r="AK162">
        <v>33.81</v>
      </c>
      <c r="AL162">
        <v>2.2999999999999998</v>
      </c>
      <c r="AM162">
        <v>1.6</v>
      </c>
      <c r="AN162">
        <v>2.08</v>
      </c>
      <c r="AO162" s="1">
        <v>1290.22</v>
      </c>
      <c r="AP162">
        <v>0.99309999999999998</v>
      </c>
      <c r="AQ162" s="1">
        <v>1630.84</v>
      </c>
      <c r="AR162" s="1">
        <v>2288.0300000000002</v>
      </c>
      <c r="AS162" s="1">
        <v>7742.37</v>
      </c>
      <c r="AT162">
        <v>800.86</v>
      </c>
      <c r="AU162">
        <v>399.68</v>
      </c>
      <c r="AV162" s="1">
        <v>12861.78</v>
      </c>
      <c r="AW162" s="1">
        <v>6287.9</v>
      </c>
      <c r="AX162">
        <v>0.44180000000000003</v>
      </c>
      <c r="AY162" s="1">
        <v>5201.51</v>
      </c>
      <c r="AZ162">
        <v>0.36549999999999999</v>
      </c>
      <c r="BA162">
        <v>589.95000000000005</v>
      </c>
      <c r="BB162">
        <v>4.1500000000000002E-2</v>
      </c>
      <c r="BC162" s="1">
        <v>2153.5100000000002</v>
      </c>
      <c r="BD162">
        <v>0.15129999999999999</v>
      </c>
      <c r="BE162" s="1">
        <v>14232.89</v>
      </c>
      <c r="BF162">
        <v>0.57150000000000001</v>
      </c>
      <c r="BG162">
        <v>0.23669999999999999</v>
      </c>
      <c r="BH162">
        <v>0.1502</v>
      </c>
      <c r="BI162">
        <v>2.8400000000000002E-2</v>
      </c>
      <c r="BJ162">
        <v>1.32E-2</v>
      </c>
    </row>
    <row r="163" spans="1:62" x14ac:dyDescent="0.25">
      <c r="A163" t="s">
        <v>164</v>
      </c>
      <c r="B163" t="s">
        <v>918</v>
      </c>
      <c r="C163">
        <v>111.76</v>
      </c>
      <c r="D163">
        <v>9.7783593364440886</v>
      </c>
      <c r="E163">
        <v>968.03425025000001</v>
      </c>
      <c r="F163">
        <v>2.3999999999999998E-3</v>
      </c>
      <c r="G163">
        <v>6.9999999999999999E-4</v>
      </c>
      <c r="H163">
        <v>6.7000000000000002E-3</v>
      </c>
      <c r="I163">
        <v>8.9999999999999998E-4</v>
      </c>
      <c r="J163">
        <v>3.7199999999999997E-2</v>
      </c>
      <c r="K163">
        <v>0.92179999999999995</v>
      </c>
      <c r="L163">
        <v>3.0300000000000001E-2</v>
      </c>
      <c r="M163">
        <v>0.26769999999999999</v>
      </c>
      <c r="N163">
        <v>2.3E-3</v>
      </c>
      <c r="O163">
        <v>0.157</v>
      </c>
      <c r="P163" s="1">
        <v>61076.3</v>
      </c>
      <c r="Q163">
        <v>0.2339</v>
      </c>
      <c r="R163">
        <v>0.18049999999999999</v>
      </c>
      <c r="S163">
        <v>0.58560000000000001</v>
      </c>
      <c r="T163">
        <v>10.57</v>
      </c>
      <c r="U163" s="1">
        <v>71050.009999999995</v>
      </c>
      <c r="V163">
        <v>92.24</v>
      </c>
      <c r="W163" s="1">
        <v>199762.82</v>
      </c>
      <c r="X163">
        <v>0.79379999999999995</v>
      </c>
      <c r="Y163">
        <v>4.4400000000000002E-2</v>
      </c>
      <c r="Z163">
        <v>0.16189999999999999</v>
      </c>
      <c r="AA163">
        <v>0.20619999999999999</v>
      </c>
      <c r="AB163">
        <v>199.76</v>
      </c>
      <c r="AC163" s="1">
        <v>4455.0846962174974</v>
      </c>
      <c r="AD163">
        <v>501.77</v>
      </c>
      <c r="AE163" s="1">
        <v>174725.9</v>
      </c>
      <c r="AF163" t="s">
        <v>3</v>
      </c>
      <c r="AG163" s="1">
        <v>38199</v>
      </c>
      <c r="AH163" s="1">
        <v>59949.51</v>
      </c>
      <c r="AI163">
        <v>32.46</v>
      </c>
      <c r="AJ163">
        <v>21.24</v>
      </c>
      <c r="AK163">
        <v>24.48</v>
      </c>
      <c r="AL163">
        <v>1.73</v>
      </c>
      <c r="AM163">
        <v>1.07</v>
      </c>
      <c r="AN163">
        <v>1.44</v>
      </c>
      <c r="AO163" s="1">
        <v>2059.1999999999998</v>
      </c>
      <c r="AP163">
        <v>1.2662</v>
      </c>
      <c r="AQ163" s="1">
        <v>1874.65</v>
      </c>
      <c r="AR163" s="1">
        <v>2785.54</v>
      </c>
      <c r="AS163" s="1">
        <v>7953.92</v>
      </c>
      <c r="AT163">
        <v>758.75</v>
      </c>
      <c r="AU163">
        <v>550.41</v>
      </c>
      <c r="AV163" s="1">
        <v>13923.28</v>
      </c>
      <c r="AW163" s="1">
        <v>7492.99</v>
      </c>
      <c r="AX163">
        <v>0.47339999999999999</v>
      </c>
      <c r="AY163" s="1">
        <v>5521.8</v>
      </c>
      <c r="AZ163">
        <v>0.34889999999999999</v>
      </c>
      <c r="BA163">
        <v>762.18</v>
      </c>
      <c r="BB163">
        <v>4.82E-2</v>
      </c>
      <c r="BC163" s="1">
        <v>2051</v>
      </c>
      <c r="BD163">
        <v>0.12959999999999999</v>
      </c>
      <c r="BE163" s="1">
        <v>15827.97</v>
      </c>
      <c r="BF163">
        <v>0.54569999999999996</v>
      </c>
      <c r="BG163">
        <v>0.2424</v>
      </c>
      <c r="BH163">
        <v>0.15959999999999999</v>
      </c>
      <c r="BI163">
        <v>3.4799999999999998E-2</v>
      </c>
      <c r="BJ163">
        <v>1.7500000000000002E-2</v>
      </c>
    </row>
    <row r="164" spans="1:62" x14ac:dyDescent="0.25">
      <c r="A164" t="s">
        <v>165</v>
      </c>
      <c r="B164" t="s">
        <v>919</v>
      </c>
      <c r="C164">
        <v>20.62</v>
      </c>
      <c r="D164">
        <v>278.05714444122378</v>
      </c>
      <c r="E164">
        <v>5114.8339082499997</v>
      </c>
      <c r="F164">
        <v>6.6E-3</v>
      </c>
      <c r="G164">
        <v>1.5E-3</v>
      </c>
      <c r="H164">
        <v>0.28399999999999997</v>
      </c>
      <c r="I164">
        <v>1.6000000000000001E-3</v>
      </c>
      <c r="J164">
        <v>0.11260000000000001</v>
      </c>
      <c r="K164">
        <v>0.48720000000000002</v>
      </c>
      <c r="L164">
        <v>0.10639999999999999</v>
      </c>
      <c r="M164">
        <v>0.75429999999999997</v>
      </c>
      <c r="N164">
        <v>4.8500000000000001E-2</v>
      </c>
      <c r="O164">
        <v>0.18360000000000001</v>
      </c>
      <c r="P164" s="1">
        <v>65509.5</v>
      </c>
      <c r="Q164">
        <v>0.2248</v>
      </c>
      <c r="R164">
        <v>0.18770000000000001</v>
      </c>
      <c r="S164">
        <v>0.58760000000000001</v>
      </c>
      <c r="T164">
        <v>43.44</v>
      </c>
      <c r="U164" s="1">
        <v>91567.72</v>
      </c>
      <c r="V164">
        <v>118.16</v>
      </c>
      <c r="W164" s="1">
        <v>146635.75</v>
      </c>
      <c r="X164">
        <v>0.68189999999999995</v>
      </c>
      <c r="Y164">
        <v>0.25629999999999997</v>
      </c>
      <c r="Z164">
        <v>6.1800000000000001E-2</v>
      </c>
      <c r="AA164">
        <v>0.31809999999999999</v>
      </c>
      <c r="AB164">
        <v>146.63999999999999</v>
      </c>
      <c r="AC164" s="1">
        <v>5843.4182709817842</v>
      </c>
      <c r="AD164">
        <v>500.6</v>
      </c>
      <c r="AE164" s="1">
        <v>101692.43</v>
      </c>
      <c r="AF164" t="s">
        <v>3</v>
      </c>
      <c r="AG164" s="1">
        <v>30260</v>
      </c>
      <c r="AH164" s="1">
        <v>43713.96</v>
      </c>
      <c r="AI164">
        <v>60.43</v>
      </c>
      <c r="AJ164">
        <v>36</v>
      </c>
      <c r="AK164">
        <v>44.41</v>
      </c>
      <c r="AL164">
        <v>1.85</v>
      </c>
      <c r="AM164">
        <v>1.51</v>
      </c>
      <c r="AN164">
        <v>1.72</v>
      </c>
      <c r="AO164" s="1">
        <v>1185.55</v>
      </c>
      <c r="AP164">
        <v>1.1061000000000001</v>
      </c>
      <c r="AQ164" s="1">
        <v>2003.3</v>
      </c>
      <c r="AR164" s="1">
        <v>2850.96</v>
      </c>
      <c r="AS164" s="1">
        <v>8618.33</v>
      </c>
      <c r="AT164" s="1">
        <v>1134</v>
      </c>
      <c r="AU164">
        <v>539.21</v>
      </c>
      <c r="AV164" s="1">
        <v>15145.81</v>
      </c>
      <c r="AW164" s="1">
        <v>7999.73</v>
      </c>
      <c r="AX164">
        <v>0.47370000000000001</v>
      </c>
      <c r="AY164" s="1">
        <v>5016.91</v>
      </c>
      <c r="AZ164">
        <v>0.29709999999999998</v>
      </c>
      <c r="BA164">
        <v>597.59</v>
      </c>
      <c r="BB164">
        <v>3.5400000000000001E-2</v>
      </c>
      <c r="BC164" s="1">
        <v>3273.93</v>
      </c>
      <c r="BD164">
        <v>0.19389999999999999</v>
      </c>
      <c r="BE164" s="1">
        <v>16888.16</v>
      </c>
      <c r="BF164">
        <v>0.57969999999999999</v>
      </c>
      <c r="BG164">
        <v>0.22140000000000001</v>
      </c>
      <c r="BH164">
        <v>0.15260000000000001</v>
      </c>
      <c r="BI164">
        <v>3.04E-2</v>
      </c>
      <c r="BJ164">
        <v>1.5900000000000001E-2</v>
      </c>
    </row>
    <row r="165" spans="1:62" x14ac:dyDescent="0.25">
      <c r="A165" t="s">
        <v>166</v>
      </c>
      <c r="B165" t="s">
        <v>920</v>
      </c>
      <c r="C165">
        <v>15.62</v>
      </c>
      <c r="D165">
        <v>346.67004294305832</v>
      </c>
      <c r="E165">
        <v>4504.8944666500001</v>
      </c>
      <c r="F165">
        <v>5.1999999999999998E-3</v>
      </c>
      <c r="G165">
        <v>1.6999999999999999E-3</v>
      </c>
      <c r="H165">
        <v>0.42380000000000001</v>
      </c>
      <c r="I165">
        <v>1.6000000000000001E-3</v>
      </c>
      <c r="J165">
        <v>0.14119999999999999</v>
      </c>
      <c r="K165">
        <v>0.31900000000000001</v>
      </c>
      <c r="L165">
        <v>0.1074</v>
      </c>
      <c r="M165">
        <v>0.97819999999999996</v>
      </c>
      <c r="N165">
        <v>6.9400000000000003E-2</v>
      </c>
      <c r="O165">
        <v>0.18579999999999999</v>
      </c>
      <c r="P165" s="1">
        <v>63224.02</v>
      </c>
      <c r="Q165">
        <v>0.26169999999999999</v>
      </c>
      <c r="R165">
        <v>0.20799999999999999</v>
      </c>
      <c r="S165">
        <v>0.53029999999999999</v>
      </c>
      <c r="T165">
        <v>49.73</v>
      </c>
      <c r="U165" s="1">
        <v>88324.87</v>
      </c>
      <c r="V165">
        <v>90.54</v>
      </c>
      <c r="W165" s="1">
        <v>123331.79</v>
      </c>
      <c r="X165">
        <v>0.65400000000000003</v>
      </c>
      <c r="Y165">
        <v>0.27250000000000002</v>
      </c>
      <c r="Z165">
        <v>7.3599999999999999E-2</v>
      </c>
      <c r="AA165">
        <v>0.34599999999999997</v>
      </c>
      <c r="AB165">
        <v>123.33</v>
      </c>
      <c r="AC165" s="1">
        <v>5353.1129464631294</v>
      </c>
      <c r="AD165">
        <v>432.83</v>
      </c>
      <c r="AE165" s="1">
        <v>73607.66</v>
      </c>
      <c r="AF165" t="s">
        <v>3</v>
      </c>
      <c r="AG165" s="1">
        <v>27482</v>
      </c>
      <c r="AH165" s="1">
        <v>39021.949999999997</v>
      </c>
      <c r="AI165">
        <v>62.89</v>
      </c>
      <c r="AJ165">
        <v>38.71</v>
      </c>
      <c r="AK165">
        <v>47.78</v>
      </c>
      <c r="AL165">
        <v>2.4</v>
      </c>
      <c r="AM165">
        <v>1.96</v>
      </c>
      <c r="AN165">
        <v>2.2200000000000002</v>
      </c>
      <c r="AO165">
        <v>1.41</v>
      </c>
      <c r="AP165">
        <v>1.1355</v>
      </c>
      <c r="AQ165" s="1">
        <v>2363.42</v>
      </c>
      <c r="AR165" s="1">
        <v>3297.64</v>
      </c>
      <c r="AS165" s="1">
        <v>9268.64</v>
      </c>
      <c r="AT165" s="1">
        <v>1329.54</v>
      </c>
      <c r="AU165">
        <v>745.61</v>
      </c>
      <c r="AV165" s="1">
        <v>17004.84</v>
      </c>
      <c r="AW165" s="1">
        <v>9543.2900000000009</v>
      </c>
      <c r="AX165">
        <v>0.4955</v>
      </c>
      <c r="AY165" s="1">
        <v>4719.84</v>
      </c>
      <c r="AZ165">
        <v>0.245</v>
      </c>
      <c r="BA165">
        <v>525.79</v>
      </c>
      <c r="BB165">
        <v>2.7300000000000001E-2</v>
      </c>
      <c r="BC165" s="1">
        <v>4471.99</v>
      </c>
      <c r="BD165">
        <v>0.23219999999999999</v>
      </c>
      <c r="BE165" s="1">
        <v>19260.919999999998</v>
      </c>
      <c r="BF165">
        <v>0.57220000000000004</v>
      </c>
      <c r="BG165">
        <v>0.2177</v>
      </c>
      <c r="BH165">
        <v>0.1663</v>
      </c>
      <c r="BI165">
        <v>3.04E-2</v>
      </c>
      <c r="BJ165">
        <v>1.35E-2</v>
      </c>
    </row>
    <row r="166" spans="1:62" x14ac:dyDescent="0.25">
      <c r="A166" t="s">
        <v>167</v>
      </c>
      <c r="B166" t="s">
        <v>921</v>
      </c>
      <c r="C166">
        <v>118.76</v>
      </c>
      <c r="D166">
        <v>9.8046400687461208</v>
      </c>
      <c r="E166">
        <v>1028.6364042</v>
      </c>
      <c r="F166">
        <v>2.8E-3</v>
      </c>
      <c r="G166">
        <v>6.9999999999999999E-4</v>
      </c>
      <c r="H166">
        <v>6.0000000000000001E-3</v>
      </c>
      <c r="I166">
        <v>1E-3</v>
      </c>
      <c r="J166">
        <v>4.1500000000000002E-2</v>
      </c>
      <c r="K166">
        <v>0.91890000000000005</v>
      </c>
      <c r="L166">
        <v>2.9100000000000001E-2</v>
      </c>
      <c r="M166">
        <v>0.23680000000000001</v>
      </c>
      <c r="N166">
        <v>2.2000000000000001E-3</v>
      </c>
      <c r="O166">
        <v>0.1515</v>
      </c>
      <c r="P166" s="1">
        <v>62343.21</v>
      </c>
      <c r="Q166">
        <v>0.2147</v>
      </c>
      <c r="R166">
        <v>0.18609999999999999</v>
      </c>
      <c r="S166">
        <v>0.59919999999999995</v>
      </c>
      <c r="T166">
        <v>10.54</v>
      </c>
      <c r="U166" s="1">
        <v>72050.5</v>
      </c>
      <c r="V166">
        <v>97.89</v>
      </c>
      <c r="W166" s="1">
        <v>227712.65</v>
      </c>
      <c r="X166">
        <v>0.72250000000000003</v>
      </c>
      <c r="Y166">
        <v>6.5199999999999994E-2</v>
      </c>
      <c r="Z166">
        <v>0.21229999999999999</v>
      </c>
      <c r="AA166">
        <v>0.27750000000000002</v>
      </c>
      <c r="AB166">
        <v>227.71</v>
      </c>
      <c r="AC166" s="1">
        <v>5781.5340530827043</v>
      </c>
      <c r="AD166">
        <v>543.84</v>
      </c>
      <c r="AE166" s="1">
        <v>195728.55</v>
      </c>
      <c r="AF166" t="s">
        <v>3</v>
      </c>
      <c r="AG166" s="1">
        <v>39383</v>
      </c>
      <c r="AH166" s="1">
        <v>61976.44</v>
      </c>
      <c r="AI166">
        <v>34.799999999999997</v>
      </c>
      <c r="AJ166">
        <v>22.13</v>
      </c>
      <c r="AK166">
        <v>25.16</v>
      </c>
      <c r="AL166">
        <v>1.81</v>
      </c>
      <c r="AM166">
        <v>1.1100000000000001</v>
      </c>
      <c r="AN166">
        <v>1.5</v>
      </c>
      <c r="AO166" s="1">
        <v>1958.34</v>
      </c>
      <c r="AP166">
        <v>1.17</v>
      </c>
      <c r="AQ166" s="1">
        <v>1783.1</v>
      </c>
      <c r="AR166" s="1">
        <v>2667.53</v>
      </c>
      <c r="AS166" s="1">
        <v>7879.83</v>
      </c>
      <c r="AT166">
        <v>737.96</v>
      </c>
      <c r="AU166">
        <v>536.24</v>
      </c>
      <c r="AV166" s="1">
        <v>13604.65</v>
      </c>
      <c r="AW166" s="1">
        <v>6824.14</v>
      </c>
      <c r="AX166">
        <v>0.4335</v>
      </c>
      <c r="AY166" s="1">
        <v>5939.12</v>
      </c>
      <c r="AZ166">
        <v>0.37719999999999998</v>
      </c>
      <c r="BA166" s="1">
        <v>1110.22</v>
      </c>
      <c r="BB166">
        <v>7.0499999999999993E-2</v>
      </c>
      <c r="BC166" s="1">
        <v>1869.89</v>
      </c>
      <c r="BD166">
        <v>0.1188</v>
      </c>
      <c r="BE166" s="1">
        <v>15743.38</v>
      </c>
      <c r="BF166">
        <v>0.55249999999999999</v>
      </c>
      <c r="BG166">
        <v>0.2407</v>
      </c>
      <c r="BH166">
        <v>0.1525</v>
      </c>
      <c r="BI166">
        <v>3.4799999999999998E-2</v>
      </c>
      <c r="BJ166">
        <v>1.9599999999999999E-2</v>
      </c>
    </row>
    <row r="167" spans="1:62" x14ac:dyDescent="0.25">
      <c r="A167" t="s">
        <v>168</v>
      </c>
      <c r="B167" t="s">
        <v>922</v>
      </c>
      <c r="C167">
        <v>83</v>
      </c>
      <c r="D167">
        <v>20.39870433561649</v>
      </c>
      <c r="E167">
        <v>1379.4989816</v>
      </c>
      <c r="F167">
        <v>6.8999999999999999E-3</v>
      </c>
      <c r="G167">
        <v>5.0000000000000001E-4</v>
      </c>
      <c r="H167">
        <v>9.9000000000000008E-3</v>
      </c>
      <c r="I167">
        <v>6.9999999999999999E-4</v>
      </c>
      <c r="J167">
        <v>3.56E-2</v>
      </c>
      <c r="K167">
        <v>0.91679999999999995</v>
      </c>
      <c r="L167">
        <v>2.9700000000000001E-2</v>
      </c>
      <c r="M167">
        <v>0.1517</v>
      </c>
      <c r="N167">
        <v>1.6E-2</v>
      </c>
      <c r="O167">
        <v>0.115</v>
      </c>
      <c r="P167" s="1">
        <v>64278.27</v>
      </c>
      <c r="Q167">
        <v>0.17030000000000001</v>
      </c>
      <c r="R167">
        <v>0.184</v>
      </c>
      <c r="S167">
        <v>0.64559999999999995</v>
      </c>
      <c r="T167">
        <v>10.86</v>
      </c>
      <c r="U167" s="1">
        <v>84144.62</v>
      </c>
      <c r="V167">
        <v>125.65</v>
      </c>
      <c r="W167" s="1">
        <v>238147.74</v>
      </c>
      <c r="X167">
        <v>0.82230000000000003</v>
      </c>
      <c r="Y167">
        <v>8.43E-2</v>
      </c>
      <c r="Z167">
        <v>9.3299999999999994E-2</v>
      </c>
      <c r="AA167">
        <v>0.1777</v>
      </c>
      <c r="AB167">
        <v>238.15</v>
      </c>
      <c r="AC167" s="1">
        <v>5675.7894715154898</v>
      </c>
      <c r="AD167">
        <v>664.44</v>
      </c>
      <c r="AE167" s="1">
        <v>206368.81</v>
      </c>
      <c r="AF167" t="s">
        <v>3</v>
      </c>
      <c r="AG167" s="1">
        <v>44899</v>
      </c>
      <c r="AH167" s="1">
        <v>78320.55</v>
      </c>
      <c r="AI167">
        <v>37.06</v>
      </c>
      <c r="AJ167">
        <v>22.88</v>
      </c>
      <c r="AK167">
        <v>25.44</v>
      </c>
      <c r="AL167">
        <v>1.47</v>
      </c>
      <c r="AM167">
        <v>1.1000000000000001</v>
      </c>
      <c r="AN167">
        <v>1.33</v>
      </c>
      <c r="AO167" s="1">
        <v>2275.02</v>
      </c>
      <c r="AP167">
        <v>0.99429999999999996</v>
      </c>
      <c r="AQ167" s="1">
        <v>1601.54</v>
      </c>
      <c r="AR167" s="1">
        <v>2397.98</v>
      </c>
      <c r="AS167" s="1">
        <v>7131.13</v>
      </c>
      <c r="AT167">
        <v>698.44</v>
      </c>
      <c r="AU167">
        <v>439.23</v>
      </c>
      <c r="AV167" s="1">
        <v>12268.33</v>
      </c>
      <c r="AW167" s="1">
        <v>4784.82</v>
      </c>
      <c r="AX167">
        <v>0.34649999999999997</v>
      </c>
      <c r="AY167" s="1">
        <v>6875.25</v>
      </c>
      <c r="AZ167">
        <v>0.49790000000000001</v>
      </c>
      <c r="BA167">
        <v>921.07</v>
      </c>
      <c r="BB167">
        <v>6.6699999999999995E-2</v>
      </c>
      <c r="BC167" s="1">
        <v>1227.1199999999999</v>
      </c>
      <c r="BD167">
        <v>8.8900000000000007E-2</v>
      </c>
      <c r="BE167" s="1">
        <v>13808.25</v>
      </c>
      <c r="BF167">
        <v>0.5575</v>
      </c>
      <c r="BG167">
        <v>0.23280000000000001</v>
      </c>
      <c r="BH167">
        <v>0.15</v>
      </c>
      <c r="BI167">
        <v>3.8800000000000001E-2</v>
      </c>
      <c r="BJ167">
        <v>2.0899999999999998E-2</v>
      </c>
    </row>
    <row r="168" spans="1:62" x14ac:dyDescent="0.25">
      <c r="A168" t="s">
        <v>169</v>
      </c>
      <c r="B168" t="s">
        <v>923</v>
      </c>
      <c r="C168">
        <v>27.9</v>
      </c>
      <c r="D168">
        <v>211.59217904961531</v>
      </c>
      <c r="E168">
        <v>3798.8695814500002</v>
      </c>
      <c r="F168">
        <v>1.67E-2</v>
      </c>
      <c r="G168">
        <v>1.1999999999999999E-3</v>
      </c>
      <c r="H168">
        <v>0.19320000000000001</v>
      </c>
      <c r="I168">
        <v>1.4E-3</v>
      </c>
      <c r="J168">
        <v>7.5999999999999998E-2</v>
      </c>
      <c r="K168">
        <v>0.5998</v>
      </c>
      <c r="L168">
        <v>0.1116</v>
      </c>
      <c r="M168">
        <v>0.66339999999999999</v>
      </c>
      <c r="N168">
        <v>3.73E-2</v>
      </c>
      <c r="O168">
        <v>0.17699999999999999</v>
      </c>
      <c r="P168" s="1">
        <v>66379.710000000006</v>
      </c>
      <c r="Q168">
        <v>0.20780000000000001</v>
      </c>
      <c r="R168">
        <v>0.20349999999999999</v>
      </c>
      <c r="S168">
        <v>0.5887</v>
      </c>
      <c r="T168">
        <v>28.62</v>
      </c>
      <c r="U168" s="1">
        <v>90467.91</v>
      </c>
      <c r="V168">
        <v>133.03</v>
      </c>
      <c r="W168" s="1">
        <v>166538.57</v>
      </c>
      <c r="X168">
        <v>0.7177</v>
      </c>
      <c r="Y168">
        <v>0.23130000000000001</v>
      </c>
      <c r="Z168">
        <v>5.0999999999999997E-2</v>
      </c>
      <c r="AA168">
        <v>0.2823</v>
      </c>
      <c r="AB168">
        <v>166.54</v>
      </c>
      <c r="AC168" s="1">
        <v>5472.8173088625445</v>
      </c>
      <c r="AD168">
        <v>581.62</v>
      </c>
      <c r="AE168" s="1">
        <v>117520.54</v>
      </c>
      <c r="AF168" t="s">
        <v>3</v>
      </c>
      <c r="AG168" s="1">
        <v>32022</v>
      </c>
      <c r="AH168" s="1">
        <v>50284.41</v>
      </c>
      <c r="AI168">
        <v>54.64</v>
      </c>
      <c r="AJ168">
        <v>32.159999999999997</v>
      </c>
      <c r="AK168">
        <v>38.53</v>
      </c>
      <c r="AL168">
        <v>1.95</v>
      </c>
      <c r="AM168">
        <v>1.53</v>
      </c>
      <c r="AN168">
        <v>1.76</v>
      </c>
      <c r="AO168" s="1">
        <v>1091.18</v>
      </c>
      <c r="AP168">
        <v>1.0138</v>
      </c>
      <c r="AQ168" s="1">
        <v>1623.53</v>
      </c>
      <c r="AR168" s="1">
        <v>2498.7199999999998</v>
      </c>
      <c r="AS168" s="1">
        <v>8080.9</v>
      </c>
      <c r="AT168">
        <v>959.78</v>
      </c>
      <c r="AU168">
        <v>508.81</v>
      </c>
      <c r="AV168" s="1">
        <v>13671.75</v>
      </c>
      <c r="AW168" s="1">
        <v>6596.12</v>
      </c>
      <c r="AX168">
        <v>0.42830000000000001</v>
      </c>
      <c r="AY168" s="1">
        <v>5376.37</v>
      </c>
      <c r="AZ168">
        <v>0.34910000000000002</v>
      </c>
      <c r="BA168">
        <v>660.51</v>
      </c>
      <c r="BB168">
        <v>4.2900000000000001E-2</v>
      </c>
      <c r="BC168" s="1">
        <v>2769.41</v>
      </c>
      <c r="BD168">
        <v>0.17979999999999999</v>
      </c>
      <c r="BE168" s="1">
        <v>15402.42</v>
      </c>
      <c r="BF168">
        <v>0.57830000000000004</v>
      </c>
      <c r="BG168">
        <v>0.22969999999999999</v>
      </c>
      <c r="BH168">
        <v>0.1452</v>
      </c>
      <c r="BI168">
        <v>3.0800000000000001E-2</v>
      </c>
      <c r="BJ168">
        <v>1.6E-2</v>
      </c>
    </row>
    <row r="169" spans="1:62" x14ac:dyDescent="0.25">
      <c r="A169" t="s">
        <v>170</v>
      </c>
      <c r="B169" t="s">
        <v>924</v>
      </c>
      <c r="C169">
        <v>32</v>
      </c>
      <c r="D169">
        <v>238.50247064207909</v>
      </c>
      <c r="E169">
        <v>6382.8977604499996</v>
      </c>
      <c r="F169">
        <v>4.5499999999999999E-2</v>
      </c>
      <c r="G169">
        <v>1.5E-3</v>
      </c>
      <c r="H169">
        <v>0.18809999999999999</v>
      </c>
      <c r="I169">
        <v>1.4E-3</v>
      </c>
      <c r="J169">
        <v>0.1118</v>
      </c>
      <c r="K169">
        <v>0.5746</v>
      </c>
      <c r="L169">
        <v>7.7200000000000005E-2</v>
      </c>
      <c r="M169">
        <v>0.40649999999999997</v>
      </c>
      <c r="N169">
        <v>7.5600000000000001E-2</v>
      </c>
      <c r="O169">
        <v>0.16350000000000001</v>
      </c>
      <c r="P169" s="1">
        <v>72459.86</v>
      </c>
      <c r="Q169">
        <v>0.17549999999999999</v>
      </c>
      <c r="R169">
        <v>0.1956</v>
      </c>
      <c r="S169">
        <v>0.629</v>
      </c>
      <c r="T169">
        <v>43.22</v>
      </c>
      <c r="U169" s="1">
        <v>99012.57</v>
      </c>
      <c r="V169">
        <v>150.37</v>
      </c>
      <c r="W169" s="1">
        <v>210371.25</v>
      </c>
      <c r="X169">
        <v>0.70450000000000002</v>
      </c>
      <c r="Y169">
        <v>0.2465</v>
      </c>
      <c r="Z169">
        <v>4.9000000000000002E-2</v>
      </c>
      <c r="AA169">
        <v>0.29549999999999998</v>
      </c>
      <c r="AB169">
        <v>210.37</v>
      </c>
      <c r="AC169" s="1">
        <v>8680.9266997530849</v>
      </c>
      <c r="AD169">
        <v>754.22</v>
      </c>
      <c r="AE169" s="1">
        <v>172369.7</v>
      </c>
      <c r="AF169" t="s">
        <v>3</v>
      </c>
      <c r="AG169" s="1">
        <v>37894</v>
      </c>
      <c r="AH169" s="1">
        <v>58582.3</v>
      </c>
      <c r="AI169">
        <v>65.64</v>
      </c>
      <c r="AJ169">
        <v>35.43</v>
      </c>
      <c r="AK169">
        <v>44.24</v>
      </c>
      <c r="AL169">
        <v>1.83</v>
      </c>
      <c r="AM169">
        <v>1.41</v>
      </c>
      <c r="AN169">
        <v>1.65</v>
      </c>
      <c r="AO169">
        <v>909.79</v>
      </c>
      <c r="AP169">
        <v>0.95640000000000003</v>
      </c>
      <c r="AQ169" s="1">
        <v>1683.88</v>
      </c>
      <c r="AR169" s="1">
        <v>2350.3000000000002</v>
      </c>
      <c r="AS169" s="1">
        <v>8327.75</v>
      </c>
      <c r="AT169">
        <v>982.48</v>
      </c>
      <c r="AU169">
        <v>462.82</v>
      </c>
      <c r="AV169" s="1">
        <v>13807.22</v>
      </c>
      <c r="AW169" s="1">
        <v>4985.7</v>
      </c>
      <c r="AX169">
        <v>0.32240000000000002</v>
      </c>
      <c r="AY169" s="1">
        <v>7368.35</v>
      </c>
      <c r="AZ169">
        <v>0.47639999999999999</v>
      </c>
      <c r="BA169">
        <v>829.16</v>
      </c>
      <c r="BB169">
        <v>5.3600000000000002E-2</v>
      </c>
      <c r="BC169" s="1">
        <v>2282.9899999999998</v>
      </c>
      <c r="BD169">
        <v>0.14760000000000001</v>
      </c>
      <c r="BE169" s="1">
        <v>15466.19</v>
      </c>
      <c r="BF169">
        <v>0.60060000000000002</v>
      </c>
      <c r="BG169">
        <v>0.2334</v>
      </c>
      <c r="BH169">
        <v>0.12570000000000001</v>
      </c>
      <c r="BI169">
        <v>2.58E-2</v>
      </c>
      <c r="BJ169">
        <v>1.44E-2</v>
      </c>
    </row>
    <row r="170" spans="1:62" x14ac:dyDescent="0.25">
      <c r="A170" t="s">
        <v>171</v>
      </c>
      <c r="B170" t="s">
        <v>925</v>
      </c>
      <c r="C170">
        <v>85.71</v>
      </c>
      <c r="D170">
        <v>11.19903860041101</v>
      </c>
      <c r="E170">
        <v>915.42248184999994</v>
      </c>
      <c r="F170">
        <v>1.8E-3</v>
      </c>
      <c r="G170">
        <v>6.9999999999999999E-4</v>
      </c>
      <c r="H170">
        <v>5.4999999999999997E-3</v>
      </c>
      <c r="I170">
        <v>1.1000000000000001E-3</v>
      </c>
      <c r="J170">
        <v>2.1000000000000001E-2</v>
      </c>
      <c r="K170">
        <v>0.94340000000000002</v>
      </c>
      <c r="L170">
        <v>2.6700000000000002E-2</v>
      </c>
      <c r="M170">
        <v>0.2888</v>
      </c>
      <c r="N170">
        <v>2.5000000000000001E-3</v>
      </c>
      <c r="O170">
        <v>0.15359999999999999</v>
      </c>
      <c r="P170" s="1">
        <v>58578.75</v>
      </c>
      <c r="Q170">
        <v>0.24779999999999999</v>
      </c>
      <c r="R170">
        <v>0.2011</v>
      </c>
      <c r="S170">
        <v>0.55110000000000003</v>
      </c>
      <c r="T170">
        <v>9.74</v>
      </c>
      <c r="U170" s="1">
        <v>66831.97</v>
      </c>
      <c r="V170">
        <v>93.84</v>
      </c>
      <c r="W170" s="1">
        <v>217572.94</v>
      </c>
      <c r="X170">
        <v>0.74460000000000004</v>
      </c>
      <c r="Y170">
        <v>5.9700000000000003E-2</v>
      </c>
      <c r="Z170">
        <v>0.1958</v>
      </c>
      <c r="AA170">
        <v>0.25540000000000002</v>
      </c>
      <c r="AB170">
        <v>217.57</v>
      </c>
      <c r="AC170" s="1">
        <v>6361.469761793619</v>
      </c>
      <c r="AD170">
        <v>545.41</v>
      </c>
      <c r="AE170" s="1">
        <v>178679.54</v>
      </c>
      <c r="AF170" t="s">
        <v>3</v>
      </c>
      <c r="AG170" s="1">
        <v>37089</v>
      </c>
      <c r="AH170" s="1">
        <v>58401.48</v>
      </c>
      <c r="AI170">
        <v>35.19</v>
      </c>
      <c r="AJ170">
        <v>22.91</v>
      </c>
      <c r="AK170">
        <v>24.88</v>
      </c>
      <c r="AL170">
        <v>2.09</v>
      </c>
      <c r="AM170">
        <v>1.4</v>
      </c>
      <c r="AN170">
        <v>1.7</v>
      </c>
      <c r="AO170" s="1">
        <v>1814.77</v>
      </c>
      <c r="AP170">
        <v>1.1474</v>
      </c>
      <c r="AQ170" s="1">
        <v>1794.32</v>
      </c>
      <c r="AR170" s="1">
        <v>2769.48</v>
      </c>
      <c r="AS170" s="1">
        <v>7590.64</v>
      </c>
      <c r="AT170">
        <v>853.21</v>
      </c>
      <c r="AU170">
        <v>368.63</v>
      </c>
      <c r="AV170" s="1">
        <v>13376.29</v>
      </c>
      <c r="AW170" s="1">
        <v>7503.16</v>
      </c>
      <c r="AX170">
        <v>0.46189999999999998</v>
      </c>
      <c r="AY170" s="1">
        <v>5768.74</v>
      </c>
      <c r="AZ170">
        <v>0.35510000000000003</v>
      </c>
      <c r="BA170">
        <v>750.5</v>
      </c>
      <c r="BB170">
        <v>4.6199999999999998E-2</v>
      </c>
      <c r="BC170" s="1">
        <v>2223.37</v>
      </c>
      <c r="BD170">
        <v>0.13689999999999999</v>
      </c>
      <c r="BE170" s="1">
        <v>16245.77</v>
      </c>
      <c r="BF170">
        <v>0.53549999999999998</v>
      </c>
      <c r="BG170">
        <v>0.23769999999999999</v>
      </c>
      <c r="BH170">
        <v>0.1648</v>
      </c>
      <c r="BI170">
        <v>3.7999999999999999E-2</v>
      </c>
      <c r="BJ170">
        <v>2.4E-2</v>
      </c>
    </row>
    <row r="171" spans="1:62" x14ac:dyDescent="0.25">
      <c r="A171" t="s">
        <v>172</v>
      </c>
      <c r="B171" t="s">
        <v>926</v>
      </c>
      <c r="C171">
        <v>129.9</v>
      </c>
      <c r="D171">
        <v>12.159954690804071</v>
      </c>
      <c r="E171">
        <v>1509.2915871499999</v>
      </c>
      <c r="F171">
        <v>2.3E-3</v>
      </c>
      <c r="G171">
        <v>4.0000000000000002E-4</v>
      </c>
      <c r="H171">
        <v>6.0000000000000001E-3</v>
      </c>
      <c r="I171">
        <v>8.0000000000000004E-4</v>
      </c>
      <c r="J171">
        <v>1.6799999999999999E-2</v>
      </c>
      <c r="K171">
        <v>0.94979999999999998</v>
      </c>
      <c r="L171">
        <v>2.3900000000000001E-2</v>
      </c>
      <c r="M171">
        <v>0.31619999999999998</v>
      </c>
      <c r="N171">
        <v>1.1999999999999999E-3</v>
      </c>
      <c r="O171">
        <v>0.1502</v>
      </c>
      <c r="P171" s="1">
        <v>61112.3</v>
      </c>
      <c r="Q171">
        <v>0.15279999999999999</v>
      </c>
      <c r="R171">
        <v>0.19040000000000001</v>
      </c>
      <c r="S171">
        <v>0.65680000000000005</v>
      </c>
      <c r="T171">
        <v>13.73</v>
      </c>
      <c r="U171" s="1">
        <v>80134.429999999993</v>
      </c>
      <c r="V171">
        <v>111.2</v>
      </c>
      <c r="W171" s="1">
        <v>203795.5</v>
      </c>
      <c r="X171">
        <v>0.78269999999999995</v>
      </c>
      <c r="Y171">
        <v>8.7400000000000005E-2</v>
      </c>
      <c r="Z171">
        <v>0.1298</v>
      </c>
      <c r="AA171">
        <v>0.21729999999999999</v>
      </c>
      <c r="AB171">
        <v>203.8</v>
      </c>
      <c r="AC171" s="1">
        <v>4822.6830729115309</v>
      </c>
      <c r="AD171">
        <v>503.53</v>
      </c>
      <c r="AE171" s="1">
        <v>178501.31</v>
      </c>
      <c r="AF171" t="s">
        <v>3</v>
      </c>
      <c r="AG171" s="1">
        <v>38916</v>
      </c>
      <c r="AH171" s="1">
        <v>60480.98</v>
      </c>
      <c r="AI171">
        <v>32.04</v>
      </c>
      <c r="AJ171">
        <v>21.45</v>
      </c>
      <c r="AK171">
        <v>23.73</v>
      </c>
      <c r="AL171">
        <v>1.72</v>
      </c>
      <c r="AM171">
        <v>1.1000000000000001</v>
      </c>
      <c r="AN171">
        <v>1.36</v>
      </c>
      <c r="AO171" s="1">
        <v>1846.67</v>
      </c>
      <c r="AP171">
        <v>1.1097999999999999</v>
      </c>
      <c r="AQ171" s="1">
        <v>1609.24</v>
      </c>
      <c r="AR171" s="1">
        <v>2612.87</v>
      </c>
      <c r="AS171" s="1">
        <v>7327.49</v>
      </c>
      <c r="AT171">
        <v>784.45</v>
      </c>
      <c r="AU171">
        <v>355.37</v>
      </c>
      <c r="AV171" s="1">
        <v>12689.41</v>
      </c>
      <c r="AW171" s="1">
        <v>6721.29</v>
      </c>
      <c r="AX171">
        <v>0.4536</v>
      </c>
      <c r="AY171" s="1">
        <v>5368.22</v>
      </c>
      <c r="AZ171">
        <v>0.36230000000000001</v>
      </c>
      <c r="BA171">
        <v>671.51</v>
      </c>
      <c r="BB171">
        <v>4.53E-2</v>
      </c>
      <c r="BC171" s="1">
        <v>2057.1999999999998</v>
      </c>
      <c r="BD171">
        <v>0.13880000000000001</v>
      </c>
      <c r="BE171" s="1">
        <v>14818.23</v>
      </c>
      <c r="BF171">
        <v>0.56259999999999999</v>
      </c>
      <c r="BG171">
        <v>0.24340000000000001</v>
      </c>
      <c r="BH171">
        <v>0.13789999999999999</v>
      </c>
      <c r="BI171">
        <v>3.78E-2</v>
      </c>
      <c r="BJ171">
        <v>1.83E-2</v>
      </c>
    </row>
    <row r="172" spans="1:62" x14ac:dyDescent="0.25">
      <c r="A172" t="s">
        <v>173</v>
      </c>
      <c r="B172" t="s">
        <v>927</v>
      </c>
      <c r="C172">
        <v>48.52</v>
      </c>
      <c r="D172">
        <v>34.337904729971633</v>
      </c>
      <c r="E172">
        <v>1391.2864618999999</v>
      </c>
      <c r="F172">
        <v>5.4999999999999997E-3</v>
      </c>
      <c r="G172">
        <v>8.9999999999999998E-4</v>
      </c>
      <c r="H172">
        <v>9.5999999999999992E-3</v>
      </c>
      <c r="I172">
        <v>1.1999999999999999E-3</v>
      </c>
      <c r="J172">
        <v>2.0400000000000001E-2</v>
      </c>
      <c r="K172">
        <v>0.92789999999999995</v>
      </c>
      <c r="L172">
        <v>3.4500000000000003E-2</v>
      </c>
      <c r="M172">
        <v>0.32379999999999998</v>
      </c>
      <c r="N172">
        <v>3.0999999999999999E-3</v>
      </c>
      <c r="O172">
        <v>0.1431</v>
      </c>
      <c r="P172" s="1">
        <v>60635.21</v>
      </c>
      <c r="Q172">
        <v>0.20250000000000001</v>
      </c>
      <c r="R172">
        <v>0.1822</v>
      </c>
      <c r="S172">
        <v>0.61529999999999996</v>
      </c>
      <c r="T172">
        <v>11.45</v>
      </c>
      <c r="U172" s="1">
        <v>81383.33</v>
      </c>
      <c r="V172">
        <v>121.82</v>
      </c>
      <c r="W172" s="1">
        <v>205932.47</v>
      </c>
      <c r="X172">
        <v>0.73750000000000004</v>
      </c>
      <c r="Y172">
        <v>0.15429999999999999</v>
      </c>
      <c r="Z172">
        <v>0.10829999999999999</v>
      </c>
      <c r="AA172">
        <v>0.26250000000000001</v>
      </c>
      <c r="AB172">
        <v>205.93</v>
      </c>
      <c r="AC172" s="1">
        <v>5449.9689218617796</v>
      </c>
      <c r="AD172">
        <v>591.35</v>
      </c>
      <c r="AE172" s="1">
        <v>168708.25</v>
      </c>
      <c r="AF172" t="s">
        <v>3</v>
      </c>
      <c r="AG172" s="1">
        <v>37012</v>
      </c>
      <c r="AH172" s="1">
        <v>59563.51</v>
      </c>
      <c r="AI172">
        <v>39.25</v>
      </c>
      <c r="AJ172">
        <v>24.06</v>
      </c>
      <c r="AK172">
        <v>27.54</v>
      </c>
      <c r="AL172">
        <v>2.08</v>
      </c>
      <c r="AM172">
        <v>1.58</v>
      </c>
      <c r="AN172">
        <v>1.9</v>
      </c>
      <c r="AO172" s="1">
        <v>1874.56</v>
      </c>
      <c r="AP172">
        <v>1.0246</v>
      </c>
      <c r="AQ172" s="1">
        <v>1645.97</v>
      </c>
      <c r="AR172" s="1">
        <v>2350.04</v>
      </c>
      <c r="AS172" s="1">
        <v>7194.29</v>
      </c>
      <c r="AT172">
        <v>785.09</v>
      </c>
      <c r="AU172">
        <v>379.5</v>
      </c>
      <c r="AV172" s="1">
        <v>12354.89</v>
      </c>
      <c r="AW172" s="1">
        <v>5798</v>
      </c>
      <c r="AX172">
        <v>0.40920000000000001</v>
      </c>
      <c r="AY172" s="1">
        <v>5725.97</v>
      </c>
      <c r="AZ172">
        <v>0.4042</v>
      </c>
      <c r="BA172">
        <v>704.38</v>
      </c>
      <c r="BB172">
        <v>4.9700000000000001E-2</v>
      </c>
      <c r="BC172" s="1">
        <v>1939.21</v>
      </c>
      <c r="BD172">
        <v>0.13689999999999999</v>
      </c>
      <c r="BE172" s="1">
        <v>14167.55</v>
      </c>
      <c r="BF172">
        <v>0.55840000000000001</v>
      </c>
      <c r="BG172">
        <v>0.24030000000000001</v>
      </c>
      <c r="BH172">
        <v>0.14149999999999999</v>
      </c>
      <c r="BI172">
        <v>3.5000000000000003E-2</v>
      </c>
      <c r="BJ172">
        <v>2.4799999999999999E-2</v>
      </c>
    </row>
    <row r="173" spans="1:62" x14ac:dyDescent="0.25">
      <c r="A173" t="s">
        <v>174</v>
      </c>
      <c r="B173" t="s">
        <v>928</v>
      </c>
      <c r="C173">
        <v>68.95</v>
      </c>
      <c r="D173">
        <v>9.9756906612529903</v>
      </c>
      <c r="E173">
        <v>624.65166595000005</v>
      </c>
      <c r="F173">
        <v>1.5E-3</v>
      </c>
      <c r="G173">
        <v>8.9999999999999998E-4</v>
      </c>
      <c r="H173">
        <v>4.0000000000000001E-3</v>
      </c>
      <c r="I173">
        <v>2.0000000000000001E-4</v>
      </c>
      <c r="J173">
        <v>1.5599999999999999E-2</v>
      </c>
      <c r="K173">
        <v>0.96409999999999996</v>
      </c>
      <c r="L173">
        <v>1.3599999999999999E-2</v>
      </c>
      <c r="M173">
        <v>0.2306</v>
      </c>
      <c r="N173">
        <v>8.9999999999999998E-4</v>
      </c>
      <c r="O173">
        <v>0.13350000000000001</v>
      </c>
      <c r="P173" s="1">
        <v>58531.38</v>
      </c>
      <c r="Q173">
        <v>0.18160000000000001</v>
      </c>
      <c r="R173">
        <v>0.18609999999999999</v>
      </c>
      <c r="S173">
        <v>0.63219999999999998</v>
      </c>
      <c r="T173">
        <v>5.27</v>
      </c>
      <c r="U173" s="1">
        <v>81632.820000000007</v>
      </c>
      <c r="V173">
        <v>117.76</v>
      </c>
      <c r="W173" s="1">
        <v>210073.37</v>
      </c>
      <c r="X173">
        <v>0.68230000000000002</v>
      </c>
      <c r="Y173">
        <v>4.2700000000000002E-2</v>
      </c>
      <c r="Z173">
        <v>0.27500000000000002</v>
      </c>
      <c r="AA173">
        <v>0.31769999999999998</v>
      </c>
      <c r="AB173">
        <v>210.07</v>
      </c>
      <c r="AC173" s="1">
        <v>5892.3969983707057</v>
      </c>
      <c r="AD173">
        <v>548.05999999999995</v>
      </c>
      <c r="AE173" s="1">
        <v>182862.23</v>
      </c>
      <c r="AF173" t="s">
        <v>3</v>
      </c>
      <c r="AG173" s="1">
        <v>38884</v>
      </c>
      <c r="AH173" s="1">
        <v>60447.29</v>
      </c>
      <c r="AI173">
        <v>34.700000000000003</v>
      </c>
      <c r="AJ173">
        <v>22.86</v>
      </c>
      <c r="AK173">
        <v>25.73</v>
      </c>
      <c r="AL173">
        <v>1.22</v>
      </c>
      <c r="AM173">
        <v>0.88</v>
      </c>
      <c r="AN173">
        <v>1.1100000000000001</v>
      </c>
      <c r="AO173" s="1">
        <v>2145.81</v>
      </c>
      <c r="AP173">
        <v>1.3343</v>
      </c>
      <c r="AQ173" s="1">
        <v>1878.89</v>
      </c>
      <c r="AR173" s="1">
        <v>2670.17</v>
      </c>
      <c r="AS173" s="1">
        <v>7964.24</v>
      </c>
      <c r="AT173">
        <v>709.81</v>
      </c>
      <c r="AU173">
        <v>385.06</v>
      </c>
      <c r="AV173" s="1">
        <v>13608.18</v>
      </c>
      <c r="AW173" s="1">
        <v>7512.71</v>
      </c>
      <c r="AX173">
        <v>0.4556</v>
      </c>
      <c r="AY173" s="1">
        <v>6453.49</v>
      </c>
      <c r="AZ173">
        <v>0.39140000000000003</v>
      </c>
      <c r="BA173">
        <v>856.61</v>
      </c>
      <c r="BB173">
        <v>5.1999999999999998E-2</v>
      </c>
      <c r="BC173" s="1">
        <v>1665.63</v>
      </c>
      <c r="BD173">
        <v>0.10100000000000001</v>
      </c>
      <c r="BE173" s="1">
        <v>16488.45</v>
      </c>
      <c r="BF173">
        <v>0.55640000000000001</v>
      </c>
      <c r="BG173">
        <v>0.24890000000000001</v>
      </c>
      <c r="BH173">
        <v>0.1308</v>
      </c>
      <c r="BI173">
        <v>3.6700000000000003E-2</v>
      </c>
      <c r="BJ173">
        <v>2.7199999999999998E-2</v>
      </c>
    </row>
    <row r="174" spans="1:62" x14ac:dyDescent="0.25">
      <c r="A174" t="s">
        <v>175</v>
      </c>
      <c r="B174" t="s">
        <v>929</v>
      </c>
      <c r="C174">
        <v>73.48</v>
      </c>
      <c r="D174">
        <v>21.58728485779773</v>
      </c>
      <c r="E174">
        <v>1383.1304941999999</v>
      </c>
      <c r="F174">
        <v>2.7000000000000001E-3</v>
      </c>
      <c r="G174">
        <v>5.9999999999999995E-4</v>
      </c>
      <c r="H174">
        <v>0.01</v>
      </c>
      <c r="I174">
        <v>1E-3</v>
      </c>
      <c r="J174">
        <v>2.29E-2</v>
      </c>
      <c r="K174">
        <v>0.92230000000000001</v>
      </c>
      <c r="L174">
        <v>4.0399999999999998E-2</v>
      </c>
      <c r="M174">
        <v>0.41639999999999999</v>
      </c>
      <c r="N174">
        <v>3.3999999999999998E-3</v>
      </c>
      <c r="O174">
        <v>0.15429999999999999</v>
      </c>
      <c r="P174" s="1">
        <v>57952.78</v>
      </c>
      <c r="Q174">
        <v>0.22020000000000001</v>
      </c>
      <c r="R174">
        <v>0.1923</v>
      </c>
      <c r="S174">
        <v>0.58750000000000002</v>
      </c>
      <c r="T174">
        <v>12.1</v>
      </c>
      <c r="U174" s="1">
        <v>80391.320000000007</v>
      </c>
      <c r="V174">
        <v>114.06</v>
      </c>
      <c r="W174" s="1">
        <v>200475.33</v>
      </c>
      <c r="X174">
        <v>0.7097</v>
      </c>
      <c r="Y174">
        <v>0.15</v>
      </c>
      <c r="Z174">
        <v>0.14030000000000001</v>
      </c>
      <c r="AA174">
        <v>0.2903</v>
      </c>
      <c r="AB174">
        <v>200.48</v>
      </c>
      <c r="AC174" s="1">
        <v>4700.091831781212</v>
      </c>
      <c r="AD174">
        <v>503.35</v>
      </c>
      <c r="AE174" s="1">
        <v>158469.87</v>
      </c>
      <c r="AF174" t="s">
        <v>3</v>
      </c>
      <c r="AG174" s="1">
        <v>34758</v>
      </c>
      <c r="AH174" s="1">
        <v>56681.9</v>
      </c>
      <c r="AI174">
        <v>37.4</v>
      </c>
      <c r="AJ174">
        <v>22.5</v>
      </c>
      <c r="AK174">
        <v>25.08</v>
      </c>
      <c r="AL174">
        <v>1.77</v>
      </c>
      <c r="AM174">
        <v>1.33</v>
      </c>
      <c r="AN174">
        <v>1.57</v>
      </c>
      <c r="AO174" s="1">
        <v>1391.67</v>
      </c>
      <c r="AP174">
        <v>0.95450000000000002</v>
      </c>
      <c r="AQ174" s="1">
        <v>1715.46</v>
      </c>
      <c r="AR174" s="1">
        <v>2586.71</v>
      </c>
      <c r="AS174" s="1">
        <v>7319.05</v>
      </c>
      <c r="AT174">
        <v>747.14</v>
      </c>
      <c r="AU174">
        <v>359.62</v>
      </c>
      <c r="AV174" s="1">
        <v>12727.98</v>
      </c>
      <c r="AW174" s="1">
        <v>7002.47</v>
      </c>
      <c r="AX174">
        <v>0.47139999999999999</v>
      </c>
      <c r="AY174" s="1">
        <v>4852.8</v>
      </c>
      <c r="AZ174">
        <v>0.32669999999999999</v>
      </c>
      <c r="BA174">
        <v>760.01</v>
      </c>
      <c r="BB174">
        <v>5.1200000000000002E-2</v>
      </c>
      <c r="BC174" s="1">
        <v>2237.9499999999998</v>
      </c>
      <c r="BD174">
        <v>0.1507</v>
      </c>
      <c r="BE174" s="1">
        <v>14853.23</v>
      </c>
      <c r="BF174">
        <v>0.54779999999999995</v>
      </c>
      <c r="BG174">
        <v>0.24890000000000001</v>
      </c>
      <c r="BH174">
        <v>0.14829999999999999</v>
      </c>
      <c r="BI174">
        <v>3.4099999999999998E-2</v>
      </c>
      <c r="BJ174">
        <v>2.0799999999999999E-2</v>
      </c>
    </row>
    <row r="175" spans="1:62" x14ac:dyDescent="0.25">
      <c r="A175" t="s">
        <v>176</v>
      </c>
      <c r="B175" t="s">
        <v>930</v>
      </c>
      <c r="C175">
        <v>10.71</v>
      </c>
      <c r="D175">
        <v>181.8108647216045</v>
      </c>
      <c r="E175">
        <v>1239.57362805</v>
      </c>
      <c r="F175">
        <v>1.4E-2</v>
      </c>
      <c r="G175">
        <v>5.9999999999999995E-4</v>
      </c>
      <c r="H175">
        <v>7.1400000000000005E-2</v>
      </c>
      <c r="I175">
        <v>1.1999999999999999E-3</v>
      </c>
      <c r="J175">
        <v>6.9800000000000001E-2</v>
      </c>
      <c r="K175">
        <v>0.77370000000000005</v>
      </c>
      <c r="L175">
        <v>6.9199999999999998E-2</v>
      </c>
      <c r="M175">
        <v>0.46879999999999999</v>
      </c>
      <c r="N175">
        <v>1.5299999999999999E-2</v>
      </c>
      <c r="O175">
        <v>0.16500000000000001</v>
      </c>
      <c r="P175" s="1">
        <v>63389.54</v>
      </c>
      <c r="Q175">
        <v>0.21099999999999999</v>
      </c>
      <c r="R175">
        <v>0.1961</v>
      </c>
      <c r="S175">
        <v>0.59279999999999999</v>
      </c>
      <c r="T175">
        <v>10.56</v>
      </c>
      <c r="U175" s="1">
        <v>85011.58</v>
      </c>
      <c r="V175">
        <v>114.47</v>
      </c>
      <c r="W175" s="1">
        <v>190756.56</v>
      </c>
      <c r="X175">
        <v>0.65939999999999999</v>
      </c>
      <c r="Y175">
        <v>0.27339999999999998</v>
      </c>
      <c r="Z175">
        <v>6.7199999999999996E-2</v>
      </c>
      <c r="AA175">
        <v>0.34060000000000001</v>
      </c>
      <c r="AB175">
        <v>190.76</v>
      </c>
      <c r="AC175" s="1">
        <v>7112.993369219731</v>
      </c>
      <c r="AD175">
        <v>696.38</v>
      </c>
      <c r="AE175" s="1">
        <v>146616.9</v>
      </c>
      <c r="AF175" t="s">
        <v>3</v>
      </c>
      <c r="AG175" s="1">
        <v>33343</v>
      </c>
      <c r="AH175" s="1">
        <v>51850.39</v>
      </c>
      <c r="AI175">
        <v>55.9</v>
      </c>
      <c r="AJ175">
        <v>33.46</v>
      </c>
      <c r="AK175">
        <v>41.87</v>
      </c>
      <c r="AL175">
        <v>1.87</v>
      </c>
      <c r="AM175">
        <v>1.44</v>
      </c>
      <c r="AN175">
        <v>1.73</v>
      </c>
      <c r="AO175">
        <v>698.73</v>
      </c>
      <c r="AP175">
        <v>0.99609999999999999</v>
      </c>
      <c r="AQ175" s="1">
        <v>2055.71</v>
      </c>
      <c r="AR175" s="1">
        <v>2428.42</v>
      </c>
      <c r="AS175" s="1">
        <v>8135.02</v>
      </c>
      <c r="AT175">
        <v>869.58</v>
      </c>
      <c r="AU175">
        <v>421.46</v>
      </c>
      <c r="AV175" s="1">
        <v>13910.18</v>
      </c>
      <c r="AW175" s="1">
        <v>6373.65</v>
      </c>
      <c r="AX175">
        <v>0.38640000000000002</v>
      </c>
      <c r="AY175" s="1">
        <v>6672.67</v>
      </c>
      <c r="AZ175">
        <v>0.40450000000000003</v>
      </c>
      <c r="BA175">
        <v>922.68</v>
      </c>
      <c r="BB175">
        <v>5.5899999999999998E-2</v>
      </c>
      <c r="BC175" s="1">
        <v>2525.5300000000002</v>
      </c>
      <c r="BD175">
        <v>0.15310000000000001</v>
      </c>
      <c r="BE175" s="1">
        <v>16494.54</v>
      </c>
      <c r="BF175">
        <v>0.55820000000000003</v>
      </c>
      <c r="BG175">
        <v>0.21759999999999999</v>
      </c>
      <c r="BH175">
        <v>0.17599999999999999</v>
      </c>
      <c r="BI175">
        <v>2.8899999999999999E-2</v>
      </c>
      <c r="BJ175">
        <v>1.9300000000000001E-2</v>
      </c>
    </row>
    <row r="176" spans="1:62" x14ac:dyDescent="0.25">
      <c r="A176" t="s">
        <v>177</v>
      </c>
      <c r="B176" t="s">
        <v>931</v>
      </c>
      <c r="C176">
        <v>17.670000000000002</v>
      </c>
      <c r="D176">
        <v>213.47336771911679</v>
      </c>
      <c r="E176">
        <v>3069.5271509999998</v>
      </c>
      <c r="F176">
        <v>4.2500000000000003E-2</v>
      </c>
      <c r="G176">
        <v>1.1000000000000001E-3</v>
      </c>
      <c r="H176">
        <v>5.8599999999999999E-2</v>
      </c>
      <c r="I176">
        <v>1.1000000000000001E-3</v>
      </c>
      <c r="J176">
        <v>4.7199999999999999E-2</v>
      </c>
      <c r="K176">
        <v>0.80130000000000001</v>
      </c>
      <c r="L176">
        <v>4.82E-2</v>
      </c>
      <c r="M176">
        <v>0.2089</v>
      </c>
      <c r="N176">
        <v>2.4400000000000002E-2</v>
      </c>
      <c r="O176">
        <v>0.1356</v>
      </c>
      <c r="P176" s="1">
        <v>77953.27</v>
      </c>
      <c r="Q176">
        <v>0.15359999999999999</v>
      </c>
      <c r="R176">
        <v>0.1794</v>
      </c>
      <c r="S176">
        <v>0.66700000000000004</v>
      </c>
      <c r="T176">
        <v>21.4</v>
      </c>
      <c r="U176" s="1">
        <v>100634.72</v>
      </c>
      <c r="V176">
        <v>139.91999999999999</v>
      </c>
      <c r="W176" s="1">
        <v>303019.81</v>
      </c>
      <c r="X176">
        <v>0.75739999999999996</v>
      </c>
      <c r="Y176">
        <v>0.2029</v>
      </c>
      <c r="Z176">
        <v>3.9600000000000003E-2</v>
      </c>
      <c r="AA176">
        <v>0.24260000000000001</v>
      </c>
      <c r="AB176">
        <v>303.02</v>
      </c>
      <c r="AC176" s="1">
        <v>11377.31450057276</v>
      </c>
      <c r="AD176" s="1">
        <v>1111.3399999999999</v>
      </c>
      <c r="AE176" s="1">
        <v>258413.17</v>
      </c>
      <c r="AF176" t="s">
        <v>3</v>
      </c>
      <c r="AG176" s="1">
        <v>44506</v>
      </c>
      <c r="AH176" s="1">
        <v>81235.3</v>
      </c>
      <c r="AI176">
        <v>69.73</v>
      </c>
      <c r="AJ176">
        <v>36.18</v>
      </c>
      <c r="AK176">
        <v>43.24</v>
      </c>
      <c r="AL176">
        <v>1.91</v>
      </c>
      <c r="AM176">
        <v>1.56</v>
      </c>
      <c r="AN176">
        <v>1.71</v>
      </c>
      <c r="AO176">
        <v>0</v>
      </c>
      <c r="AP176">
        <v>0.85450000000000004</v>
      </c>
      <c r="AQ176" s="1">
        <v>1836.86</v>
      </c>
      <c r="AR176" s="1">
        <v>2529.66</v>
      </c>
      <c r="AS176" s="1">
        <v>8799.2099999999991</v>
      </c>
      <c r="AT176">
        <v>980.38</v>
      </c>
      <c r="AU176">
        <v>463.32</v>
      </c>
      <c r="AV176" s="1">
        <v>14609.43</v>
      </c>
      <c r="AW176" s="1">
        <v>3557.45</v>
      </c>
      <c r="AX176">
        <v>0.21829999999999999</v>
      </c>
      <c r="AY176" s="1">
        <v>10283.549999999999</v>
      </c>
      <c r="AZ176">
        <v>0.63119999999999998</v>
      </c>
      <c r="BA176">
        <v>935.79</v>
      </c>
      <c r="BB176">
        <v>5.74E-2</v>
      </c>
      <c r="BC176" s="1">
        <v>1516.39</v>
      </c>
      <c r="BD176">
        <v>9.3100000000000002E-2</v>
      </c>
      <c r="BE176" s="1">
        <v>16293.18</v>
      </c>
      <c r="BF176">
        <v>0.59179999999999999</v>
      </c>
      <c r="BG176">
        <v>0.2336</v>
      </c>
      <c r="BH176">
        <v>0.13</v>
      </c>
      <c r="BI176">
        <v>2.7900000000000001E-2</v>
      </c>
      <c r="BJ176">
        <v>1.66E-2</v>
      </c>
    </row>
    <row r="177" spans="1:62" x14ac:dyDescent="0.25">
      <c r="A177" t="s">
        <v>178</v>
      </c>
      <c r="B177" t="s">
        <v>932</v>
      </c>
      <c r="C177">
        <v>75.52</v>
      </c>
      <c r="D177">
        <v>8.0689118985036128</v>
      </c>
      <c r="E177">
        <v>557.93018964999999</v>
      </c>
      <c r="F177">
        <v>3.0999999999999999E-3</v>
      </c>
      <c r="G177">
        <v>1E-4</v>
      </c>
      <c r="H177">
        <v>7.4000000000000003E-3</v>
      </c>
      <c r="I177">
        <v>1.6000000000000001E-3</v>
      </c>
      <c r="J177">
        <v>6.6000000000000003E-2</v>
      </c>
      <c r="K177">
        <v>0.89649999999999996</v>
      </c>
      <c r="L177">
        <v>2.5399999999999999E-2</v>
      </c>
      <c r="M177">
        <v>0.3236</v>
      </c>
      <c r="N177">
        <v>6.6E-3</v>
      </c>
      <c r="O177">
        <v>0.151</v>
      </c>
      <c r="P177" s="1">
        <v>57552.95</v>
      </c>
      <c r="Q177">
        <v>0.18890000000000001</v>
      </c>
      <c r="R177">
        <v>0.2293</v>
      </c>
      <c r="S177">
        <v>0.58179999999999998</v>
      </c>
      <c r="T177">
        <v>7.03</v>
      </c>
      <c r="U177" s="1">
        <v>67309.39</v>
      </c>
      <c r="V177">
        <v>77.72</v>
      </c>
      <c r="W177" s="1">
        <v>201915.83</v>
      </c>
      <c r="X177">
        <v>0.74580000000000002</v>
      </c>
      <c r="Y177">
        <v>5.8299999999999998E-2</v>
      </c>
      <c r="Z177">
        <v>0.1958</v>
      </c>
      <c r="AA177">
        <v>0.25419999999999998</v>
      </c>
      <c r="AB177">
        <v>201.92</v>
      </c>
      <c r="AC177" s="1">
        <v>5431.8453209562022</v>
      </c>
      <c r="AD177">
        <v>554.33000000000004</v>
      </c>
      <c r="AE177" s="1">
        <v>178268.35</v>
      </c>
      <c r="AF177" t="s">
        <v>3</v>
      </c>
      <c r="AG177" s="1">
        <v>35679</v>
      </c>
      <c r="AH177" s="1">
        <v>53785.51</v>
      </c>
      <c r="AI177">
        <v>37.770000000000003</v>
      </c>
      <c r="AJ177">
        <v>23.54</v>
      </c>
      <c r="AK177">
        <v>27.11</v>
      </c>
      <c r="AL177">
        <v>1.83</v>
      </c>
      <c r="AM177">
        <v>1.4</v>
      </c>
      <c r="AN177">
        <v>1.75</v>
      </c>
      <c r="AO177" s="1">
        <v>2090.5100000000002</v>
      </c>
      <c r="AP177">
        <v>1.554</v>
      </c>
      <c r="AQ177" s="1">
        <v>2226.6999999999998</v>
      </c>
      <c r="AR177" s="1">
        <v>3071.84</v>
      </c>
      <c r="AS177" s="1">
        <v>8361.65</v>
      </c>
      <c r="AT177">
        <v>795.49</v>
      </c>
      <c r="AU177">
        <v>399.01</v>
      </c>
      <c r="AV177" s="1">
        <v>14854.69</v>
      </c>
      <c r="AW177" s="1">
        <v>8327.17</v>
      </c>
      <c r="AX177">
        <v>0.46529999999999999</v>
      </c>
      <c r="AY177" s="1">
        <v>6361.03</v>
      </c>
      <c r="AZ177">
        <v>0.35539999999999999</v>
      </c>
      <c r="BA177">
        <v>846.74</v>
      </c>
      <c r="BB177">
        <v>4.7300000000000002E-2</v>
      </c>
      <c r="BC177" s="1">
        <v>2362.89</v>
      </c>
      <c r="BD177">
        <v>0.13200000000000001</v>
      </c>
      <c r="BE177" s="1">
        <v>17897.830000000002</v>
      </c>
      <c r="BF177">
        <v>0.53810000000000002</v>
      </c>
      <c r="BG177">
        <v>0.23930000000000001</v>
      </c>
      <c r="BH177">
        <v>0.16289999999999999</v>
      </c>
      <c r="BI177">
        <v>3.95E-2</v>
      </c>
      <c r="BJ177">
        <v>2.0199999999999999E-2</v>
      </c>
    </row>
    <row r="178" spans="1:62" x14ac:dyDescent="0.25">
      <c r="A178" t="s">
        <v>179</v>
      </c>
      <c r="B178" t="s">
        <v>933</v>
      </c>
      <c r="C178">
        <v>82.76</v>
      </c>
      <c r="D178">
        <v>10.43761265097813</v>
      </c>
      <c r="E178">
        <v>825.49956184999996</v>
      </c>
      <c r="F178">
        <v>1.9E-3</v>
      </c>
      <c r="G178">
        <v>2.0000000000000001E-4</v>
      </c>
      <c r="H178">
        <v>5.4999999999999997E-3</v>
      </c>
      <c r="I178">
        <v>1.2999999999999999E-3</v>
      </c>
      <c r="J178">
        <v>1.5599999999999999E-2</v>
      </c>
      <c r="K178">
        <v>0.94730000000000003</v>
      </c>
      <c r="L178">
        <v>2.81E-2</v>
      </c>
      <c r="M178">
        <v>0.3377</v>
      </c>
      <c r="N178">
        <v>5.0000000000000001E-4</v>
      </c>
      <c r="O178">
        <v>0.15590000000000001</v>
      </c>
      <c r="P178" s="1">
        <v>56747.11</v>
      </c>
      <c r="Q178">
        <v>0.24790000000000001</v>
      </c>
      <c r="R178">
        <v>0.2074</v>
      </c>
      <c r="S178">
        <v>0.54469999999999996</v>
      </c>
      <c r="T178">
        <v>9.44</v>
      </c>
      <c r="U178" s="1">
        <v>66492.88</v>
      </c>
      <c r="V178">
        <v>87.05</v>
      </c>
      <c r="W178" s="1">
        <v>215223.2</v>
      </c>
      <c r="X178">
        <v>0.74429999999999996</v>
      </c>
      <c r="Y178">
        <v>6.0999999999999999E-2</v>
      </c>
      <c r="Z178">
        <v>0.19470000000000001</v>
      </c>
      <c r="AA178">
        <v>0.25569999999999998</v>
      </c>
      <c r="AB178">
        <v>215.22</v>
      </c>
      <c r="AC178" s="1">
        <v>5944.6397058526782</v>
      </c>
      <c r="AD178">
        <v>528.79999999999995</v>
      </c>
      <c r="AE178" s="1">
        <v>182726.36</v>
      </c>
      <c r="AF178" t="s">
        <v>3</v>
      </c>
      <c r="AG178" s="1">
        <v>37111</v>
      </c>
      <c r="AH178" s="1">
        <v>56482.45</v>
      </c>
      <c r="AI178">
        <v>33.14</v>
      </c>
      <c r="AJ178">
        <v>22.46</v>
      </c>
      <c r="AK178">
        <v>24.04</v>
      </c>
      <c r="AL178">
        <v>1.67</v>
      </c>
      <c r="AM178">
        <v>1.1000000000000001</v>
      </c>
      <c r="AN178">
        <v>1.29</v>
      </c>
      <c r="AO178" s="1">
        <v>1913.11</v>
      </c>
      <c r="AP178">
        <v>1.2242999999999999</v>
      </c>
      <c r="AQ178" s="1">
        <v>1918.83</v>
      </c>
      <c r="AR178" s="1">
        <v>3032.58</v>
      </c>
      <c r="AS178" s="1">
        <v>7717.93</v>
      </c>
      <c r="AT178">
        <v>866.25</v>
      </c>
      <c r="AU178">
        <v>443.13</v>
      </c>
      <c r="AV178" s="1">
        <v>13978.72</v>
      </c>
      <c r="AW178" s="1">
        <v>7604.27</v>
      </c>
      <c r="AX178">
        <v>0.45679999999999998</v>
      </c>
      <c r="AY178" s="1">
        <v>5832.7</v>
      </c>
      <c r="AZ178">
        <v>0.35039999999999999</v>
      </c>
      <c r="BA178">
        <v>829.04</v>
      </c>
      <c r="BB178">
        <v>4.9799999999999997E-2</v>
      </c>
      <c r="BC178" s="1">
        <v>2379.2399999999998</v>
      </c>
      <c r="BD178">
        <v>0.1429</v>
      </c>
      <c r="BE178" s="1">
        <v>16645.25</v>
      </c>
      <c r="BF178">
        <v>0.53369999999999995</v>
      </c>
      <c r="BG178">
        <v>0.2394</v>
      </c>
      <c r="BH178">
        <v>0.16569999999999999</v>
      </c>
      <c r="BI178">
        <v>3.6499999999999998E-2</v>
      </c>
      <c r="BJ178">
        <v>2.47E-2</v>
      </c>
    </row>
    <row r="179" spans="1:62" x14ac:dyDescent="0.25">
      <c r="A179" t="s">
        <v>180</v>
      </c>
      <c r="B179" t="s">
        <v>934</v>
      </c>
      <c r="C179">
        <v>170.86</v>
      </c>
      <c r="D179">
        <v>8.6989832663872608</v>
      </c>
      <c r="E179">
        <v>1160.7656251000001</v>
      </c>
      <c r="F179">
        <v>1.8E-3</v>
      </c>
      <c r="G179">
        <v>2.9999999999999997E-4</v>
      </c>
      <c r="H179">
        <v>1.11E-2</v>
      </c>
      <c r="I179">
        <v>5.9999999999999995E-4</v>
      </c>
      <c r="J179">
        <v>1.1599999999999999E-2</v>
      </c>
      <c r="K179">
        <v>0.94810000000000005</v>
      </c>
      <c r="L179">
        <v>2.6499999999999999E-2</v>
      </c>
      <c r="M179">
        <v>0.90680000000000005</v>
      </c>
      <c r="N179">
        <v>6.9999999999999999E-4</v>
      </c>
      <c r="O179">
        <v>0.17799999999999999</v>
      </c>
      <c r="P179" s="1">
        <v>59348.45</v>
      </c>
      <c r="Q179">
        <v>0.1928</v>
      </c>
      <c r="R179">
        <v>0.18479999999999999</v>
      </c>
      <c r="S179">
        <v>0.62239999999999995</v>
      </c>
      <c r="T179">
        <v>11.79</v>
      </c>
      <c r="U179" s="1">
        <v>79311.399999999994</v>
      </c>
      <c r="V179">
        <v>97.33</v>
      </c>
      <c r="W179" s="1">
        <v>190308.07</v>
      </c>
      <c r="X179">
        <v>0.59470000000000001</v>
      </c>
      <c r="Y179">
        <v>9.7000000000000003E-2</v>
      </c>
      <c r="Z179">
        <v>0.30830000000000002</v>
      </c>
      <c r="AA179">
        <v>0.40529999999999999</v>
      </c>
      <c r="AB179">
        <v>190.31</v>
      </c>
      <c r="AC179" s="1">
        <v>4154.8618852143136</v>
      </c>
      <c r="AD179">
        <v>353.22</v>
      </c>
      <c r="AE179" s="1">
        <v>155886.67000000001</v>
      </c>
      <c r="AF179" t="s">
        <v>3</v>
      </c>
      <c r="AG179" s="1">
        <v>32609</v>
      </c>
      <c r="AH179" s="1">
        <v>49065.77</v>
      </c>
      <c r="AI179">
        <v>26.06</v>
      </c>
      <c r="AJ179">
        <v>20.63</v>
      </c>
      <c r="AK179">
        <v>22.76</v>
      </c>
      <c r="AL179">
        <v>0.95</v>
      </c>
      <c r="AM179">
        <v>0.75</v>
      </c>
      <c r="AN179">
        <v>0.87</v>
      </c>
      <c r="AO179">
        <v>2.2799999999999998</v>
      </c>
      <c r="AP179">
        <v>0.79969999999999997</v>
      </c>
      <c r="AQ179" s="1">
        <v>2040.68</v>
      </c>
      <c r="AR179" s="1">
        <v>3403.74</v>
      </c>
      <c r="AS179" s="1">
        <v>8917.08</v>
      </c>
      <c r="AT179">
        <v>771.43</v>
      </c>
      <c r="AU179">
        <v>364.65</v>
      </c>
      <c r="AV179" s="1">
        <v>15497.57</v>
      </c>
      <c r="AW179" s="1">
        <v>10029.530000000001</v>
      </c>
      <c r="AX179">
        <v>0.55779999999999996</v>
      </c>
      <c r="AY179" s="1">
        <v>3735.18</v>
      </c>
      <c r="AZ179">
        <v>0.2077</v>
      </c>
      <c r="BA179">
        <v>811.54</v>
      </c>
      <c r="BB179">
        <v>4.5100000000000001E-2</v>
      </c>
      <c r="BC179" s="1">
        <v>3404.99</v>
      </c>
      <c r="BD179">
        <v>0.18940000000000001</v>
      </c>
      <c r="BE179" s="1">
        <v>17981.240000000002</v>
      </c>
      <c r="BF179">
        <v>0.54069999999999996</v>
      </c>
      <c r="BG179">
        <v>0.255</v>
      </c>
      <c r="BH179">
        <v>0.13600000000000001</v>
      </c>
      <c r="BI179">
        <v>4.1300000000000003E-2</v>
      </c>
      <c r="BJ179">
        <v>2.7E-2</v>
      </c>
    </row>
    <row r="180" spans="1:62" x14ac:dyDescent="0.25">
      <c r="A180" t="s">
        <v>181</v>
      </c>
      <c r="B180" t="s">
        <v>935</v>
      </c>
      <c r="C180">
        <v>84.86</v>
      </c>
      <c r="D180">
        <v>10.02129418193112</v>
      </c>
      <c r="E180">
        <v>783.96660350000002</v>
      </c>
      <c r="F180">
        <v>1.6000000000000001E-3</v>
      </c>
      <c r="G180">
        <v>5.0000000000000001E-4</v>
      </c>
      <c r="H180">
        <v>5.5999999999999999E-3</v>
      </c>
      <c r="I180">
        <v>5.9999999999999995E-4</v>
      </c>
      <c r="J180">
        <v>1.9199999999999998E-2</v>
      </c>
      <c r="K180">
        <v>0.94010000000000005</v>
      </c>
      <c r="L180">
        <v>3.2500000000000001E-2</v>
      </c>
      <c r="M180">
        <v>0.39379999999999998</v>
      </c>
      <c r="N180">
        <v>2.2000000000000001E-3</v>
      </c>
      <c r="O180">
        <v>0.16800000000000001</v>
      </c>
      <c r="P180" s="1">
        <v>56948.55</v>
      </c>
      <c r="Q180">
        <v>0.247</v>
      </c>
      <c r="R180">
        <v>0.2079</v>
      </c>
      <c r="S180">
        <v>0.54510000000000003</v>
      </c>
      <c r="T180">
        <v>9.2100000000000009</v>
      </c>
      <c r="U180" s="1">
        <v>67708.41</v>
      </c>
      <c r="V180">
        <v>84.79</v>
      </c>
      <c r="W180" s="1">
        <v>179927.67999999999</v>
      </c>
      <c r="X180">
        <v>0.7974</v>
      </c>
      <c r="Y180">
        <v>6.4500000000000002E-2</v>
      </c>
      <c r="Z180">
        <v>0.1381</v>
      </c>
      <c r="AA180">
        <v>0.2026</v>
      </c>
      <c r="AB180">
        <v>179.93</v>
      </c>
      <c r="AC180" s="1">
        <v>4538.6945407248577</v>
      </c>
      <c r="AD180">
        <v>489.09</v>
      </c>
      <c r="AE180" s="1">
        <v>160130.07999999999</v>
      </c>
      <c r="AF180" t="s">
        <v>3</v>
      </c>
      <c r="AG180" s="1">
        <v>35492</v>
      </c>
      <c r="AH180" s="1">
        <v>53667.45</v>
      </c>
      <c r="AI180">
        <v>32.75</v>
      </c>
      <c r="AJ180">
        <v>22.08</v>
      </c>
      <c r="AK180">
        <v>24.3</v>
      </c>
      <c r="AL180">
        <v>1.38</v>
      </c>
      <c r="AM180">
        <v>1.02</v>
      </c>
      <c r="AN180">
        <v>1.1499999999999999</v>
      </c>
      <c r="AO180" s="1">
        <v>1645.98</v>
      </c>
      <c r="AP180">
        <v>1.1788000000000001</v>
      </c>
      <c r="AQ180" s="1">
        <v>2041.8</v>
      </c>
      <c r="AR180" s="1">
        <v>3136.88</v>
      </c>
      <c r="AS180" s="1">
        <v>8017.8</v>
      </c>
      <c r="AT180">
        <v>859.06</v>
      </c>
      <c r="AU180">
        <v>409.08</v>
      </c>
      <c r="AV180" s="1">
        <v>14464.62</v>
      </c>
      <c r="AW180" s="1">
        <v>8830.5300000000007</v>
      </c>
      <c r="AX180">
        <v>0.52339999999999998</v>
      </c>
      <c r="AY180" s="1">
        <v>4828.46</v>
      </c>
      <c r="AZ180">
        <v>0.28620000000000001</v>
      </c>
      <c r="BA180">
        <v>919.27</v>
      </c>
      <c r="BB180">
        <v>5.45E-2</v>
      </c>
      <c r="BC180" s="1">
        <v>2291.81</v>
      </c>
      <c r="BD180">
        <v>0.13589999999999999</v>
      </c>
      <c r="BE180" s="1">
        <v>16870.080000000002</v>
      </c>
      <c r="BF180">
        <v>0.53700000000000003</v>
      </c>
      <c r="BG180">
        <v>0.2354</v>
      </c>
      <c r="BH180">
        <v>0.16889999999999999</v>
      </c>
      <c r="BI180">
        <v>3.7900000000000003E-2</v>
      </c>
      <c r="BJ180">
        <v>2.07E-2</v>
      </c>
    </row>
    <row r="181" spans="1:62" x14ac:dyDescent="0.25">
      <c r="A181" t="s">
        <v>182</v>
      </c>
      <c r="B181" t="s">
        <v>936</v>
      </c>
      <c r="C181">
        <v>34.380000000000003</v>
      </c>
      <c r="D181">
        <v>56.228554955845539</v>
      </c>
      <c r="E181">
        <v>1755.1210504999999</v>
      </c>
      <c r="F181">
        <v>9.4000000000000004E-3</v>
      </c>
      <c r="G181">
        <v>8.0000000000000004E-4</v>
      </c>
      <c r="H181">
        <v>2.3599999999999999E-2</v>
      </c>
      <c r="I181">
        <v>8.9999999999999998E-4</v>
      </c>
      <c r="J181">
        <v>4.7600000000000003E-2</v>
      </c>
      <c r="K181">
        <v>0.86870000000000003</v>
      </c>
      <c r="L181">
        <v>4.9099999999999998E-2</v>
      </c>
      <c r="M181">
        <v>0.29110000000000003</v>
      </c>
      <c r="N181">
        <v>1.5299999999999999E-2</v>
      </c>
      <c r="O181">
        <v>0.13719999999999999</v>
      </c>
      <c r="P181" s="1">
        <v>62857.22</v>
      </c>
      <c r="Q181">
        <v>0.19020000000000001</v>
      </c>
      <c r="R181">
        <v>0.18920000000000001</v>
      </c>
      <c r="S181">
        <v>0.62060000000000004</v>
      </c>
      <c r="T181">
        <v>13.78</v>
      </c>
      <c r="U181" s="1">
        <v>84123.71</v>
      </c>
      <c r="V181">
        <v>127.87</v>
      </c>
      <c r="W181" s="1">
        <v>211157.08</v>
      </c>
      <c r="X181">
        <v>0.73660000000000003</v>
      </c>
      <c r="Y181">
        <v>0.18260000000000001</v>
      </c>
      <c r="Z181">
        <v>8.0799999999999997E-2</v>
      </c>
      <c r="AA181">
        <v>0.26340000000000002</v>
      </c>
      <c r="AB181">
        <v>211.16</v>
      </c>
      <c r="AC181" s="1">
        <v>6552.3307577896239</v>
      </c>
      <c r="AD181">
        <v>647.53</v>
      </c>
      <c r="AE181" s="1">
        <v>183438.13</v>
      </c>
      <c r="AF181" t="s">
        <v>3</v>
      </c>
      <c r="AG181" s="1">
        <v>38595</v>
      </c>
      <c r="AH181" s="1">
        <v>65632.69</v>
      </c>
      <c r="AI181">
        <v>48.61</v>
      </c>
      <c r="AJ181">
        <v>27.57</v>
      </c>
      <c r="AK181">
        <v>34.57</v>
      </c>
      <c r="AL181">
        <v>1.65</v>
      </c>
      <c r="AM181">
        <v>1.3</v>
      </c>
      <c r="AN181">
        <v>1.52</v>
      </c>
      <c r="AO181" s="1">
        <v>1741.63</v>
      </c>
      <c r="AP181">
        <v>0.91059999999999997</v>
      </c>
      <c r="AQ181" s="1">
        <v>1519.17</v>
      </c>
      <c r="AR181" s="1">
        <v>2230.09</v>
      </c>
      <c r="AS181" s="1">
        <v>7016.29</v>
      </c>
      <c r="AT181">
        <v>708.52</v>
      </c>
      <c r="AU181">
        <v>369.23</v>
      </c>
      <c r="AV181" s="1">
        <v>11843.3</v>
      </c>
      <c r="AW181" s="1">
        <v>4859.6000000000004</v>
      </c>
      <c r="AX181">
        <v>0.35849999999999999</v>
      </c>
      <c r="AY181" s="1">
        <v>6314.51</v>
      </c>
      <c r="AZ181">
        <v>0.46579999999999999</v>
      </c>
      <c r="BA181">
        <v>656.12</v>
      </c>
      <c r="BB181">
        <v>4.8399999999999999E-2</v>
      </c>
      <c r="BC181" s="1">
        <v>1724.99</v>
      </c>
      <c r="BD181">
        <v>0.1273</v>
      </c>
      <c r="BE181" s="1">
        <v>13555.21</v>
      </c>
      <c r="BF181">
        <v>0.5716</v>
      </c>
      <c r="BG181">
        <v>0.23250000000000001</v>
      </c>
      <c r="BH181">
        <v>0.14280000000000001</v>
      </c>
      <c r="BI181">
        <v>3.5200000000000002E-2</v>
      </c>
      <c r="BJ181">
        <v>1.7899999999999999E-2</v>
      </c>
    </row>
    <row r="182" spans="1:62" x14ac:dyDescent="0.25">
      <c r="A182" t="s">
        <v>183</v>
      </c>
      <c r="B182" t="s">
        <v>937</v>
      </c>
      <c r="C182">
        <v>27.81</v>
      </c>
      <c r="D182">
        <v>197.33164180212501</v>
      </c>
      <c r="E182">
        <v>4913.9890524499997</v>
      </c>
      <c r="F182">
        <v>2.4299999999999999E-2</v>
      </c>
      <c r="G182">
        <v>1.1000000000000001E-3</v>
      </c>
      <c r="H182">
        <v>8.9700000000000002E-2</v>
      </c>
      <c r="I182">
        <v>1.6000000000000001E-3</v>
      </c>
      <c r="J182">
        <v>7.0900000000000005E-2</v>
      </c>
      <c r="K182">
        <v>0.7409</v>
      </c>
      <c r="L182">
        <v>7.1599999999999997E-2</v>
      </c>
      <c r="M182">
        <v>0.32540000000000002</v>
      </c>
      <c r="N182">
        <v>2.5399999999999999E-2</v>
      </c>
      <c r="O182">
        <v>0.1573</v>
      </c>
      <c r="P182" s="1">
        <v>71683.03</v>
      </c>
      <c r="Q182">
        <v>0.15720000000000001</v>
      </c>
      <c r="R182">
        <v>0.18579999999999999</v>
      </c>
      <c r="S182">
        <v>0.65700000000000003</v>
      </c>
      <c r="T182">
        <v>34.81</v>
      </c>
      <c r="U182" s="1">
        <v>94936.93</v>
      </c>
      <c r="V182">
        <v>141.24</v>
      </c>
      <c r="W182" s="1">
        <v>227088.39</v>
      </c>
      <c r="X182">
        <v>0.73529999999999995</v>
      </c>
      <c r="Y182">
        <v>0.2203</v>
      </c>
      <c r="Z182">
        <v>4.4400000000000002E-2</v>
      </c>
      <c r="AA182">
        <v>0.26469999999999999</v>
      </c>
      <c r="AB182">
        <v>227.09</v>
      </c>
      <c r="AC182" s="1">
        <v>8914.4214394324681</v>
      </c>
      <c r="AD182">
        <v>870.95</v>
      </c>
      <c r="AE182" s="1">
        <v>181195.18</v>
      </c>
      <c r="AF182" t="s">
        <v>3</v>
      </c>
      <c r="AG182" s="1">
        <v>37894</v>
      </c>
      <c r="AH182" s="1">
        <v>59492.71</v>
      </c>
      <c r="AI182">
        <v>64.680000000000007</v>
      </c>
      <c r="AJ182">
        <v>35.6</v>
      </c>
      <c r="AK182">
        <v>43.14</v>
      </c>
      <c r="AL182">
        <v>2.04</v>
      </c>
      <c r="AM182">
        <v>1.58</v>
      </c>
      <c r="AN182">
        <v>1.83</v>
      </c>
      <c r="AO182" s="1">
        <v>3226.17</v>
      </c>
      <c r="AP182">
        <v>0.99750000000000005</v>
      </c>
      <c r="AQ182" s="1">
        <v>1672.05</v>
      </c>
      <c r="AR182" s="1">
        <v>2294.44</v>
      </c>
      <c r="AS182" s="1">
        <v>8303.5499999999993</v>
      </c>
      <c r="AT182" s="1">
        <v>1034.5899999999999</v>
      </c>
      <c r="AU182">
        <v>378.58</v>
      </c>
      <c r="AV182" s="1">
        <v>13683.22</v>
      </c>
      <c r="AW182" s="1">
        <v>4476.88</v>
      </c>
      <c r="AX182">
        <v>0.29330000000000001</v>
      </c>
      <c r="AY182" s="1">
        <v>8046</v>
      </c>
      <c r="AZ182">
        <v>0.52710000000000001</v>
      </c>
      <c r="BA182">
        <v>706.68</v>
      </c>
      <c r="BB182">
        <v>4.6300000000000001E-2</v>
      </c>
      <c r="BC182" s="1">
        <v>2033.95</v>
      </c>
      <c r="BD182">
        <v>0.1333</v>
      </c>
      <c r="BE182" s="1">
        <v>15263.51</v>
      </c>
      <c r="BF182">
        <v>0.59079999999999999</v>
      </c>
      <c r="BG182">
        <v>0.2457</v>
      </c>
      <c r="BH182">
        <v>0.1207</v>
      </c>
      <c r="BI182">
        <v>2.4899999999999999E-2</v>
      </c>
      <c r="BJ182">
        <v>1.7899999999999999E-2</v>
      </c>
    </row>
    <row r="183" spans="1:62" x14ac:dyDescent="0.25">
      <c r="A183" t="s">
        <v>184</v>
      </c>
      <c r="B183" t="s">
        <v>938</v>
      </c>
      <c r="C183">
        <v>12.33</v>
      </c>
      <c r="D183">
        <v>237.97987891484149</v>
      </c>
      <c r="E183">
        <v>2059.0478102000002</v>
      </c>
      <c r="F183">
        <v>3.0499999999999999E-2</v>
      </c>
      <c r="G183">
        <v>8.0000000000000004E-4</v>
      </c>
      <c r="H183">
        <v>0.27300000000000002</v>
      </c>
      <c r="I183">
        <v>1.1999999999999999E-3</v>
      </c>
      <c r="J183">
        <v>9.5299999999999996E-2</v>
      </c>
      <c r="K183">
        <v>0.52580000000000005</v>
      </c>
      <c r="L183">
        <v>7.3499999999999996E-2</v>
      </c>
      <c r="M183">
        <v>0.44800000000000001</v>
      </c>
      <c r="N183">
        <v>5.0999999999999997E-2</v>
      </c>
      <c r="O183">
        <v>0.15740000000000001</v>
      </c>
      <c r="P183" s="1">
        <v>71004.960000000006</v>
      </c>
      <c r="Q183">
        <v>0.2145</v>
      </c>
      <c r="R183">
        <v>0.1855</v>
      </c>
      <c r="S183">
        <v>0.6</v>
      </c>
      <c r="T183">
        <v>19.72</v>
      </c>
      <c r="U183" s="1">
        <v>92804.35</v>
      </c>
      <c r="V183">
        <v>102.26</v>
      </c>
      <c r="W183" s="1">
        <v>237595.87</v>
      </c>
      <c r="X183">
        <v>0.69340000000000002</v>
      </c>
      <c r="Y183">
        <v>0.26640000000000003</v>
      </c>
      <c r="Z183">
        <v>4.02E-2</v>
      </c>
      <c r="AA183">
        <v>0.30659999999999998</v>
      </c>
      <c r="AB183">
        <v>237.6</v>
      </c>
      <c r="AC183" s="1">
        <v>10969.267102637061</v>
      </c>
      <c r="AD183">
        <v>951.77</v>
      </c>
      <c r="AE183" s="1">
        <v>191856.46</v>
      </c>
      <c r="AF183" t="s">
        <v>3</v>
      </c>
      <c r="AG183" s="1">
        <v>37722</v>
      </c>
      <c r="AH183" s="1">
        <v>58629.02</v>
      </c>
      <c r="AI183">
        <v>76.62</v>
      </c>
      <c r="AJ183">
        <v>41.35</v>
      </c>
      <c r="AK183">
        <v>52.64</v>
      </c>
      <c r="AL183">
        <v>1.99</v>
      </c>
      <c r="AM183">
        <v>1.51</v>
      </c>
      <c r="AN183">
        <v>1.76</v>
      </c>
      <c r="AO183">
        <v>432.59</v>
      </c>
      <c r="AP183">
        <v>1.1229</v>
      </c>
      <c r="AQ183" s="1">
        <v>2229.62</v>
      </c>
      <c r="AR183" s="1">
        <v>2638.01</v>
      </c>
      <c r="AS183" s="1">
        <v>9146.94</v>
      </c>
      <c r="AT183" s="1">
        <v>1114.8699999999999</v>
      </c>
      <c r="AU183">
        <v>500.62</v>
      </c>
      <c r="AV183" s="1">
        <v>15630.06</v>
      </c>
      <c r="AW183" s="1">
        <v>4639.37</v>
      </c>
      <c r="AX183">
        <v>0.26590000000000003</v>
      </c>
      <c r="AY183" s="1">
        <v>9942.51</v>
      </c>
      <c r="AZ183">
        <v>0.56979999999999997</v>
      </c>
      <c r="BA183">
        <v>803.36</v>
      </c>
      <c r="BB183">
        <v>4.5999999999999999E-2</v>
      </c>
      <c r="BC183" s="1">
        <v>2063.9</v>
      </c>
      <c r="BD183">
        <v>0.1183</v>
      </c>
      <c r="BE183" s="1">
        <v>17449.14</v>
      </c>
      <c r="BF183">
        <v>0.5847</v>
      </c>
      <c r="BG183">
        <v>0.22770000000000001</v>
      </c>
      <c r="BH183">
        <v>0.1389</v>
      </c>
      <c r="BI183">
        <v>2.8299999999999999E-2</v>
      </c>
      <c r="BJ183">
        <v>2.0400000000000001E-2</v>
      </c>
    </row>
    <row r="184" spans="1:62" x14ac:dyDescent="0.25">
      <c r="A184" t="s">
        <v>185</v>
      </c>
      <c r="B184" t="s">
        <v>939</v>
      </c>
      <c r="C184">
        <v>79.38</v>
      </c>
      <c r="D184">
        <v>21.40259620712208</v>
      </c>
      <c r="E184">
        <v>1488.1923259499999</v>
      </c>
      <c r="F184">
        <v>3.5000000000000001E-3</v>
      </c>
      <c r="G184">
        <v>4.0000000000000002E-4</v>
      </c>
      <c r="H184">
        <v>8.3000000000000001E-3</v>
      </c>
      <c r="I184">
        <v>8.9999999999999998E-4</v>
      </c>
      <c r="J184">
        <v>3.4099999999999998E-2</v>
      </c>
      <c r="K184">
        <v>0.92079999999999995</v>
      </c>
      <c r="L184">
        <v>3.2000000000000001E-2</v>
      </c>
      <c r="M184">
        <v>0.27839999999999998</v>
      </c>
      <c r="N184">
        <v>3.2000000000000002E-3</v>
      </c>
      <c r="O184">
        <v>0.1472</v>
      </c>
      <c r="P184" s="1">
        <v>63128.79</v>
      </c>
      <c r="Q184">
        <v>0.18820000000000001</v>
      </c>
      <c r="R184">
        <v>0.2001</v>
      </c>
      <c r="S184">
        <v>0.61170000000000002</v>
      </c>
      <c r="T184">
        <v>13.09</v>
      </c>
      <c r="U184" s="1">
        <v>81474.320000000007</v>
      </c>
      <c r="V184">
        <v>114.39</v>
      </c>
      <c r="W184" s="1">
        <v>246357.08</v>
      </c>
      <c r="X184">
        <v>0.74170000000000003</v>
      </c>
      <c r="Y184">
        <v>0.1249</v>
      </c>
      <c r="Z184">
        <v>0.13339999999999999</v>
      </c>
      <c r="AA184">
        <v>0.25829999999999997</v>
      </c>
      <c r="AB184">
        <v>246.36</v>
      </c>
      <c r="AC184" s="1">
        <v>6718.780068139491</v>
      </c>
      <c r="AD184">
        <v>658.5</v>
      </c>
      <c r="AE184" s="1">
        <v>204788.57</v>
      </c>
      <c r="AF184" t="s">
        <v>3</v>
      </c>
      <c r="AG184" s="1">
        <v>39471</v>
      </c>
      <c r="AH184" s="1">
        <v>65216.21</v>
      </c>
      <c r="AI184">
        <v>41.43</v>
      </c>
      <c r="AJ184">
        <v>24.83</v>
      </c>
      <c r="AK184">
        <v>27.31</v>
      </c>
      <c r="AL184">
        <v>2.2200000000000002</v>
      </c>
      <c r="AM184">
        <v>1.59</v>
      </c>
      <c r="AN184">
        <v>1.86</v>
      </c>
      <c r="AO184" s="1">
        <v>2038.34</v>
      </c>
      <c r="AP184">
        <v>1.0499000000000001</v>
      </c>
      <c r="AQ184" s="1">
        <v>1589.42</v>
      </c>
      <c r="AR184" s="1">
        <v>2550.4699999999998</v>
      </c>
      <c r="AS184" s="1">
        <v>7697.49</v>
      </c>
      <c r="AT184">
        <v>771.84</v>
      </c>
      <c r="AU184">
        <v>331.92</v>
      </c>
      <c r="AV184" s="1">
        <v>12941.14</v>
      </c>
      <c r="AW184" s="1">
        <v>5640.39</v>
      </c>
      <c r="AX184">
        <v>0.37369999999999998</v>
      </c>
      <c r="AY184" s="1">
        <v>6835.43</v>
      </c>
      <c r="AZ184">
        <v>0.45279999999999998</v>
      </c>
      <c r="BA184">
        <v>796.35</v>
      </c>
      <c r="BB184">
        <v>5.28E-2</v>
      </c>
      <c r="BC184" s="1">
        <v>1823</v>
      </c>
      <c r="BD184">
        <v>0.1208</v>
      </c>
      <c r="BE184" s="1">
        <v>15095.17</v>
      </c>
      <c r="BF184">
        <v>0.55840000000000001</v>
      </c>
      <c r="BG184">
        <v>0.2341</v>
      </c>
      <c r="BH184">
        <v>0.154</v>
      </c>
      <c r="BI184">
        <v>3.6499999999999998E-2</v>
      </c>
      <c r="BJ184">
        <v>1.7000000000000001E-2</v>
      </c>
    </row>
    <row r="185" spans="1:62" x14ac:dyDescent="0.25">
      <c r="A185" t="s">
        <v>186</v>
      </c>
      <c r="B185" t="s">
        <v>940</v>
      </c>
      <c r="C185">
        <v>27.62</v>
      </c>
      <c r="D185">
        <v>244.36620046529029</v>
      </c>
      <c r="E185">
        <v>6155.0988924000003</v>
      </c>
      <c r="F185">
        <v>8.7300000000000003E-2</v>
      </c>
      <c r="G185">
        <v>1.1999999999999999E-3</v>
      </c>
      <c r="H185">
        <v>6.4299999999999996E-2</v>
      </c>
      <c r="I185">
        <v>8.9999999999999998E-4</v>
      </c>
      <c r="J185">
        <v>6.5799999999999997E-2</v>
      </c>
      <c r="K185">
        <v>0.72650000000000003</v>
      </c>
      <c r="L185">
        <v>5.3999999999999999E-2</v>
      </c>
      <c r="M185">
        <v>0.1346</v>
      </c>
      <c r="N185">
        <v>4.9599999999999998E-2</v>
      </c>
      <c r="O185">
        <v>0.1231</v>
      </c>
      <c r="P185" s="1">
        <v>80290</v>
      </c>
      <c r="Q185">
        <v>0.14940000000000001</v>
      </c>
      <c r="R185">
        <v>0.17199999999999999</v>
      </c>
      <c r="S185">
        <v>0.67859999999999998</v>
      </c>
      <c r="T185">
        <v>37.270000000000003</v>
      </c>
      <c r="U185" s="1">
        <v>103521.03</v>
      </c>
      <c r="V185">
        <v>165.97</v>
      </c>
      <c r="W185" s="1">
        <v>278154.40999999997</v>
      </c>
      <c r="X185">
        <v>0.77890000000000004</v>
      </c>
      <c r="Y185">
        <v>0.18920000000000001</v>
      </c>
      <c r="Z185">
        <v>3.1899999999999998E-2</v>
      </c>
      <c r="AA185">
        <v>0.22109999999999999</v>
      </c>
      <c r="AB185">
        <v>278.14999999999998</v>
      </c>
      <c r="AC185" s="1">
        <v>11700.23557081957</v>
      </c>
      <c r="AD185">
        <v>952.5</v>
      </c>
      <c r="AE185" s="1">
        <v>264315.19</v>
      </c>
      <c r="AF185" t="s">
        <v>3</v>
      </c>
      <c r="AG185" s="1">
        <v>55552</v>
      </c>
      <c r="AH185" s="1">
        <v>112240.52</v>
      </c>
      <c r="AI185">
        <v>72.650000000000006</v>
      </c>
      <c r="AJ185">
        <v>36.08</v>
      </c>
      <c r="AK185">
        <v>44.76</v>
      </c>
      <c r="AL185">
        <v>1.71</v>
      </c>
      <c r="AM185">
        <v>1.1599999999999999</v>
      </c>
      <c r="AN185">
        <v>1.33</v>
      </c>
      <c r="AO185" s="1">
        <v>1787.56</v>
      </c>
      <c r="AP185">
        <v>0.66469999999999996</v>
      </c>
      <c r="AQ185" s="1">
        <v>1541.98</v>
      </c>
      <c r="AR185" s="1">
        <v>2362.5</v>
      </c>
      <c r="AS185" s="1">
        <v>8420.2000000000007</v>
      </c>
      <c r="AT185" s="1">
        <v>1040.03</v>
      </c>
      <c r="AU185">
        <v>427.68</v>
      </c>
      <c r="AV185" s="1">
        <v>13792.39</v>
      </c>
      <c r="AW185" s="1">
        <v>3208.45</v>
      </c>
      <c r="AX185">
        <v>0.21329999999999999</v>
      </c>
      <c r="AY185" s="1">
        <v>9572.2199999999993</v>
      </c>
      <c r="AZ185">
        <v>0.63629999999999998</v>
      </c>
      <c r="BA185" s="1">
        <v>1007.75</v>
      </c>
      <c r="BB185">
        <v>6.7000000000000004E-2</v>
      </c>
      <c r="BC185" s="1">
        <v>1254.03</v>
      </c>
      <c r="BD185">
        <v>8.3400000000000002E-2</v>
      </c>
      <c r="BE185" s="1">
        <v>15042.45</v>
      </c>
      <c r="BF185">
        <v>0.61250000000000004</v>
      </c>
      <c r="BG185">
        <v>0.23169999999999999</v>
      </c>
      <c r="BH185">
        <v>0.11310000000000001</v>
      </c>
      <c r="BI185">
        <v>2.7400000000000001E-2</v>
      </c>
      <c r="BJ185">
        <v>1.54E-2</v>
      </c>
    </row>
    <row r="186" spans="1:62" x14ac:dyDescent="0.25">
      <c r="A186" t="s">
        <v>187</v>
      </c>
      <c r="B186" t="s">
        <v>941</v>
      </c>
      <c r="C186">
        <v>124.9</v>
      </c>
      <c r="D186">
        <v>7.7792706466655046</v>
      </c>
      <c r="E186">
        <v>889.78879319999999</v>
      </c>
      <c r="F186">
        <v>1.1000000000000001E-3</v>
      </c>
      <c r="G186">
        <v>5.0000000000000001E-4</v>
      </c>
      <c r="H186">
        <v>4.0000000000000001E-3</v>
      </c>
      <c r="I186">
        <v>5.9999999999999995E-4</v>
      </c>
      <c r="J186">
        <v>1.47E-2</v>
      </c>
      <c r="K186">
        <v>0.95820000000000005</v>
      </c>
      <c r="L186">
        <v>2.0899999999999998E-2</v>
      </c>
      <c r="M186">
        <v>0.36780000000000002</v>
      </c>
      <c r="N186">
        <v>1.1000000000000001E-3</v>
      </c>
      <c r="O186">
        <v>0.1479</v>
      </c>
      <c r="P186" s="1">
        <v>58795.74</v>
      </c>
      <c r="Q186">
        <v>0.19670000000000001</v>
      </c>
      <c r="R186">
        <v>0.18240000000000001</v>
      </c>
      <c r="S186">
        <v>0.62090000000000001</v>
      </c>
      <c r="T186">
        <v>9.66</v>
      </c>
      <c r="U186" s="1">
        <v>71558.87</v>
      </c>
      <c r="V186">
        <v>92.31</v>
      </c>
      <c r="W186" s="1">
        <v>236409.53</v>
      </c>
      <c r="X186">
        <v>0.63119999999999998</v>
      </c>
      <c r="Y186">
        <v>9.9199999999999997E-2</v>
      </c>
      <c r="Z186">
        <v>0.26960000000000001</v>
      </c>
      <c r="AA186">
        <v>0.36880000000000002</v>
      </c>
      <c r="AB186">
        <v>236.41</v>
      </c>
      <c r="AC186" s="1">
        <v>5485.5291392795634</v>
      </c>
      <c r="AD186">
        <v>483.6</v>
      </c>
      <c r="AE186" s="1">
        <v>198578.69</v>
      </c>
      <c r="AF186" t="s">
        <v>3</v>
      </c>
      <c r="AG186" s="1">
        <v>34466</v>
      </c>
      <c r="AH186" s="1">
        <v>53166.82</v>
      </c>
      <c r="AI186">
        <v>31.8</v>
      </c>
      <c r="AJ186">
        <v>21.89</v>
      </c>
      <c r="AK186">
        <v>23.42</v>
      </c>
      <c r="AL186">
        <v>1.64</v>
      </c>
      <c r="AM186">
        <v>1.05</v>
      </c>
      <c r="AN186">
        <v>1.21</v>
      </c>
      <c r="AO186" s="1">
        <v>1766.06</v>
      </c>
      <c r="AP186">
        <v>1.2245999999999999</v>
      </c>
      <c r="AQ186" s="1">
        <v>1904.43</v>
      </c>
      <c r="AR186" s="1">
        <v>3075.84</v>
      </c>
      <c r="AS186" s="1">
        <v>8127.04</v>
      </c>
      <c r="AT186">
        <v>735.63</v>
      </c>
      <c r="AU186">
        <v>438.7</v>
      </c>
      <c r="AV186" s="1">
        <v>14281.63</v>
      </c>
      <c r="AW186" s="1">
        <v>7976.36</v>
      </c>
      <c r="AX186">
        <v>0.46960000000000002</v>
      </c>
      <c r="AY186" s="1">
        <v>5638.77</v>
      </c>
      <c r="AZ186">
        <v>0.33200000000000002</v>
      </c>
      <c r="BA186">
        <v>898.3</v>
      </c>
      <c r="BB186">
        <v>5.2900000000000003E-2</v>
      </c>
      <c r="BC186" s="1">
        <v>2470.6</v>
      </c>
      <c r="BD186">
        <v>0.14549999999999999</v>
      </c>
      <c r="BE186" s="1">
        <v>16984.03</v>
      </c>
      <c r="BF186">
        <v>0.53769999999999996</v>
      </c>
      <c r="BG186">
        <v>0.25390000000000001</v>
      </c>
      <c r="BH186">
        <v>0.14319999999999999</v>
      </c>
      <c r="BI186">
        <v>4.2500000000000003E-2</v>
      </c>
      <c r="BJ186">
        <v>2.2700000000000001E-2</v>
      </c>
    </row>
    <row r="187" spans="1:62" x14ac:dyDescent="0.25">
      <c r="A187" t="s">
        <v>188</v>
      </c>
      <c r="B187" t="s">
        <v>942</v>
      </c>
      <c r="C187">
        <v>56.33</v>
      </c>
      <c r="D187">
        <v>15.40647661467211</v>
      </c>
      <c r="E187">
        <v>774.66547455</v>
      </c>
      <c r="F187">
        <v>2.7000000000000001E-3</v>
      </c>
      <c r="G187">
        <v>1E-3</v>
      </c>
      <c r="H187">
        <v>3.8999999999999998E-3</v>
      </c>
      <c r="I187">
        <v>2.0000000000000001E-4</v>
      </c>
      <c r="J187">
        <v>1.21E-2</v>
      </c>
      <c r="K187">
        <v>0.97060000000000002</v>
      </c>
      <c r="L187">
        <v>9.4000000000000004E-3</v>
      </c>
      <c r="M187">
        <v>0.1419</v>
      </c>
      <c r="N187">
        <v>1.5E-3</v>
      </c>
      <c r="O187">
        <v>0.11119999999999999</v>
      </c>
      <c r="P187" s="1">
        <v>63619.22</v>
      </c>
      <c r="Q187">
        <v>0.1293</v>
      </c>
      <c r="R187">
        <v>0.18920000000000001</v>
      </c>
      <c r="S187">
        <v>0.68149999999999999</v>
      </c>
      <c r="T187">
        <v>6.35</v>
      </c>
      <c r="U187" s="1">
        <v>77582.080000000002</v>
      </c>
      <c r="V187">
        <v>121.34</v>
      </c>
      <c r="W187" s="1">
        <v>174787.24</v>
      </c>
      <c r="X187">
        <v>0.83979999999999999</v>
      </c>
      <c r="Y187">
        <v>7.8299999999999995E-2</v>
      </c>
      <c r="Z187">
        <v>8.1799999999999998E-2</v>
      </c>
      <c r="AA187">
        <v>0.16020000000000001</v>
      </c>
      <c r="AB187">
        <v>174.79</v>
      </c>
      <c r="AC187" s="1">
        <v>4056.2965889143288</v>
      </c>
      <c r="AD187">
        <v>524.69000000000005</v>
      </c>
      <c r="AE187" s="1">
        <v>163657.07999999999</v>
      </c>
      <c r="AF187" t="s">
        <v>3</v>
      </c>
      <c r="AG187" s="1">
        <v>43105</v>
      </c>
      <c r="AH187" s="1">
        <v>71001.02</v>
      </c>
      <c r="AI187">
        <v>35.24</v>
      </c>
      <c r="AJ187">
        <v>21.52</v>
      </c>
      <c r="AK187">
        <v>25.8</v>
      </c>
      <c r="AL187">
        <v>1.24</v>
      </c>
      <c r="AM187">
        <v>0.94</v>
      </c>
      <c r="AN187">
        <v>1.1499999999999999</v>
      </c>
      <c r="AO187" s="1">
        <v>2277.63</v>
      </c>
      <c r="AP187">
        <v>1.1659999999999999</v>
      </c>
      <c r="AQ187" s="1">
        <v>1609.61</v>
      </c>
      <c r="AR187" s="1">
        <v>2393.9699999999998</v>
      </c>
      <c r="AS187" s="1">
        <v>7425.46</v>
      </c>
      <c r="AT187">
        <v>610.54</v>
      </c>
      <c r="AU187">
        <v>442.05</v>
      </c>
      <c r="AV187" s="1">
        <v>12481.64</v>
      </c>
      <c r="AW187" s="1">
        <v>6742.24</v>
      </c>
      <c r="AX187">
        <v>0.4622</v>
      </c>
      <c r="AY187" s="1">
        <v>5619.53</v>
      </c>
      <c r="AZ187">
        <v>0.38519999999999999</v>
      </c>
      <c r="BA187">
        <v>825.23</v>
      </c>
      <c r="BB187">
        <v>5.6599999999999998E-2</v>
      </c>
      <c r="BC187" s="1">
        <v>1401.33</v>
      </c>
      <c r="BD187">
        <v>9.6100000000000005E-2</v>
      </c>
      <c r="BE187" s="1">
        <v>14588.33</v>
      </c>
      <c r="BF187">
        <v>0.56489999999999996</v>
      </c>
      <c r="BG187">
        <v>0.25190000000000001</v>
      </c>
      <c r="BH187">
        <v>0.12720000000000001</v>
      </c>
      <c r="BI187">
        <v>3.4200000000000001E-2</v>
      </c>
      <c r="BJ187">
        <v>2.18E-2</v>
      </c>
    </row>
    <row r="188" spans="1:62" x14ac:dyDescent="0.25">
      <c r="A188" t="s">
        <v>189</v>
      </c>
      <c r="B188" t="s">
        <v>943</v>
      </c>
      <c r="C188">
        <v>79.760000000000005</v>
      </c>
      <c r="D188">
        <v>11.82366725541107</v>
      </c>
      <c r="E188">
        <v>845.46243734999996</v>
      </c>
      <c r="F188">
        <v>2E-3</v>
      </c>
      <c r="G188">
        <v>8.0000000000000004E-4</v>
      </c>
      <c r="H188">
        <v>4.8999999999999998E-3</v>
      </c>
      <c r="I188">
        <v>5.9999999999999995E-4</v>
      </c>
      <c r="J188">
        <v>1.67E-2</v>
      </c>
      <c r="K188">
        <v>0.95579999999999998</v>
      </c>
      <c r="L188">
        <v>1.9300000000000001E-2</v>
      </c>
      <c r="M188">
        <v>0.1933</v>
      </c>
      <c r="N188">
        <v>1.1999999999999999E-3</v>
      </c>
      <c r="O188">
        <v>0.12709999999999999</v>
      </c>
      <c r="P188" s="1">
        <v>61821.1</v>
      </c>
      <c r="Q188">
        <v>0.1615</v>
      </c>
      <c r="R188">
        <v>0.18160000000000001</v>
      </c>
      <c r="S188">
        <v>0.65690000000000004</v>
      </c>
      <c r="T188">
        <v>7.37</v>
      </c>
      <c r="U188" s="1">
        <v>77765.789999999994</v>
      </c>
      <c r="V188">
        <v>115.19</v>
      </c>
      <c r="W188" s="1">
        <v>183471.47</v>
      </c>
      <c r="X188">
        <v>0.78310000000000002</v>
      </c>
      <c r="Y188">
        <v>5.67E-2</v>
      </c>
      <c r="Z188">
        <v>0.16020000000000001</v>
      </c>
      <c r="AA188">
        <v>0.21690000000000001</v>
      </c>
      <c r="AB188">
        <v>183.47</v>
      </c>
      <c r="AC188" s="1">
        <v>4835.5142141521383</v>
      </c>
      <c r="AD188">
        <v>538.82000000000005</v>
      </c>
      <c r="AE188" s="1">
        <v>170316.97</v>
      </c>
      <c r="AF188" t="s">
        <v>3</v>
      </c>
      <c r="AG188" s="1">
        <v>39107</v>
      </c>
      <c r="AH188" s="1">
        <v>64668.21</v>
      </c>
      <c r="AI188">
        <v>32.71</v>
      </c>
      <c r="AJ188">
        <v>22.81</v>
      </c>
      <c r="AK188">
        <v>25.05</v>
      </c>
      <c r="AL188">
        <v>1.75</v>
      </c>
      <c r="AM188">
        <v>1.1399999999999999</v>
      </c>
      <c r="AN188">
        <v>1.52</v>
      </c>
      <c r="AO188" s="1">
        <v>2149.0700000000002</v>
      </c>
      <c r="AP188">
        <v>1.1974</v>
      </c>
      <c r="AQ188" s="1">
        <v>1625.37</v>
      </c>
      <c r="AR188" s="1">
        <v>2435.98</v>
      </c>
      <c r="AS188" s="1">
        <v>7710.19</v>
      </c>
      <c r="AT188">
        <v>644.4</v>
      </c>
      <c r="AU188">
        <v>436.86</v>
      </c>
      <c r="AV188" s="1">
        <v>12852.81</v>
      </c>
      <c r="AW188" s="1">
        <v>7054.24</v>
      </c>
      <c r="AX188">
        <v>0.46920000000000001</v>
      </c>
      <c r="AY188" s="1">
        <v>5554.68</v>
      </c>
      <c r="AZ188">
        <v>0.3695</v>
      </c>
      <c r="BA188">
        <v>783.07</v>
      </c>
      <c r="BB188">
        <v>5.21E-2</v>
      </c>
      <c r="BC188" s="1">
        <v>1641.64</v>
      </c>
      <c r="BD188">
        <v>0.10920000000000001</v>
      </c>
      <c r="BE188" s="1">
        <v>15033.63</v>
      </c>
      <c r="BF188">
        <v>0.55840000000000001</v>
      </c>
      <c r="BG188">
        <v>0.2424</v>
      </c>
      <c r="BH188">
        <v>0.14299999999999999</v>
      </c>
      <c r="BI188">
        <v>3.4500000000000003E-2</v>
      </c>
      <c r="BJ188">
        <v>2.18E-2</v>
      </c>
    </row>
    <row r="189" spans="1:62" x14ac:dyDescent="0.25">
      <c r="A189" t="s">
        <v>190</v>
      </c>
      <c r="B189" t="s">
        <v>944</v>
      </c>
      <c r="C189">
        <v>39.76</v>
      </c>
      <c r="D189">
        <v>91.450549509641107</v>
      </c>
      <c r="E189">
        <v>2130.2664044500002</v>
      </c>
      <c r="F189">
        <v>8.6999999999999994E-3</v>
      </c>
      <c r="G189">
        <v>5.9999999999999995E-4</v>
      </c>
      <c r="H189">
        <v>0.11070000000000001</v>
      </c>
      <c r="I189">
        <v>1E-3</v>
      </c>
      <c r="J189">
        <v>0.1033</v>
      </c>
      <c r="K189">
        <v>0.69140000000000001</v>
      </c>
      <c r="L189">
        <v>8.43E-2</v>
      </c>
      <c r="M189">
        <v>0.53200000000000003</v>
      </c>
      <c r="N189">
        <v>2.2599999999999999E-2</v>
      </c>
      <c r="O189">
        <v>0.16739999999999999</v>
      </c>
      <c r="P189" s="1">
        <v>66209.33</v>
      </c>
      <c r="Q189">
        <v>0.1636</v>
      </c>
      <c r="R189">
        <v>0.20830000000000001</v>
      </c>
      <c r="S189">
        <v>0.62819999999999998</v>
      </c>
      <c r="T189">
        <v>17.71</v>
      </c>
      <c r="U189" s="1">
        <v>85818.28</v>
      </c>
      <c r="V189">
        <v>119.11</v>
      </c>
      <c r="W189" s="1">
        <v>179948.62</v>
      </c>
      <c r="X189">
        <v>0.65990000000000004</v>
      </c>
      <c r="Y189">
        <v>0.23860000000000001</v>
      </c>
      <c r="Z189">
        <v>0.1014</v>
      </c>
      <c r="AA189">
        <v>0.34010000000000001</v>
      </c>
      <c r="AB189">
        <v>179.95</v>
      </c>
      <c r="AC189" s="1">
        <v>6105.7280932550866</v>
      </c>
      <c r="AD189">
        <v>511.41</v>
      </c>
      <c r="AE189" s="1">
        <v>138400.03</v>
      </c>
      <c r="AF189" t="s">
        <v>3</v>
      </c>
      <c r="AG189" s="1">
        <v>32617</v>
      </c>
      <c r="AH189" s="1">
        <v>50038.44</v>
      </c>
      <c r="AI189">
        <v>48</v>
      </c>
      <c r="AJ189">
        <v>28.36</v>
      </c>
      <c r="AK189">
        <v>34.770000000000003</v>
      </c>
      <c r="AL189">
        <v>1.66</v>
      </c>
      <c r="AM189">
        <v>1.04</v>
      </c>
      <c r="AN189">
        <v>1.38</v>
      </c>
      <c r="AO189" s="1">
        <v>1503.85</v>
      </c>
      <c r="AP189">
        <v>0.98229999999999995</v>
      </c>
      <c r="AQ189" s="1">
        <v>1822.72</v>
      </c>
      <c r="AR189" s="1">
        <v>2449.9899999999998</v>
      </c>
      <c r="AS189" s="1">
        <v>8108.78</v>
      </c>
      <c r="AT189">
        <v>842.26</v>
      </c>
      <c r="AU189">
        <v>412.23</v>
      </c>
      <c r="AV189" s="1">
        <v>13635.98</v>
      </c>
      <c r="AW189" s="1">
        <v>6733.29</v>
      </c>
      <c r="AX189">
        <v>0.43419999999999997</v>
      </c>
      <c r="AY189" s="1">
        <v>5575.02</v>
      </c>
      <c r="AZ189">
        <v>0.35949999999999999</v>
      </c>
      <c r="BA189">
        <v>652.51</v>
      </c>
      <c r="BB189">
        <v>4.2099999999999999E-2</v>
      </c>
      <c r="BC189" s="1">
        <v>2548.0300000000002</v>
      </c>
      <c r="BD189">
        <v>0.1643</v>
      </c>
      <c r="BE189" s="1">
        <v>15508.85</v>
      </c>
      <c r="BF189">
        <v>0.56799999999999995</v>
      </c>
      <c r="BG189">
        <v>0.23280000000000001</v>
      </c>
      <c r="BH189">
        <v>0.15570000000000001</v>
      </c>
      <c r="BI189">
        <v>2.7799999999999998E-2</v>
      </c>
      <c r="BJ189">
        <v>1.5599999999999999E-2</v>
      </c>
    </row>
    <row r="190" spans="1:62" x14ac:dyDescent="0.25">
      <c r="A190" t="s">
        <v>191</v>
      </c>
      <c r="B190" t="s">
        <v>945</v>
      </c>
      <c r="C190">
        <v>32.24</v>
      </c>
      <c r="D190">
        <v>104.0238066583275</v>
      </c>
      <c r="E190">
        <v>2614.3625961500002</v>
      </c>
      <c r="F190">
        <v>8.2000000000000007E-3</v>
      </c>
      <c r="G190">
        <v>6.9999999999999999E-4</v>
      </c>
      <c r="H190">
        <v>3.3000000000000002E-2</v>
      </c>
      <c r="I190">
        <v>8.0000000000000004E-4</v>
      </c>
      <c r="J190">
        <v>0.05</v>
      </c>
      <c r="K190">
        <v>0.84179999999999999</v>
      </c>
      <c r="L190">
        <v>6.5500000000000003E-2</v>
      </c>
      <c r="M190">
        <v>0.44190000000000002</v>
      </c>
      <c r="N190">
        <v>1.49E-2</v>
      </c>
      <c r="O190">
        <v>0.16270000000000001</v>
      </c>
      <c r="P190" s="1">
        <v>66463.240000000005</v>
      </c>
      <c r="Q190">
        <v>0.1696</v>
      </c>
      <c r="R190">
        <v>0.17979999999999999</v>
      </c>
      <c r="S190">
        <v>0.65069999999999995</v>
      </c>
      <c r="T190">
        <v>19.07</v>
      </c>
      <c r="U190" s="1">
        <v>91606.47</v>
      </c>
      <c r="V190">
        <v>137.09</v>
      </c>
      <c r="W190" s="1">
        <v>173063.66</v>
      </c>
      <c r="X190">
        <v>0.72170000000000001</v>
      </c>
      <c r="Y190">
        <v>0.21640000000000001</v>
      </c>
      <c r="Z190">
        <v>6.1899999999999997E-2</v>
      </c>
      <c r="AA190">
        <v>0.27829999999999999</v>
      </c>
      <c r="AB190">
        <v>173.06</v>
      </c>
      <c r="AC190" s="1">
        <v>5277.5690922223257</v>
      </c>
      <c r="AD190">
        <v>538.20000000000005</v>
      </c>
      <c r="AE190" s="1">
        <v>140109.99</v>
      </c>
      <c r="AF190" t="s">
        <v>3</v>
      </c>
      <c r="AG190" s="1">
        <v>34167</v>
      </c>
      <c r="AH190" s="1">
        <v>53983.88</v>
      </c>
      <c r="AI190">
        <v>48.82</v>
      </c>
      <c r="AJ190">
        <v>27.45</v>
      </c>
      <c r="AK190">
        <v>33.880000000000003</v>
      </c>
      <c r="AL190">
        <v>2.2200000000000002</v>
      </c>
      <c r="AM190">
        <v>1.65</v>
      </c>
      <c r="AN190">
        <v>1.96</v>
      </c>
      <c r="AO190" s="1">
        <v>1378.91</v>
      </c>
      <c r="AP190">
        <v>0.96360000000000001</v>
      </c>
      <c r="AQ190" s="1">
        <v>1603.56</v>
      </c>
      <c r="AR190" s="1">
        <v>2278.5500000000002</v>
      </c>
      <c r="AS190" s="1">
        <v>7609.86</v>
      </c>
      <c r="AT190">
        <v>824.49</v>
      </c>
      <c r="AU190">
        <v>382.1</v>
      </c>
      <c r="AV190" s="1">
        <v>12698.56</v>
      </c>
      <c r="AW190" s="1">
        <v>6191.3</v>
      </c>
      <c r="AX190">
        <v>0.42959999999999998</v>
      </c>
      <c r="AY190" s="1">
        <v>5270.26</v>
      </c>
      <c r="AZ190">
        <v>0.36570000000000003</v>
      </c>
      <c r="BA190">
        <v>639.59</v>
      </c>
      <c r="BB190">
        <v>4.4400000000000002E-2</v>
      </c>
      <c r="BC190" s="1">
        <v>2311.3000000000002</v>
      </c>
      <c r="BD190">
        <v>0.16039999999999999</v>
      </c>
      <c r="BE190" s="1">
        <v>14412.45</v>
      </c>
      <c r="BF190">
        <v>0.56220000000000003</v>
      </c>
      <c r="BG190">
        <v>0.2394</v>
      </c>
      <c r="BH190">
        <v>0.15640000000000001</v>
      </c>
      <c r="BI190">
        <v>2.8500000000000001E-2</v>
      </c>
      <c r="BJ190">
        <v>1.3599999999999999E-2</v>
      </c>
    </row>
    <row r="191" spans="1:62" x14ac:dyDescent="0.25">
      <c r="A191" t="s">
        <v>192</v>
      </c>
      <c r="B191" t="s">
        <v>946</v>
      </c>
      <c r="C191">
        <v>169.43</v>
      </c>
      <c r="D191">
        <v>11.82919279053562</v>
      </c>
      <c r="E191">
        <v>1613.44027465</v>
      </c>
      <c r="F191">
        <v>2.3E-3</v>
      </c>
      <c r="G191">
        <v>2.9999999999999997E-4</v>
      </c>
      <c r="H191">
        <v>6.0000000000000001E-3</v>
      </c>
      <c r="I191">
        <v>6.9999999999999999E-4</v>
      </c>
      <c r="J191">
        <v>1.5900000000000001E-2</v>
      </c>
      <c r="K191">
        <v>0.94899999999999995</v>
      </c>
      <c r="L191">
        <v>2.58E-2</v>
      </c>
      <c r="M191">
        <v>0.4244</v>
      </c>
      <c r="N191">
        <v>1.1999999999999999E-3</v>
      </c>
      <c r="O191">
        <v>0.15640000000000001</v>
      </c>
      <c r="P191" s="1">
        <v>58642.58</v>
      </c>
      <c r="Q191">
        <v>0.215</v>
      </c>
      <c r="R191">
        <v>0.20219999999999999</v>
      </c>
      <c r="S191">
        <v>0.58289999999999997</v>
      </c>
      <c r="T191">
        <v>13.99</v>
      </c>
      <c r="U191" s="1">
        <v>75551.48</v>
      </c>
      <c r="V191">
        <v>116.07</v>
      </c>
      <c r="W191" s="1">
        <v>223543.24</v>
      </c>
      <c r="X191">
        <v>0.6331</v>
      </c>
      <c r="Y191">
        <v>0.1391</v>
      </c>
      <c r="Z191">
        <v>0.2278</v>
      </c>
      <c r="AA191">
        <v>0.3669</v>
      </c>
      <c r="AB191">
        <v>223.54</v>
      </c>
      <c r="AC191" s="1">
        <v>5635.3951423659246</v>
      </c>
      <c r="AD191">
        <v>449.84</v>
      </c>
      <c r="AE191" s="1">
        <v>184436.39</v>
      </c>
      <c r="AF191" t="s">
        <v>3</v>
      </c>
      <c r="AG191" s="1">
        <v>34294</v>
      </c>
      <c r="AH191" s="1">
        <v>52984.11</v>
      </c>
      <c r="AI191">
        <v>30.84</v>
      </c>
      <c r="AJ191">
        <v>21.7</v>
      </c>
      <c r="AK191">
        <v>23.95</v>
      </c>
      <c r="AL191">
        <v>1.26</v>
      </c>
      <c r="AM191">
        <v>0.73</v>
      </c>
      <c r="AN191">
        <v>1.04</v>
      </c>
      <c r="AO191" s="1">
        <v>1439.05</v>
      </c>
      <c r="AP191">
        <v>0.89790000000000003</v>
      </c>
      <c r="AQ191" s="1">
        <v>1685.75</v>
      </c>
      <c r="AR191" s="1">
        <v>2771.36</v>
      </c>
      <c r="AS191" s="1">
        <v>7804.18</v>
      </c>
      <c r="AT191">
        <v>701.2</v>
      </c>
      <c r="AU191">
        <v>352.75</v>
      </c>
      <c r="AV191" s="1">
        <v>13315.24</v>
      </c>
      <c r="AW191" s="1">
        <v>7712.88</v>
      </c>
      <c r="AX191">
        <v>0.49580000000000002</v>
      </c>
      <c r="AY191" s="1">
        <v>4860.13</v>
      </c>
      <c r="AZ191">
        <v>0.31240000000000001</v>
      </c>
      <c r="BA191">
        <v>630.69000000000005</v>
      </c>
      <c r="BB191">
        <v>4.0500000000000001E-2</v>
      </c>
      <c r="BC191" s="1">
        <v>2351.34</v>
      </c>
      <c r="BD191">
        <v>0.1512</v>
      </c>
      <c r="BE191" s="1">
        <v>15555.04</v>
      </c>
      <c r="BF191">
        <v>0.54490000000000005</v>
      </c>
      <c r="BG191">
        <v>0.2581</v>
      </c>
      <c r="BH191">
        <v>0.13100000000000001</v>
      </c>
      <c r="BI191">
        <v>4.41E-2</v>
      </c>
      <c r="BJ191">
        <v>2.18E-2</v>
      </c>
    </row>
    <row r="192" spans="1:62" x14ac:dyDescent="0.25">
      <c r="A192" t="s">
        <v>193</v>
      </c>
      <c r="B192" t="s">
        <v>947</v>
      </c>
      <c r="C192">
        <v>73.239999999999995</v>
      </c>
      <c r="D192">
        <v>9.4901674493999977</v>
      </c>
      <c r="E192">
        <v>592.93435180000006</v>
      </c>
      <c r="F192">
        <v>2E-3</v>
      </c>
      <c r="G192">
        <v>4.0000000000000002E-4</v>
      </c>
      <c r="H192">
        <v>6.7999999999999996E-3</v>
      </c>
      <c r="I192">
        <v>5.0000000000000001E-4</v>
      </c>
      <c r="J192">
        <v>2.6800000000000001E-2</v>
      </c>
      <c r="K192">
        <v>0.94140000000000001</v>
      </c>
      <c r="L192">
        <v>2.2100000000000002E-2</v>
      </c>
      <c r="M192">
        <v>0.2271</v>
      </c>
      <c r="N192">
        <v>2.2000000000000001E-3</v>
      </c>
      <c r="O192">
        <v>0.14610000000000001</v>
      </c>
      <c r="P192" s="1">
        <v>60297.07</v>
      </c>
      <c r="Q192">
        <v>0.16500000000000001</v>
      </c>
      <c r="R192">
        <v>0.1966</v>
      </c>
      <c r="S192">
        <v>0.63839999999999997</v>
      </c>
      <c r="T192">
        <v>6</v>
      </c>
      <c r="U192" s="1">
        <v>79440.7</v>
      </c>
      <c r="V192">
        <v>98.15</v>
      </c>
      <c r="W192" s="1">
        <v>203758.17</v>
      </c>
      <c r="X192">
        <v>0.7349</v>
      </c>
      <c r="Y192">
        <v>5.3600000000000002E-2</v>
      </c>
      <c r="Z192">
        <v>0.2114</v>
      </c>
      <c r="AA192">
        <v>0.2651</v>
      </c>
      <c r="AB192">
        <v>203.76</v>
      </c>
      <c r="AC192" s="1">
        <v>5495.7643350093804</v>
      </c>
      <c r="AD192">
        <v>574.49</v>
      </c>
      <c r="AE192" s="1">
        <v>185893.34</v>
      </c>
      <c r="AF192" t="s">
        <v>3</v>
      </c>
      <c r="AG192" s="1">
        <v>38421</v>
      </c>
      <c r="AH192" s="1">
        <v>59718.46</v>
      </c>
      <c r="AI192">
        <v>35.130000000000003</v>
      </c>
      <c r="AJ192">
        <v>23.11</v>
      </c>
      <c r="AK192">
        <v>25.2</v>
      </c>
      <c r="AL192">
        <v>1.65</v>
      </c>
      <c r="AM192">
        <v>1.1000000000000001</v>
      </c>
      <c r="AN192">
        <v>1.44</v>
      </c>
      <c r="AO192" s="1">
        <v>1967.27</v>
      </c>
      <c r="AP192">
        <v>1.3230999999999999</v>
      </c>
      <c r="AQ192" s="1">
        <v>2167.56</v>
      </c>
      <c r="AR192" s="1">
        <v>2817.05</v>
      </c>
      <c r="AS192" s="1">
        <v>8689.4699999999993</v>
      </c>
      <c r="AT192">
        <v>705.62</v>
      </c>
      <c r="AU192">
        <v>431.73</v>
      </c>
      <c r="AV192" s="1">
        <v>14811.43</v>
      </c>
      <c r="AW192" s="1">
        <v>7723.88</v>
      </c>
      <c r="AX192">
        <v>0.4481</v>
      </c>
      <c r="AY192" s="1">
        <v>6756.88</v>
      </c>
      <c r="AZ192">
        <v>0.39200000000000002</v>
      </c>
      <c r="BA192">
        <v>995.63</v>
      </c>
      <c r="BB192">
        <v>5.7799999999999997E-2</v>
      </c>
      <c r="BC192" s="1">
        <v>1760.34</v>
      </c>
      <c r="BD192">
        <v>0.1021</v>
      </c>
      <c r="BE192" s="1">
        <v>17236.73</v>
      </c>
      <c r="BF192">
        <v>0.54630000000000001</v>
      </c>
      <c r="BG192">
        <v>0.24429999999999999</v>
      </c>
      <c r="BH192">
        <v>0.15809999999999999</v>
      </c>
      <c r="BI192">
        <v>3.5700000000000003E-2</v>
      </c>
      <c r="BJ192">
        <v>1.5599999999999999E-2</v>
      </c>
    </row>
    <row r="193" spans="1:62" x14ac:dyDescent="0.25">
      <c r="A193" t="s">
        <v>194</v>
      </c>
      <c r="B193" t="s">
        <v>948</v>
      </c>
      <c r="C193">
        <v>111.33</v>
      </c>
      <c r="D193">
        <v>10.490133085356719</v>
      </c>
      <c r="E193">
        <v>1115.14696265</v>
      </c>
      <c r="F193">
        <v>1.8E-3</v>
      </c>
      <c r="G193">
        <v>8.0000000000000004E-4</v>
      </c>
      <c r="H193">
        <v>5.7000000000000002E-3</v>
      </c>
      <c r="I193">
        <v>8.9999999999999998E-4</v>
      </c>
      <c r="J193">
        <v>2.0299999999999999E-2</v>
      </c>
      <c r="K193">
        <v>0.94530000000000003</v>
      </c>
      <c r="L193">
        <v>2.52E-2</v>
      </c>
      <c r="M193">
        <v>0.28699999999999998</v>
      </c>
      <c r="N193">
        <v>2.5000000000000001E-3</v>
      </c>
      <c r="O193">
        <v>0.15909999999999999</v>
      </c>
      <c r="P193" s="1">
        <v>58488.68</v>
      </c>
      <c r="Q193">
        <v>0.20860000000000001</v>
      </c>
      <c r="R193">
        <v>0.19059999999999999</v>
      </c>
      <c r="S193">
        <v>0.60070000000000001</v>
      </c>
      <c r="T193">
        <v>11.38</v>
      </c>
      <c r="U193" s="1">
        <v>70757.67</v>
      </c>
      <c r="V193">
        <v>98.18</v>
      </c>
      <c r="W193" s="1">
        <v>220934.05</v>
      </c>
      <c r="X193">
        <v>0.72499999999999998</v>
      </c>
      <c r="Y193">
        <v>7.7200000000000005E-2</v>
      </c>
      <c r="Z193">
        <v>0.19769999999999999</v>
      </c>
      <c r="AA193">
        <v>0.27500000000000002</v>
      </c>
      <c r="AB193">
        <v>220.93</v>
      </c>
      <c r="AC193" s="1">
        <v>5961.7712064363459</v>
      </c>
      <c r="AD193">
        <v>485.78</v>
      </c>
      <c r="AE193" s="1">
        <v>181275.39</v>
      </c>
      <c r="AF193" t="s">
        <v>3</v>
      </c>
      <c r="AG193" s="1">
        <v>37067</v>
      </c>
      <c r="AH193" s="1">
        <v>58447.5</v>
      </c>
      <c r="AI193">
        <v>33.61</v>
      </c>
      <c r="AJ193">
        <v>21.82</v>
      </c>
      <c r="AK193">
        <v>23.49</v>
      </c>
      <c r="AL193">
        <v>1.66</v>
      </c>
      <c r="AM193">
        <v>1.0900000000000001</v>
      </c>
      <c r="AN193">
        <v>1.33</v>
      </c>
      <c r="AO193" s="1">
        <v>1625.46</v>
      </c>
      <c r="AP193">
        <v>1.1364000000000001</v>
      </c>
      <c r="AQ193" s="1">
        <v>1751.38</v>
      </c>
      <c r="AR193" s="1">
        <v>2717</v>
      </c>
      <c r="AS193" s="1">
        <v>7701.91</v>
      </c>
      <c r="AT193">
        <v>810.16</v>
      </c>
      <c r="AU193">
        <v>413.88</v>
      </c>
      <c r="AV193" s="1">
        <v>13394.34</v>
      </c>
      <c r="AW193" s="1">
        <v>7291.69</v>
      </c>
      <c r="AX193">
        <v>0.45860000000000001</v>
      </c>
      <c r="AY193" s="1">
        <v>5602.98</v>
      </c>
      <c r="AZ193">
        <v>0.35239999999999999</v>
      </c>
      <c r="BA193">
        <v>767.4</v>
      </c>
      <c r="BB193">
        <v>4.8300000000000003E-2</v>
      </c>
      <c r="BC193" s="1">
        <v>2237.5</v>
      </c>
      <c r="BD193">
        <v>0.14069999999999999</v>
      </c>
      <c r="BE193" s="1">
        <v>15899.58</v>
      </c>
      <c r="BF193">
        <v>0.54669999999999996</v>
      </c>
      <c r="BG193">
        <v>0.2417</v>
      </c>
      <c r="BH193">
        <v>0.1545</v>
      </c>
      <c r="BI193">
        <v>3.6200000000000003E-2</v>
      </c>
      <c r="BJ193">
        <v>2.0899999999999998E-2</v>
      </c>
    </row>
    <row r="194" spans="1:62" x14ac:dyDescent="0.25">
      <c r="A194" t="s">
        <v>195</v>
      </c>
      <c r="B194" t="s">
        <v>949</v>
      </c>
      <c r="C194">
        <v>63.86</v>
      </c>
      <c r="D194">
        <v>51.003526275984072</v>
      </c>
      <c r="E194">
        <v>2489.0813824500001</v>
      </c>
      <c r="F194">
        <v>7.1000000000000004E-3</v>
      </c>
      <c r="G194">
        <v>5.9999999999999995E-4</v>
      </c>
      <c r="H194">
        <v>0.1017</v>
      </c>
      <c r="I194">
        <v>8.0000000000000004E-4</v>
      </c>
      <c r="J194">
        <v>0.1187</v>
      </c>
      <c r="K194">
        <v>0.68300000000000005</v>
      </c>
      <c r="L194">
        <v>8.7999999999999995E-2</v>
      </c>
      <c r="M194">
        <v>0.53700000000000003</v>
      </c>
      <c r="N194">
        <v>3.0300000000000001E-2</v>
      </c>
      <c r="O194">
        <v>0.16719999999999999</v>
      </c>
      <c r="P194" s="1">
        <v>65095.77</v>
      </c>
      <c r="Q194">
        <v>0.18990000000000001</v>
      </c>
      <c r="R194">
        <v>0.21229999999999999</v>
      </c>
      <c r="S194">
        <v>0.59789999999999999</v>
      </c>
      <c r="T194">
        <v>20.58</v>
      </c>
      <c r="U194" s="1">
        <v>87969.95</v>
      </c>
      <c r="V194">
        <v>122.87</v>
      </c>
      <c r="W194" s="1">
        <v>194380.95</v>
      </c>
      <c r="X194">
        <v>0.70750000000000002</v>
      </c>
      <c r="Y194">
        <v>0.20669999999999999</v>
      </c>
      <c r="Z194">
        <v>8.5800000000000001E-2</v>
      </c>
      <c r="AA194">
        <v>0.29249999999999998</v>
      </c>
      <c r="AB194">
        <v>194.38</v>
      </c>
      <c r="AC194" s="1">
        <v>5920.0770282187223</v>
      </c>
      <c r="AD194">
        <v>517.07000000000005</v>
      </c>
      <c r="AE194" s="1">
        <v>152956.79999999999</v>
      </c>
      <c r="AF194" t="s">
        <v>3</v>
      </c>
      <c r="AG194" s="1">
        <v>33391</v>
      </c>
      <c r="AH194" s="1">
        <v>52896.39</v>
      </c>
      <c r="AI194">
        <v>46.01</v>
      </c>
      <c r="AJ194">
        <v>26.84</v>
      </c>
      <c r="AK194">
        <v>33.880000000000003</v>
      </c>
      <c r="AL194">
        <v>1.81</v>
      </c>
      <c r="AM194">
        <v>1.26</v>
      </c>
      <c r="AN194">
        <v>1.62</v>
      </c>
      <c r="AO194" s="1">
        <v>1576.73</v>
      </c>
      <c r="AP194">
        <v>1.0508999999999999</v>
      </c>
      <c r="AQ194" s="1">
        <v>1719.03</v>
      </c>
      <c r="AR194" s="1">
        <v>2523.44</v>
      </c>
      <c r="AS194" s="1">
        <v>7995.15</v>
      </c>
      <c r="AT194">
        <v>870.2</v>
      </c>
      <c r="AU194">
        <v>469.38</v>
      </c>
      <c r="AV194" s="1">
        <v>13577.2</v>
      </c>
      <c r="AW194" s="1">
        <v>6370.19</v>
      </c>
      <c r="AX194">
        <v>0.41539999999999999</v>
      </c>
      <c r="AY194" s="1">
        <v>5700.36</v>
      </c>
      <c r="AZ194">
        <v>0.37169999999999997</v>
      </c>
      <c r="BA194">
        <v>648.59</v>
      </c>
      <c r="BB194">
        <v>4.2299999999999997E-2</v>
      </c>
      <c r="BC194" s="1">
        <v>2614.79</v>
      </c>
      <c r="BD194">
        <v>0.17050000000000001</v>
      </c>
      <c r="BE194" s="1">
        <v>15333.93</v>
      </c>
      <c r="BF194">
        <v>0.56259999999999999</v>
      </c>
      <c r="BG194">
        <v>0.23530000000000001</v>
      </c>
      <c r="BH194">
        <v>0.15890000000000001</v>
      </c>
      <c r="BI194">
        <v>2.87E-2</v>
      </c>
      <c r="BJ194">
        <v>1.46E-2</v>
      </c>
    </row>
    <row r="195" spans="1:62" x14ac:dyDescent="0.25">
      <c r="A195" t="s">
        <v>196</v>
      </c>
      <c r="B195" t="s">
        <v>950</v>
      </c>
      <c r="C195">
        <v>114.24</v>
      </c>
      <c r="D195">
        <v>7.7781081587455754</v>
      </c>
      <c r="E195">
        <v>739.73375910000004</v>
      </c>
      <c r="F195">
        <v>1.4E-3</v>
      </c>
      <c r="G195">
        <v>5.9999999999999995E-4</v>
      </c>
      <c r="H195">
        <v>2.5999999999999999E-3</v>
      </c>
      <c r="I195">
        <v>8.9999999999999998E-4</v>
      </c>
      <c r="J195">
        <v>1.0999999999999999E-2</v>
      </c>
      <c r="K195">
        <v>0.96709999999999996</v>
      </c>
      <c r="L195">
        <v>1.6400000000000001E-2</v>
      </c>
      <c r="M195">
        <v>0.37059999999999998</v>
      </c>
      <c r="N195">
        <v>1.4E-3</v>
      </c>
      <c r="O195">
        <v>0.15640000000000001</v>
      </c>
      <c r="P195" s="1">
        <v>57192.59</v>
      </c>
      <c r="Q195">
        <v>0.20019999999999999</v>
      </c>
      <c r="R195">
        <v>0.2019</v>
      </c>
      <c r="S195">
        <v>0.59789999999999999</v>
      </c>
      <c r="T195">
        <v>7.91</v>
      </c>
      <c r="U195" s="1">
        <v>74723.039999999994</v>
      </c>
      <c r="V195">
        <v>92.36</v>
      </c>
      <c r="W195" s="1">
        <v>241717.89</v>
      </c>
      <c r="X195">
        <v>0.58589999999999998</v>
      </c>
      <c r="Y195">
        <v>8.2199999999999995E-2</v>
      </c>
      <c r="Z195">
        <v>0.33189999999999997</v>
      </c>
      <c r="AA195">
        <v>0.41410000000000002</v>
      </c>
      <c r="AB195">
        <v>241.72</v>
      </c>
      <c r="AC195" s="1">
        <v>6527.2149128172196</v>
      </c>
      <c r="AD195">
        <v>475.34</v>
      </c>
      <c r="AE195" s="1">
        <v>212679.54</v>
      </c>
      <c r="AF195" t="s">
        <v>3</v>
      </c>
      <c r="AG195" s="1">
        <v>34921</v>
      </c>
      <c r="AH195" s="1">
        <v>53261.09</v>
      </c>
      <c r="AI195">
        <v>32.74</v>
      </c>
      <c r="AJ195">
        <v>22.13</v>
      </c>
      <c r="AK195">
        <v>24.4</v>
      </c>
      <c r="AL195">
        <v>1.45</v>
      </c>
      <c r="AM195">
        <v>0.94</v>
      </c>
      <c r="AN195">
        <v>1.1499999999999999</v>
      </c>
      <c r="AO195" s="1">
        <v>2132.41</v>
      </c>
      <c r="AP195">
        <v>1.2045999999999999</v>
      </c>
      <c r="AQ195" s="1">
        <v>2068.86</v>
      </c>
      <c r="AR195" s="1">
        <v>3136.63</v>
      </c>
      <c r="AS195" s="1">
        <v>8278.93</v>
      </c>
      <c r="AT195">
        <v>710.36</v>
      </c>
      <c r="AU195">
        <v>504.72</v>
      </c>
      <c r="AV195" s="1">
        <v>14699.5</v>
      </c>
      <c r="AW195" s="1">
        <v>7985.8</v>
      </c>
      <c r="AX195">
        <v>0.45379999999999998</v>
      </c>
      <c r="AY195" s="1">
        <v>6202.17</v>
      </c>
      <c r="AZ195">
        <v>0.35239999999999999</v>
      </c>
      <c r="BA195">
        <v>937.14</v>
      </c>
      <c r="BB195">
        <v>5.33E-2</v>
      </c>
      <c r="BC195" s="1">
        <v>2472.59</v>
      </c>
      <c r="BD195">
        <v>0.14050000000000001</v>
      </c>
      <c r="BE195" s="1">
        <v>17597.7</v>
      </c>
      <c r="BF195">
        <v>0.53569999999999995</v>
      </c>
      <c r="BG195">
        <v>0.25269999999999998</v>
      </c>
      <c r="BH195">
        <v>0.14080000000000001</v>
      </c>
      <c r="BI195">
        <v>4.2200000000000001E-2</v>
      </c>
      <c r="BJ195">
        <v>2.86E-2</v>
      </c>
    </row>
    <row r="196" spans="1:62" x14ac:dyDescent="0.25">
      <c r="A196" t="s">
        <v>197</v>
      </c>
      <c r="B196" t="s">
        <v>951</v>
      </c>
      <c r="C196">
        <v>29.24</v>
      </c>
      <c r="D196">
        <v>247.47985389417599</v>
      </c>
      <c r="E196">
        <v>6903.80294065</v>
      </c>
      <c r="F196">
        <v>6.7299999999999999E-2</v>
      </c>
      <c r="G196">
        <v>1E-3</v>
      </c>
      <c r="H196">
        <v>0.1424</v>
      </c>
      <c r="I196">
        <v>1.1999999999999999E-3</v>
      </c>
      <c r="J196">
        <v>6.8000000000000005E-2</v>
      </c>
      <c r="K196">
        <v>0.65659999999999996</v>
      </c>
      <c r="L196">
        <v>6.3500000000000001E-2</v>
      </c>
      <c r="M196">
        <v>0.19750000000000001</v>
      </c>
      <c r="N196">
        <v>5.4899999999999997E-2</v>
      </c>
      <c r="O196">
        <v>0.1363</v>
      </c>
      <c r="P196" s="1">
        <v>79763.19</v>
      </c>
      <c r="Q196">
        <v>0.16789999999999999</v>
      </c>
      <c r="R196">
        <v>0.18490000000000001</v>
      </c>
      <c r="S196">
        <v>0.64710000000000001</v>
      </c>
      <c r="T196">
        <v>44.82</v>
      </c>
      <c r="U196" s="1">
        <v>101634.48</v>
      </c>
      <c r="V196">
        <v>154.87</v>
      </c>
      <c r="W196" s="1">
        <v>259894.35</v>
      </c>
      <c r="X196">
        <v>0.76680000000000004</v>
      </c>
      <c r="Y196">
        <v>0.20300000000000001</v>
      </c>
      <c r="Z196">
        <v>3.0200000000000001E-2</v>
      </c>
      <c r="AA196">
        <v>0.23319999999999999</v>
      </c>
      <c r="AB196">
        <v>259.89</v>
      </c>
      <c r="AC196" s="1">
        <v>11997.36300751996</v>
      </c>
      <c r="AD196">
        <v>993.88</v>
      </c>
      <c r="AE196" s="1">
        <v>251945</v>
      </c>
      <c r="AF196" t="s">
        <v>3</v>
      </c>
      <c r="AG196" s="1">
        <v>48923</v>
      </c>
      <c r="AH196" s="1">
        <v>95302.1</v>
      </c>
      <c r="AI196">
        <v>78.22</v>
      </c>
      <c r="AJ196">
        <v>39.69</v>
      </c>
      <c r="AK196">
        <v>47.77</v>
      </c>
      <c r="AL196">
        <v>2.0699999999999998</v>
      </c>
      <c r="AM196">
        <v>1.52</v>
      </c>
      <c r="AN196">
        <v>1.72</v>
      </c>
      <c r="AO196" s="1">
        <v>1996.98</v>
      </c>
      <c r="AP196">
        <v>0.81720000000000004</v>
      </c>
      <c r="AQ196" s="1">
        <v>1683.41</v>
      </c>
      <c r="AR196" s="1">
        <v>2415.13</v>
      </c>
      <c r="AS196" s="1">
        <v>8628.5400000000009</v>
      </c>
      <c r="AT196" s="1">
        <v>1109.99</v>
      </c>
      <c r="AU196">
        <v>458.88</v>
      </c>
      <c r="AV196" s="1">
        <v>14295.95</v>
      </c>
      <c r="AW196" s="1">
        <v>3445.02</v>
      </c>
      <c r="AX196">
        <v>0.22090000000000001</v>
      </c>
      <c r="AY196" s="1">
        <v>9898.02</v>
      </c>
      <c r="AZ196">
        <v>0.63480000000000003</v>
      </c>
      <c r="BA196">
        <v>887.15</v>
      </c>
      <c r="BB196">
        <v>5.6899999999999999E-2</v>
      </c>
      <c r="BC196" s="1">
        <v>1362.33</v>
      </c>
      <c r="BD196">
        <v>8.7400000000000005E-2</v>
      </c>
      <c r="BE196" s="1">
        <v>15592.53</v>
      </c>
      <c r="BF196">
        <v>0.60740000000000005</v>
      </c>
      <c r="BG196">
        <v>0.2298</v>
      </c>
      <c r="BH196">
        <v>0.1145</v>
      </c>
      <c r="BI196">
        <v>2.8400000000000002E-2</v>
      </c>
      <c r="BJ196">
        <v>1.9900000000000001E-2</v>
      </c>
    </row>
    <row r="197" spans="1:62" x14ac:dyDescent="0.25">
      <c r="A197" t="s">
        <v>198</v>
      </c>
      <c r="B197" t="s">
        <v>952</v>
      </c>
      <c r="C197">
        <v>41.43</v>
      </c>
      <c r="D197">
        <v>51.424641945136813</v>
      </c>
      <c r="E197">
        <v>1552.5045082500001</v>
      </c>
      <c r="F197">
        <v>5.5999999999999999E-3</v>
      </c>
      <c r="G197">
        <v>6.9999999999999999E-4</v>
      </c>
      <c r="H197">
        <v>1.9300000000000001E-2</v>
      </c>
      <c r="I197">
        <v>8.0000000000000004E-4</v>
      </c>
      <c r="J197">
        <v>2.9600000000000001E-2</v>
      </c>
      <c r="K197">
        <v>0.89029999999999998</v>
      </c>
      <c r="L197">
        <v>5.3600000000000002E-2</v>
      </c>
      <c r="M197">
        <v>0.54149999999999998</v>
      </c>
      <c r="N197">
        <v>5.1999999999999998E-3</v>
      </c>
      <c r="O197">
        <v>0.1754</v>
      </c>
      <c r="P197" s="1">
        <v>58586.21</v>
      </c>
      <c r="Q197">
        <v>0.2157</v>
      </c>
      <c r="R197">
        <v>0.20530000000000001</v>
      </c>
      <c r="S197">
        <v>0.57899999999999996</v>
      </c>
      <c r="T197">
        <v>15.08</v>
      </c>
      <c r="U197" s="1">
        <v>74602.350000000006</v>
      </c>
      <c r="V197">
        <v>102.98</v>
      </c>
      <c r="W197" s="1">
        <v>181979.94</v>
      </c>
      <c r="X197">
        <v>0.68159999999999998</v>
      </c>
      <c r="Y197">
        <v>0.2034</v>
      </c>
      <c r="Z197">
        <v>0.115</v>
      </c>
      <c r="AA197">
        <v>0.31840000000000002</v>
      </c>
      <c r="AB197">
        <v>181.98</v>
      </c>
      <c r="AC197" s="1">
        <v>5234.8511091230757</v>
      </c>
      <c r="AD197">
        <v>527.99</v>
      </c>
      <c r="AE197" s="1">
        <v>136576.45000000001</v>
      </c>
      <c r="AF197" t="s">
        <v>3</v>
      </c>
      <c r="AG197" s="1">
        <v>31784</v>
      </c>
      <c r="AH197" s="1">
        <v>49332.639999999999</v>
      </c>
      <c r="AI197">
        <v>44.49</v>
      </c>
      <c r="AJ197">
        <v>25.5</v>
      </c>
      <c r="AK197">
        <v>32.58</v>
      </c>
      <c r="AL197">
        <v>2.06</v>
      </c>
      <c r="AM197">
        <v>1.46</v>
      </c>
      <c r="AN197">
        <v>1.79</v>
      </c>
      <c r="AO197">
        <v>988.59</v>
      </c>
      <c r="AP197">
        <v>0.91769999999999996</v>
      </c>
      <c r="AQ197" s="1">
        <v>1860.95</v>
      </c>
      <c r="AR197" s="1">
        <v>2428.17</v>
      </c>
      <c r="AS197" s="1">
        <v>7659.18</v>
      </c>
      <c r="AT197">
        <v>812.83</v>
      </c>
      <c r="AU197">
        <v>477.41</v>
      </c>
      <c r="AV197" s="1">
        <v>13238.53</v>
      </c>
      <c r="AW197" s="1">
        <v>6917.98</v>
      </c>
      <c r="AX197">
        <v>0.45610000000000001</v>
      </c>
      <c r="AY197" s="1">
        <v>4871.9799999999996</v>
      </c>
      <c r="AZ197">
        <v>0.32119999999999999</v>
      </c>
      <c r="BA197">
        <v>666.48</v>
      </c>
      <c r="BB197">
        <v>4.3900000000000002E-2</v>
      </c>
      <c r="BC197" s="1">
        <v>2712.73</v>
      </c>
      <c r="BD197">
        <v>0.17879999999999999</v>
      </c>
      <c r="BE197" s="1">
        <v>15169.18</v>
      </c>
      <c r="BF197">
        <v>0.52559999999999996</v>
      </c>
      <c r="BG197">
        <v>0.24640000000000001</v>
      </c>
      <c r="BH197">
        <v>0.17560000000000001</v>
      </c>
      <c r="BI197">
        <v>3.0599999999999999E-2</v>
      </c>
      <c r="BJ197">
        <v>2.1700000000000001E-2</v>
      </c>
    </row>
    <row r="198" spans="1:62" x14ac:dyDescent="0.25">
      <c r="A198" t="s">
        <v>199</v>
      </c>
      <c r="B198" t="s">
        <v>953</v>
      </c>
      <c r="C198">
        <v>183</v>
      </c>
      <c r="D198">
        <v>8.7496123173164957</v>
      </c>
      <c r="E198">
        <v>1286.32008445</v>
      </c>
      <c r="F198">
        <v>1.6999999999999999E-3</v>
      </c>
      <c r="G198">
        <v>2.9999999999999997E-4</v>
      </c>
      <c r="H198">
        <v>9.9000000000000008E-3</v>
      </c>
      <c r="I198">
        <v>5.9999999999999995E-4</v>
      </c>
      <c r="J198">
        <v>1.15E-2</v>
      </c>
      <c r="K198">
        <v>0.95089999999999997</v>
      </c>
      <c r="L198">
        <v>2.5100000000000001E-2</v>
      </c>
      <c r="M198">
        <v>0.93920000000000003</v>
      </c>
      <c r="N198">
        <v>5.0000000000000001E-4</v>
      </c>
      <c r="O198">
        <v>0.18379999999999999</v>
      </c>
      <c r="P198" s="1">
        <v>60569.17</v>
      </c>
      <c r="Q198">
        <v>0.18229999999999999</v>
      </c>
      <c r="R198">
        <v>0.18840000000000001</v>
      </c>
      <c r="S198">
        <v>0.62929999999999997</v>
      </c>
      <c r="T198">
        <v>13.08</v>
      </c>
      <c r="U198" s="1">
        <v>81951.05</v>
      </c>
      <c r="V198">
        <v>101.13</v>
      </c>
      <c r="W198" s="1">
        <v>196248.09</v>
      </c>
      <c r="X198">
        <v>0.59060000000000001</v>
      </c>
      <c r="Y198">
        <v>8.4699999999999998E-2</v>
      </c>
      <c r="Z198">
        <v>0.32469999999999999</v>
      </c>
      <c r="AA198">
        <v>0.40939999999999999</v>
      </c>
      <c r="AB198">
        <v>196.25</v>
      </c>
      <c r="AC198" s="1">
        <v>3835.8205133819829</v>
      </c>
      <c r="AD198">
        <v>364.13</v>
      </c>
      <c r="AE198" s="1">
        <v>151333.18</v>
      </c>
      <c r="AF198" t="s">
        <v>3</v>
      </c>
      <c r="AG198" s="1">
        <v>32609</v>
      </c>
      <c r="AH198" s="1">
        <v>49125.02</v>
      </c>
      <c r="AI198">
        <v>25.26</v>
      </c>
      <c r="AJ198">
        <v>20.11</v>
      </c>
      <c r="AK198">
        <v>21.66</v>
      </c>
      <c r="AL198">
        <v>1.25</v>
      </c>
      <c r="AM198">
        <v>1.05</v>
      </c>
      <c r="AN198">
        <v>1.1599999999999999</v>
      </c>
      <c r="AO198">
        <v>0</v>
      </c>
      <c r="AP198">
        <v>0.79559999999999997</v>
      </c>
      <c r="AQ198" s="1">
        <v>1940.21</v>
      </c>
      <c r="AR198" s="1">
        <v>3292.04</v>
      </c>
      <c r="AS198" s="1">
        <v>8897.49</v>
      </c>
      <c r="AT198">
        <v>792.41</v>
      </c>
      <c r="AU198">
        <v>401.36</v>
      </c>
      <c r="AV198" s="1">
        <v>15323.51</v>
      </c>
      <c r="AW198" s="1">
        <v>9731.65</v>
      </c>
      <c r="AX198">
        <v>0.55149999999999999</v>
      </c>
      <c r="AY198" s="1">
        <v>3800.5</v>
      </c>
      <c r="AZ198">
        <v>0.21540000000000001</v>
      </c>
      <c r="BA198">
        <v>726.64</v>
      </c>
      <c r="BB198">
        <v>4.1200000000000001E-2</v>
      </c>
      <c r="BC198" s="1">
        <v>3386.32</v>
      </c>
      <c r="BD198">
        <v>0.19189999999999999</v>
      </c>
      <c r="BE198" s="1">
        <v>17645.11</v>
      </c>
      <c r="BF198">
        <v>0.54869999999999997</v>
      </c>
      <c r="BG198">
        <v>0.25990000000000002</v>
      </c>
      <c r="BH198">
        <v>0.12570000000000001</v>
      </c>
      <c r="BI198">
        <v>3.7999999999999999E-2</v>
      </c>
      <c r="BJ198">
        <v>2.7699999999999999E-2</v>
      </c>
    </row>
    <row r="199" spans="1:62" x14ac:dyDescent="0.25">
      <c r="A199" t="s">
        <v>200</v>
      </c>
      <c r="B199" t="s">
        <v>954</v>
      </c>
      <c r="C199">
        <v>102.14</v>
      </c>
      <c r="D199">
        <v>19.817096458164201</v>
      </c>
      <c r="E199">
        <v>1694.1838889999999</v>
      </c>
      <c r="F199">
        <v>3.7000000000000002E-3</v>
      </c>
      <c r="G199">
        <v>4.1000000000000003E-3</v>
      </c>
      <c r="H199">
        <v>1.2E-2</v>
      </c>
      <c r="I199">
        <v>8.9999999999999998E-4</v>
      </c>
      <c r="J199">
        <v>3.3399999999999999E-2</v>
      </c>
      <c r="K199">
        <v>0.90480000000000005</v>
      </c>
      <c r="L199">
        <v>4.1099999999999998E-2</v>
      </c>
      <c r="M199">
        <v>0.4753</v>
      </c>
      <c r="N199">
        <v>6.7999999999999996E-3</v>
      </c>
      <c r="O199">
        <v>0.15840000000000001</v>
      </c>
      <c r="P199" s="1">
        <v>58540.92</v>
      </c>
      <c r="Q199">
        <v>0.2225</v>
      </c>
      <c r="R199">
        <v>0.1875</v>
      </c>
      <c r="S199">
        <v>0.59</v>
      </c>
      <c r="T199">
        <v>14.08</v>
      </c>
      <c r="U199" s="1">
        <v>80269.13</v>
      </c>
      <c r="V199">
        <v>120.86</v>
      </c>
      <c r="W199" s="1">
        <v>192588.57</v>
      </c>
      <c r="X199">
        <v>0.69899999999999995</v>
      </c>
      <c r="Y199">
        <v>0.16289999999999999</v>
      </c>
      <c r="Z199">
        <v>0.1381</v>
      </c>
      <c r="AA199">
        <v>0.30099999999999999</v>
      </c>
      <c r="AB199">
        <v>192.59</v>
      </c>
      <c r="AC199" s="1">
        <v>4869.4433084411012</v>
      </c>
      <c r="AD199">
        <v>478.3</v>
      </c>
      <c r="AE199" s="1">
        <v>155726.29</v>
      </c>
      <c r="AF199" t="s">
        <v>3</v>
      </c>
      <c r="AG199" s="1">
        <v>33327</v>
      </c>
      <c r="AH199" s="1">
        <v>52928.95</v>
      </c>
      <c r="AI199">
        <v>35.01</v>
      </c>
      <c r="AJ199">
        <v>22.21</v>
      </c>
      <c r="AK199">
        <v>25.32</v>
      </c>
      <c r="AL199">
        <v>1.45</v>
      </c>
      <c r="AM199">
        <v>1.02</v>
      </c>
      <c r="AN199">
        <v>1.26</v>
      </c>
      <c r="AO199" s="1">
        <v>1442.55</v>
      </c>
      <c r="AP199">
        <v>1.0414000000000001</v>
      </c>
      <c r="AQ199" s="1">
        <v>1710.52</v>
      </c>
      <c r="AR199" s="1">
        <v>2609.75</v>
      </c>
      <c r="AS199" s="1">
        <v>7754.04</v>
      </c>
      <c r="AT199">
        <v>711.48</v>
      </c>
      <c r="AU199">
        <v>422.03</v>
      </c>
      <c r="AV199" s="1">
        <v>13207.82</v>
      </c>
      <c r="AW199" s="1">
        <v>6847.68</v>
      </c>
      <c r="AX199">
        <v>0.46539999999999998</v>
      </c>
      <c r="AY199" s="1">
        <v>4767.6400000000003</v>
      </c>
      <c r="AZ199">
        <v>0.32400000000000001</v>
      </c>
      <c r="BA199">
        <v>683.72</v>
      </c>
      <c r="BB199">
        <v>4.65E-2</v>
      </c>
      <c r="BC199" s="1">
        <v>2415.8200000000002</v>
      </c>
      <c r="BD199">
        <v>0.16420000000000001</v>
      </c>
      <c r="BE199" s="1">
        <v>14714.86</v>
      </c>
      <c r="BF199">
        <v>0.55220000000000002</v>
      </c>
      <c r="BG199">
        <v>0.25490000000000002</v>
      </c>
      <c r="BH199">
        <v>0.1341</v>
      </c>
      <c r="BI199">
        <v>4.1500000000000002E-2</v>
      </c>
      <c r="BJ199">
        <v>1.7299999999999999E-2</v>
      </c>
    </row>
    <row r="200" spans="1:62" x14ac:dyDescent="0.25">
      <c r="A200" t="s">
        <v>201</v>
      </c>
      <c r="B200" t="s">
        <v>955</v>
      </c>
      <c r="C200">
        <v>100.29</v>
      </c>
      <c r="D200">
        <v>11.11784310751457</v>
      </c>
      <c r="E200">
        <v>992.53571024999997</v>
      </c>
      <c r="F200">
        <v>1.8E-3</v>
      </c>
      <c r="G200">
        <v>8.0000000000000004E-4</v>
      </c>
      <c r="H200">
        <v>6.3E-3</v>
      </c>
      <c r="I200">
        <v>1E-3</v>
      </c>
      <c r="J200">
        <v>2.58E-2</v>
      </c>
      <c r="K200">
        <v>0.93659999999999999</v>
      </c>
      <c r="L200">
        <v>2.7799999999999998E-2</v>
      </c>
      <c r="M200">
        <v>0.29570000000000002</v>
      </c>
      <c r="N200">
        <v>7.0000000000000001E-3</v>
      </c>
      <c r="O200">
        <v>0.1595</v>
      </c>
      <c r="P200" s="1">
        <v>58947.73</v>
      </c>
      <c r="Q200">
        <v>0.2455</v>
      </c>
      <c r="R200">
        <v>0.20050000000000001</v>
      </c>
      <c r="S200">
        <v>0.55400000000000005</v>
      </c>
      <c r="T200">
        <v>10.7</v>
      </c>
      <c r="U200" s="1">
        <v>70233.210000000006</v>
      </c>
      <c r="V200">
        <v>93.1</v>
      </c>
      <c r="W200" s="1">
        <v>223325.38</v>
      </c>
      <c r="X200">
        <v>0.77290000000000003</v>
      </c>
      <c r="Y200">
        <v>6.6299999999999998E-2</v>
      </c>
      <c r="Z200">
        <v>0.16089999999999999</v>
      </c>
      <c r="AA200">
        <v>0.2271</v>
      </c>
      <c r="AB200">
        <v>223.33</v>
      </c>
      <c r="AC200" s="1">
        <v>5638.6095150411938</v>
      </c>
      <c r="AD200">
        <v>559.45000000000005</v>
      </c>
      <c r="AE200" s="1">
        <v>181984.62</v>
      </c>
      <c r="AF200" t="s">
        <v>3</v>
      </c>
      <c r="AG200" s="1">
        <v>37067</v>
      </c>
      <c r="AH200" s="1">
        <v>56464.69</v>
      </c>
      <c r="AI200">
        <v>35.94</v>
      </c>
      <c r="AJ200">
        <v>22.93</v>
      </c>
      <c r="AK200">
        <v>26.69</v>
      </c>
      <c r="AL200">
        <v>1.64</v>
      </c>
      <c r="AM200">
        <v>0.94</v>
      </c>
      <c r="AN200">
        <v>1.35</v>
      </c>
      <c r="AO200" s="1">
        <v>1857.74</v>
      </c>
      <c r="AP200">
        <v>1.2611000000000001</v>
      </c>
      <c r="AQ200" s="1">
        <v>1934.25</v>
      </c>
      <c r="AR200" s="1">
        <v>2869.99</v>
      </c>
      <c r="AS200" s="1">
        <v>8035.57</v>
      </c>
      <c r="AT200">
        <v>876.61</v>
      </c>
      <c r="AU200">
        <v>469.25</v>
      </c>
      <c r="AV200" s="1">
        <v>14185.66</v>
      </c>
      <c r="AW200" s="1">
        <v>7588.24</v>
      </c>
      <c r="AX200">
        <v>0.46079999999999999</v>
      </c>
      <c r="AY200" s="1">
        <v>5810.81</v>
      </c>
      <c r="AZ200">
        <v>0.35289999999999999</v>
      </c>
      <c r="BA200">
        <v>771.78</v>
      </c>
      <c r="BB200">
        <v>4.6899999999999997E-2</v>
      </c>
      <c r="BC200" s="1">
        <v>2295.59</v>
      </c>
      <c r="BD200">
        <v>0.1394</v>
      </c>
      <c r="BE200" s="1">
        <v>16466.419999999998</v>
      </c>
      <c r="BF200">
        <v>0.53739999999999999</v>
      </c>
      <c r="BG200">
        <v>0.24329999999999999</v>
      </c>
      <c r="BH200">
        <v>0.16309999999999999</v>
      </c>
      <c r="BI200">
        <v>3.7400000000000003E-2</v>
      </c>
      <c r="BJ200">
        <v>1.8800000000000001E-2</v>
      </c>
    </row>
    <row r="201" spans="1:62" x14ac:dyDescent="0.25">
      <c r="A201" t="s">
        <v>202</v>
      </c>
      <c r="B201" t="s">
        <v>956</v>
      </c>
      <c r="C201">
        <v>12.95</v>
      </c>
      <c r="D201">
        <v>350.69982573272131</v>
      </c>
      <c r="E201">
        <v>3606.3218462999998</v>
      </c>
      <c r="F201">
        <v>5.1999999999999998E-3</v>
      </c>
      <c r="G201">
        <v>1E-3</v>
      </c>
      <c r="H201">
        <v>0.43030000000000002</v>
      </c>
      <c r="I201">
        <v>1.6000000000000001E-3</v>
      </c>
      <c r="J201">
        <v>0.14449999999999999</v>
      </c>
      <c r="K201">
        <v>0.29959999999999998</v>
      </c>
      <c r="L201">
        <v>0.1178</v>
      </c>
      <c r="M201">
        <v>0.95320000000000005</v>
      </c>
      <c r="N201">
        <v>5.67E-2</v>
      </c>
      <c r="O201">
        <v>0.18970000000000001</v>
      </c>
      <c r="P201" s="1">
        <v>64452.52</v>
      </c>
      <c r="Q201">
        <v>0.27060000000000001</v>
      </c>
      <c r="R201">
        <v>0.2099</v>
      </c>
      <c r="S201">
        <v>0.51949999999999996</v>
      </c>
      <c r="T201">
        <v>39.96</v>
      </c>
      <c r="U201" s="1">
        <v>89063.84</v>
      </c>
      <c r="V201">
        <v>89.66</v>
      </c>
      <c r="W201" s="1">
        <v>128224.75</v>
      </c>
      <c r="X201">
        <v>0.65459999999999996</v>
      </c>
      <c r="Y201">
        <v>0.27060000000000001</v>
      </c>
      <c r="Z201">
        <v>7.4800000000000005E-2</v>
      </c>
      <c r="AA201">
        <v>0.34539999999999998</v>
      </c>
      <c r="AB201">
        <v>128.22</v>
      </c>
      <c r="AC201" s="1">
        <v>5661.0377659849437</v>
      </c>
      <c r="AD201">
        <v>459.93</v>
      </c>
      <c r="AE201" s="1">
        <v>75871.34</v>
      </c>
      <c r="AF201" t="s">
        <v>3</v>
      </c>
      <c r="AG201" s="1">
        <v>28425</v>
      </c>
      <c r="AH201" s="1">
        <v>39652.44</v>
      </c>
      <c r="AI201">
        <v>64.239999999999995</v>
      </c>
      <c r="AJ201">
        <v>39.57</v>
      </c>
      <c r="AK201">
        <v>48.16</v>
      </c>
      <c r="AL201">
        <v>2.2200000000000002</v>
      </c>
      <c r="AM201">
        <v>1.79</v>
      </c>
      <c r="AN201">
        <v>2.06</v>
      </c>
      <c r="AO201">
        <v>1.41</v>
      </c>
      <c r="AP201">
        <v>1.1715</v>
      </c>
      <c r="AQ201" s="1">
        <v>2395.16</v>
      </c>
      <c r="AR201" s="1">
        <v>3215.78</v>
      </c>
      <c r="AS201" s="1">
        <v>9227.33</v>
      </c>
      <c r="AT201" s="1">
        <v>1292.24</v>
      </c>
      <c r="AU201">
        <v>702.98</v>
      </c>
      <c r="AV201" s="1">
        <v>16833.48</v>
      </c>
      <c r="AW201" s="1">
        <v>9250.11</v>
      </c>
      <c r="AX201">
        <v>0.47970000000000002</v>
      </c>
      <c r="AY201" s="1">
        <v>5012.75</v>
      </c>
      <c r="AZ201">
        <v>0.26</v>
      </c>
      <c r="BA201">
        <v>626.78</v>
      </c>
      <c r="BB201">
        <v>3.2500000000000001E-2</v>
      </c>
      <c r="BC201" s="1">
        <v>4393.8500000000004</v>
      </c>
      <c r="BD201">
        <v>0.22789999999999999</v>
      </c>
      <c r="BE201" s="1">
        <v>19283.48</v>
      </c>
      <c r="BF201">
        <v>0.56869999999999998</v>
      </c>
      <c r="BG201">
        <v>0.21629999999999999</v>
      </c>
      <c r="BH201">
        <v>0.1729</v>
      </c>
      <c r="BI201">
        <v>2.8000000000000001E-2</v>
      </c>
      <c r="BJ201">
        <v>1.4200000000000001E-2</v>
      </c>
    </row>
    <row r="202" spans="1:62" x14ac:dyDescent="0.25">
      <c r="A202" t="s">
        <v>203</v>
      </c>
      <c r="B202" t="s">
        <v>957</v>
      </c>
      <c r="C202">
        <v>89.86</v>
      </c>
      <c r="D202">
        <v>23.9719168302633</v>
      </c>
      <c r="E202">
        <v>1855.12801975</v>
      </c>
      <c r="F202">
        <v>5.1999999999999998E-3</v>
      </c>
      <c r="G202">
        <v>3.8999999999999998E-3</v>
      </c>
      <c r="H202">
        <v>1.5699999999999999E-2</v>
      </c>
      <c r="I202">
        <v>1.1000000000000001E-3</v>
      </c>
      <c r="J202">
        <v>4.1399999999999999E-2</v>
      </c>
      <c r="K202">
        <v>0.88590000000000002</v>
      </c>
      <c r="L202">
        <v>4.6699999999999998E-2</v>
      </c>
      <c r="M202">
        <v>0.42559999999999998</v>
      </c>
      <c r="N202">
        <v>7.1000000000000004E-3</v>
      </c>
      <c r="O202">
        <v>0.15740000000000001</v>
      </c>
      <c r="P202" s="1">
        <v>61797.96</v>
      </c>
      <c r="Q202">
        <v>0.1978</v>
      </c>
      <c r="R202">
        <v>0.17879999999999999</v>
      </c>
      <c r="S202">
        <v>0.62350000000000005</v>
      </c>
      <c r="T202">
        <v>14.89</v>
      </c>
      <c r="U202" s="1">
        <v>81734.37</v>
      </c>
      <c r="V202">
        <v>125.31</v>
      </c>
      <c r="W202" s="1">
        <v>191127.8</v>
      </c>
      <c r="X202">
        <v>0.73399999999999999</v>
      </c>
      <c r="Y202">
        <v>0.17330000000000001</v>
      </c>
      <c r="Z202">
        <v>9.2700000000000005E-2</v>
      </c>
      <c r="AA202">
        <v>0.26600000000000001</v>
      </c>
      <c r="AB202">
        <v>191.13</v>
      </c>
      <c r="AC202" s="1">
        <v>5222.1451304666834</v>
      </c>
      <c r="AD202">
        <v>535.41999999999996</v>
      </c>
      <c r="AE202" s="1">
        <v>161946.63</v>
      </c>
      <c r="AF202" t="s">
        <v>3</v>
      </c>
      <c r="AG202" s="1">
        <v>34088</v>
      </c>
      <c r="AH202" s="1">
        <v>54171.17</v>
      </c>
      <c r="AI202">
        <v>39.299999999999997</v>
      </c>
      <c r="AJ202">
        <v>23.82</v>
      </c>
      <c r="AK202">
        <v>28.15</v>
      </c>
      <c r="AL202">
        <v>1.86</v>
      </c>
      <c r="AM202">
        <v>1.33</v>
      </c>
      <c r="AN202">
        <v>1.67</v>
      </c>
      <c r="AO202" s="1">
        <v>1459.91</v>
      </c>
      <c r="AP202">
        <v>1.1321000000000001</v>
      </c>
      <c r="AQ202" s="1">
        <v>1602.12</v>
      </c>
      <c r="AR202" s="1">
        <v>2466.19</v>
      </c>
      <c r="AS202" s="1">
        <v>7608.4</v>
      </c>
      <c r="AT202">
        <v>827.18</v>
      </c>
      <c r="AU202">
        <v>423.95</v>
      </c>
      <c r="AV202" s="1">
        <v>12927.83</v>
      </c>
      <c r="AW202" s="1">
        <v>6354.99</v>
      </c>
      <c r="AX202">
        <v>0.43519999999999998</v>
      </c>
      <c r="AY202" s="1">
        <v>5225.4799999999996</v>
      </c>
      <c r="AZ202">
        <v>0.35780000000000001</v>
      </c>
      <c r="BA202">
        <v>748.64</v>
      </c>
      <c r="BB202">
        <v>5.1299999999999998E-2</v>
      </c>
      <c r="BC202" s="1">
        <v>2274.5500000000002</v>
      </c>
      <c r="BD202">
        <v>0.15579999999999999</v>
      </c>
      <c r="BE202" s="1">
        <v>14603.67</v>
      </c>
      <c r="BF202">
        <v>0.55600000000000005</v>
      </c>
      <c r="BG202">
        <v>0.2427</v>
      </c>
      <c r="BH202">
        <v>0.1517</v>
      </c>
      <c r="BI202">
        <v>3.4099999999999998E-2</v>
      </c>
      <c r="BJ202">
        <v>1.5599999999999999E-2</v>
      </c>
    </row>
    <row r="203" spans="1:62" x14ac:dyDescent="0.25">
      <c r="A203" t="s">
        <v>204</v>
      </c>
      <c r="B203" t="s">
        <v>958</v>
      </c>
      <c r="C203">
        <v>65.099999999999994</v>
      </c>
      <c r="D203">
        <v>23.557242592254809</v>
      </c>
      <c r="E203">
        <v>1432.0164416499999</v>
      </c>
      <c r="F203">
        <v>4.1999999999999997E-3</v>
      </c>
      <c r="G203">
        <v>8.9999999999999998E-4</v>
      </c>
      <c r="H203">
        <v>1.0699999999999999E-2</v>
      </c>
      <c r="I203">
        <v>1E-3</v>
      </c>
      <c r="J203">
        <v>3.5099999999999999E-2</v>
      </c>
      <c r="K203">
        <v>0.91190000000000004</v>
      </c>
      <c r="L203">
        <v>3.6200000000000003E-2</v>
      </c>
      <c r="M203">
        <v>0.29149999999999998</v>
      </c>
      <c r="N203">
        <v>4.0000000000000001E-3</v>
      </c>
      <c r="O203">
        <v>0.14699999999999999</v>
      </c>
      <c r="P203" s="1">
        <v>62461.67</v>
      </c>
      <c r="Q203">
        <v>0.20619999999999999</v>
      </c>
      <c r="R203">
        <v>0.1837</v>
      </c>
      <c r="S203">
        <v>0.61009999999999998</v>
      </c>
      <c r="T203">
        <v>12.37</v>
      </c>
      <c r="U203" s="1">
        <v>81391.64</v>
      </c>
      <c r="V203">
        <v>115.01</v>
      </c>
      <c r="W203" s="1">
        <v>232133.08</v>
      </c>
      <c r="X203">
        <v>0.75360000000000005</v>
      </c>
      <c r="Y203">
        <v>0.1404</v>
      </c>
      <c r="Z203">
        <v>0.106</v>
      </c>
      <c r="AA203">
        <v>0.24640000000000001</v>
      </c>
      <c r="AB203">
        <v>232.13</v>
      </c>
      <c r="AC203" s="1">
        <v>6378.0744815237658</v>
      </c>
      <c r="AD203">
        <v>646.16999999999996</v>
      </c>
      <c r="AE203" s="1">
        <v>192071.01</v>
      </c>
      <c r="AF203" t="s">
        <v>3</v>
      </c>
      <c r="AG203" s="1">
        <v>38896</v>
      </c>
      <c r="AH203" s="1">
        <v>63030.63</v>
      </c>
      <c r="AI203">
        <v>43.92</v>
      </c>
      <c r="AJ203">
        <v>24.84</v>
      </c>
      <c r="AK203">
        <v>28.04</v>
      </c>
      <c r="AL203">
        <v>1.6</v>
      </c>
      <c r="AM203">
        <v>1.3</v>
      </c>
      <c r="AN203">
        <v>1.46</v>
      </c>
      <c r="AO203" s="1">
        <v>2338.88</v>
      </c>
      <c r="AP203">
        <v>1.1409</v>
      </c>
      <c r="AQ203" s="1">
        <v>1664.85</v>
      </c>
      <c r="AR203" s="1">
        <v>2396.98</v>
      </c>
      <c r="AS203" s="1">
        <v>7434.34</v>
      </c>
      <c r="AT203">
        <v>818.3</v>
      </c>
      <c r="AU203">
        <v>411.11</v>
      </c>
      <c r="AV203" s="1">
        <v>12725.58</v>
      </c>
      <c r="AW203" s="1">
        <v>5341.58</v>
      </c>
      <c r="AX203">
        <v>0.35909999999999997</v>
      </c>
      <c r="AY203" s="1">
        <v>6957.2</v>
      </c>
      <c r="AZ203">
        <v>0.46779999999999999</v>
      </c>
      <c r="BA203">
        <v>774.25</v>
      </c>
      <c r="BB203">
        <v>5.21E-2</v>
      </c>
      <c r="BC203" s="1">
        <v>1800.35</v>
      </c>
      <c r="BD203">
        <v>0.121</v>
      </c>
      <c r="BE203" s="1">
        <v>14873.38</v>
      </c>
      <c r="BF203">
        <v>0.56869999999999998</v>
      </c>
      <c r="BG203">
        <v>0.2266</v>
      </c>
      <c r="BH203">
        <v>0.1452</v>
      </c>
      <c r="BI203">
        <v>3.6799999999999999E-2</v>
      </c>
      <c r="BJ203">
        <v>2.2700000000000001E-2</v>
      </c>
    </row>
    <row r="204" spans="1:62" x14ac:dyDescent="0.25">
      <c r="A204" t="s">
        <v>205</v>
      </c>
      <c r="B204" t="s">
        <v>959</v>
      </c>
      <c r="C204">
        <v>67.099999999999994</v>
      </c>
      <c r="D204">
        <v>19.611934021449802</v>
      </c>
      <c r="E204">
        <v>1094.1759251999999</v>
      </c>
      <c r="F204">
        <v>3.0000000000000001E-3</v>
      </c>
      <c r="G204">
        <v>4.0000000000000002E-4</v>
      </c>
      <c r="H204">
        <v>9.2999999999999992E-3</v>
      </c>
      <c r="I204">
        <v>1.1000000000000001E-3</v>
      </c>
      <c r="J204">
        <v>2.07E-2</v>
      </c>
      <c r="K204">
        <v>0.93130000000000002</v>
      </c>
      <c r="L204">
        <v>3.4099999999999998E-2</v>
      </c>
      <c r="M204">
        <v>0.43690000000000001</v>
      </c>
      <c r="N204">
        <v>2.5000000000000001E-3</v>
      </c>
      <c r="O204">
        <v>0.1575</v>
      </c>
      <c r="P204" s="1">
        <v>57306.03</v>
      </c>
      <c r="Q204">
        <v>0.21779999999999999</v>
      </c>
      <c r="R204">
        <v>0.2185</v>
      </c>
      <c r="S204">
        <v>0.56369999999999998</v>
      </c>
      <c r="T204">
        <v>9.98</v>
      </c>
      <c r="U204" s="1">
        <v>78638.28</v>
      </c>
      <c r="V204">
        <v>109.06</v>
      </c>
      <c r="W204" s="1">
        <v>195517.85</v>
      </c>
      <c r="X204">
        <v>0.75890000000000002</v>
      </c>
      <c r="Y204">
        <v>0.1182</v>
      </c>
      <c r="Z204">
        <v>0.1229</v>
      </c>
      <c r="AA204">
        <v>0.24110000000000001</v>
      </c>
      <c r="AB204">
        <v>195.52</v>
      </c>
      <c r="AC204" s="1">
        <v>4906.6738592788224</v>
      </c>
      <c r="AD204">
        <v>538.30999999999995</v>
      </c>
      <c r="AE204" s="1">
        <v>157585.59</v>
      </c>
      <c r="AF204" t="s">
        <v>3</v>
      </c>
      <c r="AG204" s="1">
        <v>34088</v>
      </c>
      <c r="AH204" s="1">
        <v>53358.16</v>
      </c>
      <c r="AI204">
        <v>37.909999999999997</v>
      </c>
      <c r="AJ204">
        <v>22.28</v>
      </c>
      <c r="AK204">
        <v>25.45</v>
      </c>
      <c r="AL204">
        <v>2.19</v>
      </c>
      <c r="AM204">
        <v>1.81</v>
      </c>
      <c r="AN204">
        <v>2.0299999999999998</v>
      </c>
      <c r="AO204" s="1">
        <v>1237.69</v>
      </c>
      <c r="AP204">
        <v>1.0390999999999999</v>
      </c>
      <c r="AQ204" s="1">
        <v>1823.94</v>
      </c>
      <c r="AR204" s="1">
        <v>2730.43</v>
      </c>
      <c r="AS204" s="1">
        <v>7612.1</v>
      </c>
      <c r="AT204">
        <v>852.25</v>
      </c>
      <c r="AU204">
        <v>392.66</v>
      </c>
      <c r="AV204" s="1">
        <v>13411.38</v>
      </c>
      <c r="AW204" s="1">
        <v>7603.91</v>
      </c>
      <c r="AX204">
        <v>0.4894</v>
      </c>
      <c r="AY204" s="1">
        <v>4741.17</v>
      </c>
      <c r="AZ204">
        <v>0.30520000000000003</v>
      </c>
      <c r="BA204">
        <v>796.16</v>
      </c>
      <c r="BB204">
        <v>5.1200000000000002E-2</v>
      </c>
      <c r="BC204" s="1">
        <v>2395.3000000000002</v>
      </c>
      <c r="BD204">
        <v>0.1542</v>
      </c>
      <c r="BE204" s="1">
        <v>15536.55</v>
      </c>
      <c r="BF204">
        <v>0.52880000000000005</v>
      </c>
      <c r="BG204">
        <v>0.24759999999999999</v>
      </c>
      <c r="BH204">
        <v>0.17019999999999999</v>
      </c>
      <c r="BI204">
        <v>3.3300000000000003E-2</v>
      </c>
      <c r="BJ204">
        <v>2.01E-2</v>
      </c>
    </row>
    <row r="205" spans="1:62" x14ac:dyDescent="0.25">
      <c r="A205" t="s">
        <v>206</v>
      </c>
      <c r="B205" t="s">
        <v>960</v>
      </c>
      <c r="C205">
        <v>94.76</v>
      </c>
      <c r="D205">
        <v>9.5207992602907137</v>
      </c>
      <c r="E205">
        <v>835.60112624999999</v>
      </c>
      <c r="F205">
        <v>2.8999999999999998E-3</v>
      </c>
      <c r="G205">
        <v>1E-3</v>
      </c>
      <c r="H205">
        <v>7.3000000000000001E-3</v>
      </c>
      <c r="I205">
        <v>1E-3</v>
      </c>
      <c r="J205">
        <v>5.4600000000000003E-2</v>
      </c>
      <c r="K205">
        <v>0.90620000000000001</v>
      </c>
      <c r="L205">
        <v>2.7099999999999999E-2</v>
      </c>
      <c r="M205">
        <v>0.2666</v>
      </c>
      <c r="N205">
        <v>4.1999999999999997E-3</v>
      </c>
      <c r="O205">
        <v>0.1492</v>
      </c>
      <c r="P205" s="1">
        <v>61306.38</v>
      </c>
      <c r="Q205">
        <v>0.20419999999999999</v>
      </c>
      <c r="R205">
        <v>0.1933</v>
      </c>
      <c r="S205">
        <v>0.60240000000000005</v>
      </c>
      <c r="T205">
        <v>9.56</v>
      </c>
      <c r="U205" s="1">
        <v>69056.53</v>
      </c>
      <c r="V205">
        <v>87.14</v>
      </c>
      <c r="W205" s="1">
        <v>211403.27</v>
      </c>
      <c r="X205">
        <v>0.753</v>
      </c>
      <c r="Y205">
        <v>5.4199999999999998E-2</v>
      </c>
      <c r="Z205">
        <v>0.19270000000000001</v>
      </c>
      <c r="AA205">
        <v>0.247</v>
      </c>
      <c r="AB205">
        <v>211.4</v>
      </c>
      <c r="AC205" s="1">
        <v>5266.7466640286566</v>
      </c>
      <c r="AD205">
        <v>529.28</v>
      </c>
      <c r="AE205" s="1">
        <v>179581.25</v>
      </c>
      <c r="AF205" t="s">
        <v>3</v>
      </c>
      <c r="AG205" s="1">
        <v>38199</v>
      </c>
      <c r="AH205" s="1">
        <v>58881.94</v>
      </c>
      <c r="AI205">
        <v>36.630000000000003</v>
      </c>
      <c r="AJ205">
        <v>22.05</v>
      </c>
      <c r="AK205">
        <v>27.29</v>
      </c>
      <c r="AL205">
        <v>1.87</v>
      </c>
      <c r="AM205">
        <v>1.25</v>
      </c>
      <c r="AN205">
        <v>1.66</v>
      </c>
      <c r="AO205" s="1">
        <v>1930.85</v>
      </c>
      <c r="AP205">
        <v>1.3116000000000001</v>
      </c>
      <c r="AQ205" s="1">
        <v>1850.03</v>
      </c>
      <c r="AR205" s="1">
        <v>2735.16</v>
      </c>
      <c r="AS205" s="1">
        <v>7826.13</v>
      </c>
      <c r="AT205">
        <v>730.73</v>
      </c>
      <c r="AU205">
        <v>379.96</v>
      </c>
      <c r="AV205" s="1">
        <v>13522.01</v>
      </c>
      <c r="AW205" s="1">
        <v>7281.82</v>
      </c>
      <c r="AX205">
        <v>0.45979999999999999</v>
      </c>
      <c r="AY205" s="1">
        <v>5915.44</v>
      </c>
      <c r="AZ205">
        <v>0.3735</v>
      </c>
      <c r="BA205">
        <v>859.13</v>
      </c>
      <c r="BB205">
        <v>5.4199999999999998E-2</v>
      </c>
      <c r="BC205" s="1">
        <v>1780.77</v>
      </c>
      <c r="BD205">
        <v>0.1124</v>
      </c>
      <c r="BE205" s="1">
        <v>15837.16</v>
      </c>
      <c r="BF205">
        <v>0.54869999999999997</v>
      </c>
      <c r="BG205">
        <v>0.2394</v>
      </c>
      <c r="BH205">
        <v>0.1588</v>
      </c>
      <c r="BI205">
        <v>3.5200000000000002E-2</v>
      </c>
      <c r="BJ205">
        <v>1.7999999999999999E-2</v>
      </c>
    </row>
    <row r="206" spans="1:62" x14ac:dyDescent="0.25">
      <c r="A206" t="s">
        <v>207</v>
      </c>
      <c r="B206" t="s">
        <v>961</v>
      </c>
      <c r="C206">
        <v>18.29</v>
      </c>
      <c r="D206">
        <v>174.19842085688359</v>
      </c>
      <c r="E206">
        <v>2120.76155535</v>
      </c>
      <c r="F206">
        <v>8.9999999999999993E-3</v>
      </c>
      <c r="G206">
        <v>6.9999999999999999E-4</v>
      </c>
      <c r="H206">
        <v>6.2199999999999998E-2</v>
      </c>
      <c r="I206">
        <v>1.1999999999999999E-3</v>
      </c>
      <c r="J206">
        <v>5.0200000000000002E-2</v>
      </c>
      <c r="K206">
        <v>0.81089999999999995</v>
      </c>
      <c r="L206">
        <v>6.5699999999999995E-2</v>
      </c>
      <c r="M206">
        <v>0.54259999999999997</v>
      </c>
      <c r="N206">
        <v>1.29E-2</v>
      </c>
      <c r="O206">
        <v>0.1648</v>
      </c>
      <c r="P206" s="1">
        <v>64306.27</v>
      </c>
      <c r="Q206">
        <v>0.17560000000000001</v>
      </c>
      <c r="R206">
        <v>0.1832</v>
      </c>
      <c r="S206">
        <v>0.64119999999999999</v>
      </c>
      <c r="T206">
        <v>16.940000000000001</v>
      </c>
      <c r="U206" s="1">
        <v>84798.76</v>
      </c>
      <c r="V206">
        <v>123.66</v>
      </c>
      <c r="W206" s="1">
        <v>155043.24</v>
      </c>
      <c r="X206">
        <v>0.71789999999999998</v>
      </c>
      <c r="Y206">
        <v>0.21179999999999999</v>
      </c>
      <c r="Z206">
        <v>7.0300000000000001E-2</v>
      </c>
      <c r="AA206">
        <v>0.28210000000000002</v>
      </c>
      <c r="AB206">
        <v>155.04</v>
      </c>
      <c r="AC206" s="1">
        <v>5251.7356998082296</v>
      </c>
      <c r="AD206">
        <v>580.07000000000005</v>
      </c>
      <c r="AE206" s="1">
        <v>120315.45</v>
      </c>
      <c r="AF206" t="s">
        <v>3</v>
      </c>
      <c r="AG206" s="1">
        <v>31043</v>
      </c>
      <c r="AH206" s="1">
        <v>49278.42</v>
      </c>
      <c r="AI206">
        <v>52.3</v>
      </c>
      <c r="AJ206">
        <v>29.8</v>
      </c>
      <c r="AK206">
        <v>37.51</v>
      </c>
      <c r="AL206">
        <v>1.34</v>
      </c>
      <c r="AM206">
        <v>0.95</v>
      </c>
      <c r="AN206">
        <v>1.1299999999999999</v>
      </c>
      <c r="AO206">
        <v>656.49</v>
      </c>
      <c r="AP206">
        <v>0.91339999999999999</v>
      </c>
      <c r="AQ206" s="1">
        <v>1665.34</v>
      </c>
      <c r="AR206" s="1">
        <v>2299.0100000000002</v>
      </c>
      <c r="AS206" s="1">
        <v>8053.75</v>
      </c>
      <c r="AT206">
        <v>856.39</v>
      </c>
      <c r="AU206">
        <v>392.53</v>
      </c>
      <c r="AV206" s="1">
        <v>13267.02</v>
      </c>
      <c r="AW206" s="1">
        <v>7146.97</v>
      </c>
      <c r="AX206">
        <v>0.4733</v>
      </c>
      <c r="AY206" s="1">
        <v>4673.66</v>
      </c>
      <c r="AZ206">
        <v>0.3095</v>
      </c>
      <c r="BA206">
        <v>735.52</v>
      </c>
      <c r="BB206">
        <v>4.87E-2</v>
      </c>
      <c r="BC206" s="1">
        <v>2542.86</v>
      </c>
      <c r="BD206">
        <v>0.16839999999999999</v>
      </c>
      <c r="BE206" s="1">
        <v>15099.02</v>
      </c>
      <c r="BF206">
        <v>0.55149999999999999</v>
      </c>
      <c r="BG206">
        <v>0.24379999999999999</v>
      </c>
      <c r="BH206">
        <v>0.16309999999999999</v>
      </c>
      <c r="BI206">
        <v>2.5600000000000001E-2</v>
      </c>
      <c r="BJ206">
        <v>1.5900000000000001E-2</v>
      </c>
    </row>
    <row r="207" spans="1:62" x14ac:dyDescent="0.25">
      <c r="A207" t="s">
        <v>208</v>
      </c>
      <c r="B207" t="s">
        <v>962</v>
      </c>
      <c r="C207">
        <v>63.95</v>
      </c>
      <c r="D207">
        <v>43.074766183093672</v>
      </c>
      <c r="E207">
        <v>2356.1449025500001</v>
      </c>
      <c r="F207">
        <v>6.1000000000000004E-3</v>
      </c>
      <c r="G207">
        <v>3.5999999999999999E-3</v>
      </c>
      <c r="H207">
        <v>2.1499999999999998E-2</v>
      </c>
      <c r="I207">
        <v>1.1999999999999999E-3</v>
      </c>
      <c r="J207">
        <v>5.2499999999999998E-2</v>
      </c>
      <c r="K207">
        <v>0.86060000000000003</v>
      </c>
      <c r="L207">
        <v>5.45E-2</v>
      </c>
      <c r="M207">
        <v>0.40150000000000002</v>
      </c>
      <c r="N207">
        <v>9.5999999999999992E-3</v>
      </c>
      <c r="O207">
        <v>0.16550000000000001</v>
      </c>
      <c r="P207" s="1">
        <v>65903.350000000006</v>
      </c>
      <c r="Q207">
        <v>0.18909999999999999</v>
      </c>
      <c r="R207">
        <v>0.20100000000000001</v>
      </c>
      <c r="S207">
        <v>0.60980000000000001</v>
      </c>
      <c r="T207">
        <v>19.059999999999999</v>
      </c>
      <c r="U207" s="1">
        <v>83904.74</v>
      </c>
      <c r="V207">
        <v>124.46</v>
      </c>
      <c r="W207" s="1">
        <v>178405.59</v>
      </c>
      <c r="X207">
        <v>0.74209999999999998</v>
      </c>
      <c r="Y207">
        <v>0.17050000000000001</v>
      </c>
      <c r="Z207">
        <v>8.7400000000000005E-2</v>
      </c>
      <c r="AA207">
        <v>0.25790000000000002</v>
      </c>
      <c r="AB207">
        <v>178.41</v>
      </c>
      <c r="AC207" s="1">
        <v>5391.3069948568882</v>
      </c>
      <c r="AD207">
        <v>556.35</v>
      </c>
      <c r="AE207" s="1">
        <v>148774.79999999999</v>
      </c>
      <c r="AF207" t="s">
        <v>3</v>
      </c>
      <c r="AG207" s="1">
        <v>35202</v>
      </c>
      <c r="AH207" s="1">
        <v>56470.83</v>
      </c>
      <c r="AI207">
        <v>45.06</v>
      </c>
      <c r="AJ207">
        <v>26.59</v>
      </c>
      <c r="AK207">
        <v>32.97</v>
      </c>
      <c r="AL207">
        <v>2.2599999999999998</v>
      </c>
      <c r="AM207">
        <v>1.74</v>
      </c>
      <c r="AN207">
        <v>2.1</v>
      </c>
      <c r="AO207" s="1">
        <v>1741.17</v>
      </c>
      <c r="AP207">
        <v>1.0730999999999999</v>
      </c>
      <c r="AQ207" s="1">
        <v>1637.14</v>
      </c>
      <c r="AR207" s="1">
        <v>2301.06</v>
      </c>
      <c r="AS207" s="1">
        <v>7725.39</v>
      </c>
      <c r="AT207">
        <v>928.59</v>
      </c>
      <c r="AU207">
        <v>475.23</v>
      </c>
      <c r="AV207" s="1">
        <v>13067.41</v>
      </c>
      <c r="AW207" s="1">
        <v>6022.27</v>
      </c>
      <c r="AX207">
        <v>0.41789999999999999</v>
      </c>
      <c r="AY207" s="1">
        <v>5510.14</v>
      </c>
      <c r="AZ207">
        <v>0.38229999999999997</v>
      </c>
      <c r="BA207">
        <v>742.44</v>
      </c>
      <c r="BB207">
        <v>5.1499999999999997E-2</v>
      </c>
      <c r="BC207" s="1">
        <v>2136.7800000000002</v>
      </c>
      <c r="BD207">
        <v>0.14829999999999999</v>
      </c>
      <c r="BE207" s="1">
        <v>14411.63</v>
      </c>
      <c r="BF207">
        <v>0.56730000000000003</v>
      </c>
      <c r="BG207">
        <v>0.2334</v>
      </c>
      <c r="BH207">
        <v>0.1512</v>
      </c>
      <c r="BI207">
        <v>2.9700000000000001E-2</v>
      </c>
      <c r="BJ207">
        <v>1.84E-2</v>
      </c>
    </row>
    <row r="208" spans="1:62" x14ac:dyDescent="0.25">
      <c r="A208" t="s">
        <v>209</v>
      </c>
      <c r="B208" t="s">
        <v>963</v>
      </c>
      <c r="C208">
        <v>138.62</v>
      </c>
      <c r="D208">
        <v>10.488422929898791</v>
      </c>
      <c r="E208">
        <v>1311.17950505</v>
      </c>
      <c r="F208">
        <v>2.5000000000000001E-3</v>
      </c>
      <c r="G208">
        <v>6.9999999999999999E-4</v>
      </c>
      <c r="H208">
        <v>6.6E-3</v>
      </c>
      <c r="I208">
        <v>8.9999999999999998E-4</v>
      </c>
      <c r="J208">
        <v>2.4E-2</v>
      </c>
      <c r="K208">
        <v>0.9375</v>
      </c>
      <c r="L208">
        <v>2.7799999999999998E-2</v>
      </c>
      <c r="M208">
        <v>0.27500000000000002</v>
      </c>
      <c r="N208">
        <v>2.2000000000000001E-3</v>
      </c>
      <c r="O208">
        <v>0.15390000000000001</v>
      </c>
      <c r="P208" s="1">
        <v>59907.26</v>
      </c>
      <c r="Q208">
        <v>0.21640000000000001</v>
      </c>
      <c r="R208">
        <v>0.1883</v>
      </c>
      <c r="S208">
        <v>0.59530000000000005</v>
      </c>
      <c r="T208">
        <v>13.4</v>
      </c>
      <c r="U208" s="1">
        <v>73491.48</v>
      </c>
      <c r="V208">
        <v>98.48</v>
      </c>
      <c r="W208" s="1">
        <v>204645.06</v>
      </c>
      <c r="X208">
        <v>0.80169999999999997</v>
      </c>
      <c r="Y208">
        <v>6.1400000000000003E-2</v>
      </c>
      <c r="Z208">
        <v>0.13689999999999999</v>
      </c>
      <c r="AA208">
        <v>0.1983</v>
      </c>
      <c r="AB208">
        <v>204.65</v>
      </c>
      <c r="AC208" s="1">
        <v>4910.8863935545714</v>
      </c>
      <c r="AD208">
        <v>527.22</v>
      </c>
      <c r="AE208" s="1">
        <v>181014.76</v>
      </c>
      <c r="AF208" t="s">
        <v>3</v>
      </c>
      <c r="AG208" s="1">
        <v>38916</v>
      </c>
      <c r="AH208" s="1">
        <v>61320.68</v>
      </c>
      <c r="AI208">
        <v>32.83</v>
      </c>
      <c r="AJ208">
        <v>21.62</v>
      </c>
      <c r="AK208">
        <v>24.58</v>
      </c>
      <c r="AL208">
        <v>1.7</v>
      </c>
      <c r="AM208">
        <v>1.1200000000000001</v>
      </c>
      <c r="AN208">
        <v>1.48</v>
      </c>
      <c r="AO208" s="1">
        <v>1770.19</v>
      </c>
      <c r="AP208">
        <v>1.1436999999999999</v>
      </c>
      <c r="AQ208" s="1">
        <v>1671.84</v>
      </c>
      <c r="AR208" s="1">
        <v>2621.4299999999998</v>
      </c>
      <c r="AS208" s="1">
        <v>7528.48</v>
      </c>
      <c r="AT208">
        <v>714.9</v>
      </c>
      <c r="AU208">
        <v>480.81</v>
      </c>
      <c r="AV208" s="1">
        <v>13017.45</v>
      </c>
      <c r="AW208" s="1">
        <v>6693.73</v>
      </c>
      <c r="AX208">
        <v>0.4556</v>
      </c>
      <c r="AY208" s="1">
        <v>5291.57</v>
      </c>
      <c r="AZ208">
        <v>0.36020000000000002</v>
      </c>
      <c r="BA208">
        <v>647.11</v>
      </c>
      <c r="BB208">
        <v>4.3999999999999997E-2</v>
      </c>
      <c r="BC208" s="1">
        <v>2058.8000000000002</v>
      </c>
      <c r="BD208">
        <v>0.1401</v>
      </c>
      <c r="BE208" s="1">
        <v>14691.22</v>
      </c>
      <c r="BF208">
        <v>0.55840000000000001</v>
      </c>
      <c r="BG208">
        <v>0.24210000000000001</v>
      </c>
      <c r="BH208">
        <v>0.13930000000000001</v>
      </c>
      <c r="BI208">
        <v>3.8899999999999997E-2</v>
      </c>
      <c r="BJ208">
        <v>2.12E-2</v>
      </c>
    </row>
    <row r="209" spans="1:62" x14ac:dyDescent="0.25">
      <c r="A209" t="s">
        <v>210</v>
      </c>
      <c r="B209" t="s">
        <v>964</v>
      </c>
      <c r="C209">
        <v>111.62</v>
      </c>
      <c r="D209">
        <v>9.1634172070917579</v>
      </c>
      <c r="E209">
        <v>918.29554844999996</v>
      </c>
      <c r="F209">
        <v>1.2999999999999999E-3</v>
      </c>
      <c r="G209">
        <v>2.0000000000000001E-4</v>
      </c>
      <c r="H209">
        <v>4.7000000000000002E-3</v>
      </c>
      <c r="I209">
        <v>4.0000000000000002E-4</v>
      </c>
      <c r="J209">
        <v>2.12E-2</v>
      </c>
      <c r="K209">
        <v>0.94799999999999995</v>
      </c>
      <c r="L209">
        <v>2.41E-2</v>
      </c>
      <c r="M209">
        <v>0.3765</v>
      </c>
      <c r="N209">
        <v>7.7000000000000002E-3</v>
      </c>
      <c r="O209">
        <v>0.1603</v>
      </c>
      <c r="P209" s="1">
        <v>58739.26</v>
      </c>
      <c r="Q209">
        <v>0.20799999999999999</v>
      </c>
      <c r="R209">
        <v>0.19600000000000001</v>
      </c>
      <c r="S209">
        <v>0.59609999999999996</v>
      </c>
      <c r="T209">
        <v>9.3800000000000008</v>
      </c>
      <c r="U209" s="1">
        <v>72915</v>
      </c>
      <c r="V209">
        <v>97.91</v>
      </c>
      <c r="W209" s="1">
        <v>243714.13</v>
      </c>
      <c r="X209">
        <v>0.69450000000000001</v>
      </c>
      <c r="Y209">
        <v>0.1018</v>
      </c>
      <c r="Z209">
        <v>0.20369999999999999</v>
      </c>
      <c r="AA209">
        <v>0.30549999999999999</v>
      </c>
      <c r="AB209">
        <v>243.71</v>
      </c>
      <c r="AC209" s="1">
        <v>6249.4063263734724</v>
      </c>
      <c r="AD209">
        <v>577.4</v>
      </c>
      <c r="AE209" s="1">
        <v>193881.46</v>
      </c>
      <c r="AF209" t="s">
        <v>3</v>
      </c>
      <c r="AG209" s="1">
        <v>33373</v>
      </c>
      <c r="AH209" s="1">
        <v>54585.84</v>
      </c>
      <c r="AI209">
        <v>34.79</v>
      </c>
      <c r="AJ209">
        <v>23.33</v>
      </c>
      <c r="AK209">
        <v>25.34</v>
      </c>
      <c r="AL209">
        <v>1.98</v>
      </c>
      <c r="AM209">
        <v>1.22</v>
      </c>
      <c r="AN209">
        <v>1.49</v>
      </c>
      <c r="AO209" s="1">
        <v>1718.34</v>
      </c>
      <c r="AP209">
        <v>1.1936</v>
      </c>
      <c r="AQ209" s="1">
        <v>1940.62</v>
      </c>
      <c r="AR209" s="1">
        <v>3084.36</v>
      </c>
      <c r="AS209" s="1">
        <v>8416.1200000000008</v>
      </c>
      <c r="AT209">
        <v>801.68</v>
      </c>
      <c r="AU209">
        <v>458.78</v>
      </c>
      <c r="AV209" s="1">
        <v>14701.57</v>
      </c>
      <c r="AW209" s="1">
        <v>7965.25</v>
      </c>
      <c r="AX209">
        <v>0.4622</v>
      </c>
      <c r="AY209" s="1">
        <v>5787.15</v>
      </c>
      <c r="AZ209">
        <v>0.33579999999999999</v>
      </c>
      <c r="BA209">
        <v>885.61</v>
      </c>
      <c r="BB209">
        <v>5.1400000000000001E-2</v>
      </c>
      <c r="BC209" s="1">
        <v>2595.58</v>
      </c>
      <c r="BD209">
        <v>0.15060000000000001</v>
      </c>
      <c r="BE209" s="1">
        <v>17233.59</v>
      </c>
      <c r="BF209">
        <v>0.53900000000000003</v>
      </c>
      <c r="BG209">
        <v>0.2455</v>
      </c>
      <c r="BH209">
        <v>0.15310000000000001</v>
      </c>
      <c r="BI209">
        <v>4.0300000000000002E-2</v>
      </c>
      <c r="BJ209">
        <v>2.1999999999999999E-2</v>
      </c>
    </row>
    <row r="210" spans="1:62" x14ac:dyDescent="0.25">
      <c r="A210" t="s">
        <v>211</v>
      </c>
      <c r="B210" t="s">
        <v>965</v>
      </c>
      <c r="C210">
        <v>4.58</v>
      </c>
      <c r="D210">
        <v>572.0953891712121</v>
      </c>
      <c r="E210">
        <v>2237.5874559090912</v>
      </c>
      <c r="F210">
        <v>4.3900000000000002E-2</v>
      </c>
      <c r="G210">
        <v>2.9999999999999997E-4</v>
      </c>
      <c r="H210">
        <v>3.7100000000000001E-2</v>
      </c>
      <c r="I210">
        <v>8.9999999999999998E-4</v>
      </c>
      <c r="J210">
        <v>4.02E-2</v>
      </c>
      <c r="K210">
        <v>0.8256</v>
      </c>
      <c r="L210">
        <v>5.1999999999999998E-2</v>
      </c>
      <c r="M210">
        <v>5.8700000000000002E-2</v>
      </c>
      <c r="N210">
        <v>1.4200000000000001E-2</v>
      </c>
      <c r="O210">
        <v>0.12720000000000001</v>
      </c>
      <c r="P210" s="1">
        <v>84535.77</v>
      </c>
      <c r="Q210">
        <v>0.12429999999999999</v>
      </c>
      <c r="R210">
        <v>0.17219999999999999</v>
      </c>
      <c r="S210">
        <v>0.70340000000000003</v>
      </c>
      <c r="T210">
        <v>16.93</v>
      </c>
      <c r="U210" s="1">
        <v>106993.14</v>
      </c>
      <c r="V210">
        <v>126.58</v>
      </c>
      <c r="W210" s="1">
        <v>333840.12</v>
      </c>
      <c r="X210">
        <v>0.86570000000000003</v>
      </c>
      <c r="Y210">
        <v>0.1172</v>
      </c>
      <c r="Z210">
        <v>1.7100000000000001E-2</v>
      </c>
      <c r="AA210">
        <v>0.1343</v>
      </c>
      <c r="AB210">
        <v>333.84</v>
      </c>
      <c r="AC210" s="1">
        <v>14570.81096853662</v>
      </c>
      <c r="AD210" s="1">
        <v>1444.15</v>
      </c>
      <c r="AE210" s="1">
        <v>299584.63</v>
      </c>
      <c r="AF210" t="s">
        <v>3</v>
      </c>
      <c r="AG210" s="1">
        <v>67042</v>
      </c>
      <c r="AH210" s="1">
        <v>166752.25</v>
      </c>
      <c r="AI210">
        <v>109.62</v>
      </c>
      <c r="AJ210">
        <v>44</v>
      </c>
      <c r="AK210">
        <v>63.85</v>
      </c>
      <c r="AL210">
        <v>2.12</v>
      </c>
      <c r="AM210">
        <v>1.69</v>
      </c>
      <c r="AN210">
        <v>1.81</v>
      </c>
      <c r="AO210" s="1">
        <v>3992.07</v>
      </c>
      <c r="AP210">
        <v>0.63739999999999997</v>
      </c>
      <c r="AQ210" s="1">
        <v>2255.9499999999998</v>
      </c>
      <c r="AR210" s="1">
        <v>2315.1799999999998</v>
      </c>
      <c r="AS210" s="1">
        <v>10511.83</v>
      </c>
      <c r="AT210" s="1">
        <v>1156.55</v>
      </c>
      <c r="AU210">
        <v>638.41999999999996</v>
      </c>
      <c r="AV210" s="1">
        <v>16877.93</v>
      </c>
      <c r="AW210" s="1">
        <v>2883.74</v>
      </c>
      <c r="AX210">
        <v>0.15959999999999999</v>
      </c>
      <c r="AY210" s="1">
        <v>13319.01</v>
      </c>
      <c r="AZ210">
        <v>0.73719999999999997</v>
      </c>
      <c r="BA210">
        <v>887.83</v>
      </c>
      <c r="BB210">
        <v>4.9099999999999998E-2</v>
      </c>
      <c r="BC210">
        <v>976.15</v>
      </c>
      <c r="BD210">
        <v>5.3999999999999999E-2</v>
      </c>
      <c r="BE210" s="1">
        <v>18066.73</v>
      </c>
      <c r="BF210">
        <v>0.60140000000000005</v>
      </c>
      <c r="BG210">
        <v>0.20979999999999999</v>
      </c>
      <c r="BH210">
        <v>0.14080000000000001</v>
      </c>
      <c r="BI210">
        <v>0.03</v>
      </c>
      <c r="BJ210">
        <v>1.8100000000000002E-2</v>
      </c>
    </row>
    <row r="211" spans="1:62" x14ac:dyDescent="0.25">
      <c r="A211" t="s">
        <v>212</v>
      </c>
      <c r="B211" t="s">
        <v>966</v>
      </c>
      <c r="C211">
        <v>31.62</v>
      </c>
      <c r="D211">
        <v>234.41244432344641</v>
      </c>
      <c r="E211">
        <v>2974.62670385</v>
      </c>
      <c r="F211">
        <v>4.2599999999999999E-2</v>
      </c>
      <c r="G211">
        <v>5.9999999999999995E-4</v>
      </c>
      <c r="H211">
        <v>3.32E-2</v>
      </c>
      <c r="I211">
        <v>1.1999999999999999E-3</v>
      </c>
      <c r="J211">
        <v>3.7100000000000001E-2</v>
      </c>
      <c r="K211">
        <v>0.84250000000000003</v>
      </c>
      <c r="L211">
        <v>4.2799999999999998E-2</v>
      </c>
      <c r="M211">
        <v>7.6100000000000001E-2</v>
      </c>
      <c r="N211">
        <v>1.46E-2</v>
      </c>
      <c r="O211">
        <v>0.11260000000000001</v>
      </c>
      <c r="P211" s="1">
        <v>78524.09</v>
      </c>
      <c r="Q211">
        <v>0.15509999999999999</v>
      </c>
      <c r="R211">
        <v>0.17760000000000001</v>
      </c>
      <c r="S211">
        <v>0.6673</v>
      </c>
      <c r="T211">
        <v>18.37</v>
      </c>
      <c r="U211" s="1">
        <v>97614.93</v>
      </c>
      <c r="V211">
        <v>160.53</v>
      </c>
      <c r="W211" s="1">
        <v>314627.71999999997</v>
      </c>
      <c r="X211">
        <v>0.85960000000000003</v>
      </c>
      <c r="Y211">
        <v>0.1033</v>
      </c>
      <c r="Z211">
        <v>3.7100000000000001E-2</v>
      </c>
      <c r="AA211">
        <v>0.1404</v>
      </c>
      <c r="AB211">
        <v>314.63</v>
      </c>
      <c r="AC211" s="1">
        <v>12378.88340942693</v>
      </c>
      <c r="AD211" s="1">
        <v>1118.52</v>
      </c>
      <c r="AE211" s="1">
        <v>300448.59000000003</v>
      </c>
      <c r="AF211" t="s">
        <v>3</v>
      </c>
      <c r="AG211" s="1">
        <v>63635</v>
      </c>
      <c r="AH211" s="1">
        <v>161551.26</v>
      </c>
      <c r="AI211">
        <v>79.7</v>
      </c>
      <c r="AJ211">
        <v>36.549999999999997</v>
      </c>
      <c r="AK211">
        <v>45.96</v>
      </c>
      <c r="AL211">
        <v>1.7</v>
      </c>
      <c r="AM211">
        <v>1.41</v>
      </c>
      <c r="AN211">
        <v>1.49</v>
      </c>
      <c r="AO211" s="1">
        <v>3118.24</v>
      </c>
      <c r="AP211">
        <v>0.59470000000000001</v>
      </c>
      <c r="AQ211" s="1">
        <v>1763.98</v>
      </c>
      <c r="AR211" s="1">
        <v>2407.54</v>
      </c>
      <c r="AS211" s="1">
        <v>8459.08</v>
      </c>
      <c r="AT211">
        <v>987.51</v>
      </c>
      <c r="AU211">
        <v>443.26</v>
      </c>
      <c r="AV211" s="1">
        <v>14061.37</v>
      </c>
      <c r="AW211" s="1">
        <v>3017.78</v>
      </c>
      <c r="AX211">
        <v>0.1963</v>
      </c>
      <c r="AY211" s="1">
        <v>10328.450000000001</v>
      </c>
      <c r="AZ211">
        <v>0.67169999999999996</v>
      </c>
      <c r="BA211">
        <v>985.92</v>
      </c>
      <c r="BB211">
        <v>6.4100000000000004E-2</v>
      </c>
      <c r="BC211" s="1">
        <v>1043.75</v>
      </c>
      <c r="BD211">
        <v>6.7900000000000002E-2</v>
      </c>
      <c r="BE211" s="1">
        <v>15375.91</v>
      </c>
      <c r="BF211">
        <v>0.60519999999999996</v>
      </c>
      <c r="BG211">
        <v>0.22259999999999999</v>
      </c>
      <c r="BH211">
        <v>0.1242</v>
      </c>
      <c r="BI211">
        <v>3.0599999999999999E-2</v>
      </c>
      <c r="BJ211">
        <v>1.7399999999999999E-2</v>
      </c>
    </row>
    <row r="212" spans="1:62" x14ac:dyDescent="0.25">
      <c r="A212" t="s">
        <v>213</v>
      </c>
      <c r="B212" t="s">
        <v>967</v>
      </c>
      <c r="C212">
        <v>77.099999999999994</v>
      </c>
      <c r="D212">
        <v>10.55039184978399</v>
      </c>
      <c r="E212">
        <v>737.79607320000002</v>
      </c>
      <c r="F212">
        <v>1.6000000000000001E-3</v>
      </c>
      <c r="G212">
        <v>5.0000000000000001E-4</v>
      </c>
      <c r="H212">
        <v>5.0000000000000001E-3</v>
      </c>
      <c r="I212">
        <v>4.0000000000000002E-4</v>
      </c>
      <c r="J212">
        <v>1.4200000000000001E-2</v>
      </c>
      <c r="K212">
        <v>0.95569999999999999</v>
      </c>
      <c r="L212">
        <v>2.2599999999999999E-2</v>
      </c>
      <c r="M212">
        <v>0.41299999999999998</v>
      </c>
      <c r="N212">
        <v>2.3999999999999998E-3</v>
      </c>
      <c r="O212">
        <v>0.15190000000000001</v>
      </c>
      <c r="P212" s="1">
        <v>57278.879999999997</v>
      </c>
      <c r="Q212">
        <v>0.23050000000000001</v>
      </c>
      <c r="R212">
        <v>0.2291</v>
      </c>
      <c r="S212">
        <v>0.54039999999999999</v>
      </c>
      <c r="T212">
        <v>7.29</v>
      </c>
      <c r="U212" s="1">
        <v>77316.03</v>
      </c>
      <c r="V212">
        <v>99.69</v>
      </c>
      <c r="W212" s="1">
        <v>240124.13</v>
      </c>
      <c r="X212">
        <v>0.63590000000000002</v>
      </c>
      <c r="Y212">
        <v>6.3299999999999995E-2</v>
      </c>
      <c r="Z212">
        <v>0.30080000000000001</v>
      </c>
      <c r="AA212">
        <v>0.36409999999999998</v>
      </c>
      <c r="AB212">
        <v>240.12</v>
      </c>
      <c r="AC212" s="1">
        <v>6840.7686801869913</v>
      </c>
      <c r="AD212">
        <v>528.29999999999995</v>
      </c>
      <c r="AE212" s="1">
        <v>190529.44</v>
      </c>
      <c r="AF212" t="s">
        <v>3</v>
      </c>
      <c r="AG212" s="1">
        <v>34965</v>
      </c>
      <c r="AH212" s="1">
        <v>55007.68</v>
      </c>
      <c r="AI212">
        <v>33.909999999999997</v>
      </c>
      <c r="AJ212">
        <v>22.23</v>
      </c>
      <c r="AK212">
        <v>24.37</v>
      </c>
      <c r="AL212">
        <v>1.97</v>
      </c>
      <c r="AM212">
        <v>1.42</v>
      </c>
      <c r="AN212">
        <v>1.57</v>
      </c>
      <c r="AO212" s="1">
        <v>1851.17</v>
      </c>
      <c r="AP212">
        <v>1.1262000000000001</v>
      </c>
      <c r="AQ212" s="1">
        <v>2107.54</v>
      </c>
      <c r="AR212" s="1">
        <v>3182.5</v>
      </c>
      <c r="AS212" s="1">
        <v>8179.12</v>
      </c>
      <c r="AT212">
        <v>687.56</v>
      </c>
      <c r="AU212">
        <v>492.1</v>
      </c>
      <c r="AV212" s="1">
        <v>14648.82</v>
      </c>
      <c r="AW212" s="1">
        <v>8309.69</v>
      </c>
      <c r="AX212">
        <v>0.47089999999999999</v>
      </c>
      <c r="AY212" s="1">
        <v>6095.01</v>
      </c>
      <c r="AZ212">
        <v>0.34539999999999998</v>
      </c>
      <c r="BA212">
        <v>920.25</v>
      </c>
      <c r="BB212">
        <v>5.21E-2</v>
      </c>
      <c r="BC212" s="1">
        <v>2323.0500000000002</v>
      </c>
      <c r="BD212">
        <v>0.13159999999999999</v>
      </c>
      <c r="BE212" s="1">
        <v>17648</v>
      </c>
      <c r="BF212">
        <v>0.53090000000000004</v>
      </c>
      <c r="BG212">
        <v>0.23319999999999999</v>
      </c>
      <c r="BH212">
        <v>0.17369999999999999</v>
      </c>
      <c r="BI212">
        <v>3.7600000000000001E-2</v>
      </c>
      <c r="BJ212">
        <v>2.46E-2</v>
      </c>
    </row>
    <row r="213" spans="1:62" x14ac:dyDescent="0.25">
      <c r="A213" t="s">
        <v>214</v>
      </c>
      <c r="B213" t="s">
        <v>968</v>
      </c>
      <c r="C213">
        <v>29.1</v>
      </c>
      <c r="D213">
        <v>154.40753610730499</v>
      </c>
      <c r="E213">
        <v>4165.2750974999999</v>
      </c>
      <c r="F213">
        <v>2.2499999999999999E-2</v>
      </c>
      <c r="G213">
        <v>6.9999999999999999E-4</v>
      </c>
      <c r="H213">
        <v>3.0499999999999999E-2</v>
      </c>
      <c r="I213">
        <v>8.9999999999999998E-4</v>
      </c>
      <c r="J213">
        <v>4.1399999999999999E-2</v>
      </c>
      <c r="K213">
        <v>0.8599</v>
      </c>
      <c r="L213">
        <v>4.41E-2</v>
      </c>
      <c r="M213">
        <v>0.187</v>
      </c>
      <c r="N213">
        <v>1.2699999999999999E-2</v>
      </c>
      <c r="O213">
        <v>0.1363</v>
      </c>
      <c r="P213" s="1">
        <v>73350.14</v>
      </c>
      <c r="Q213">
        <v>0.17050000000000001</v>
      </c>
      <c r="R213">
        <v>0.2021</v>
      </c>
      <c r="S213">
        <v>0.62739999999999996</v>
      </c>
      <c r="T213">
        <v>27.08</v>
      </c>
      <c r="U213" s="1">
        <v>96926.16</v>
      </c>
      <c r="V213">
        <v>153.22</v>
      </c>
      <c r="W213" s="1">
        <v>252303.99</v>
      </c>
      <c r="X213">
        <v>0.79359999999999997</v>
      </c>
      <c r="Y213">
        <v>0.16700000000000001</v>
      </c>
      <c r="Z213">
        <v>3.9399999999999998E-2</v>
      </c>
      <c r="AA213">
        <v>0.2064</v>
      </c>
      <c r="AB213">
        <v>252.3</v>
      </c>
      <c r="AC213" s="1">
        <v>9032.024084638344</v>
      </c>
      <c r="AD213">
        <v>969.58</v>
      </c>
      <c r="AE213" s="1">
        <v>211423.96</v>
      </c>
      <c r="AF213" t="s">
        <v>3</v>
      </c>
      <c r="AG213" s="1">
        <v>44324</v>
      </c>
      <c r="AH213" s="1">
        <v>79149.58</v>
      </c>
      <c r="AI213">
        <v>63.59</v>
      </c>
      <c r="AJ213">
        <v>34.15</v>
      </c>
      <c r="AK213">
        <v>38.700000000000003</v>
      </c>
      <c r="AL213">
        <v>1.52</v>
      </c>
      <c r="AM213">
        <v>1.17</v>
      </c>
      <c r="AN213">
        <v>1.33</v>
      </c>
      <c r="AO213">
        <v>0</v>
      </c>
      <c r="AP213">
        <v>0.81710000000000005</v>
      </c>
      <c r="AQ213" s="1">
        <v>1542.6</v>
      </c>
      <c r="AR213" s="1">
        <v>2402.56</v>
      </c>
      <c r="AS213" s="1">
        <v>7782.2</v>
      </c>
      <c r="AT213">
        <v>877.12</v>
      </c>
      <c r="AU213">
        <v>351.36</v>
      </c>
      <c r="AV213" s="1">
        <v>12955.84</v>
      </c>
      <c r="AW213" s="1">
        <v>3959.06</v>
      </c>
      <c r="AX213">
        <v>0.2792</v>
      </c>
      <c r="AY213" s="1">
        <v>8003.22</v>
      </c>
      <c r="AZ213">
        <v>0.56440000000000001</v>
      </c>
      <c r="BA213">
        <v>773.78</v>
      </c>
      <c r="BB213">
        <v>5.4600000000000003E-2</v>
      </c>
      <c r="BC213" s="1">
        <v>1443.69</v>
      </c>
      <c r="BD213">
        <v>0.1018</v>
      </c>
      <c r="BE213" s="1">
        <v>14179.75</v>
      </c>
      <c r="BF213">
        <v>0.59319999999999995</v>
      </c>
      <c r="BG213">
        <v>0.23069999999999999</v>
      </c>
      <c r="BH213">
        <v>0.1255</v>
      </c>
      <c r="BI213">
        <v>3.2099999999999997E-2</v>
      </c>
      <c r="BJ213">
        <v>1.8499999999999999E-2</v>
      </c>
    </row>
    <row r="214" spans="1:62" x14ac:dyDescent="0.25">
      <c r="A214" t="s">
        <v>215</v>
      </c>
      <c r="B214" t="s">
        <v>969</v>
      </c>
      <c r="C214">
        <v>71.52</v>
      </c>
      <c r="D214">
        <v>18.000550896790109</v>
      </c>
      <c r="E214">
        <v>1189.53361485</v>
      </c>
      <c r="F214">
        <v>3.7000000000000002E-3</v>
      </c>
      <c r="G214">
        <v>4.0000000000000002E-4</v>
      </c>
      <c r="H214">
        <v>8.2000000000000007E-3</v>
      </c>
      <c r="I214">
        <v>8.0000000000000004E-4</v>
      </c>
      <c r="J214">
        <v>4.3299999999999998E-2</v>
      </c>
      <c r="K214">
        <v>0.91290000000000004</v>
      </c>
      <c r="L214">
        <v>3.0700000000000002E-2</v>
      </c>
      <c r="M214">
        <v>0.252</v>
      </c>
      <c r="N214">
        <v>4.4000000000000003E-3</v>
      </c>
      <c r="O214">
        <v>0.1363</v>
      </c>
      <c r="P214" s="1">
        <v>63994.84</v>
      </c>
      <c r="Q214">
        <v>0.13750000000000001</v>
      </c>
      <c r="R214">
        <v>0.1835</v>
      </c>
      <c r="S214">
        <v>0.67910000000000004</v>
      </c>
      <c r="T214">
        <v>11.45</v>
      </c>
      <c r="U214" s="1">
        <v>77518.539999999994</v>
      </c>
      <c r="V214">
        <v>103.33</v>
      </c>
      <c r="W214" s="1">
        <v>269974.15000000002</v>
      </c>
      <c r="X214">
        <v>0.69350000000000001</v>
      </c>
      <c r="Y214">
        <v>0.12379999999999999</v>
      </c>
      <c r="Z214">
        <v>0.1827</v>
      </c>
      <c r="AA214">
        <v>0.30649999999999999</v>
      </c>
      <c r="AB214">
        <v>269.97000000000003</v>
      </c>
      <c r="AC214" s="1">
        <v>7820.0158570969515</v>
      </c>
      <c r="AD214">
        <v>641.83000000000004</v>
      </c>
      <c r="AE214" s="1">
        <v>219948.47</v>
      </c>
      <c r="AF214" t="s">
        <v>3</v>
      </c>
      <c r="AG214" s="1">
        <v>37819</v>
      </c>
      <c r="AH214" s="1">
        <v>64209.42</v>
      </c>
      <c r="AI214">
        <v>43.39</v>
      </c>
      <c r="AJ214">
        <v>24.17</v>
      </c>
      <c r="AK214">
        <v>28.3</v>
      </c>
      <c r="AL214">
        <v>2.0099999999999998</v>
      </c>
      <c r="AM214">
        <v>1.31</v>
      </c>
      <c r="AN214">
        <v>1.6</v>
      </c>
      <c r="AO214" s="1">
        <v>1587.99</v>
      </c>
      <c r="AP214">
        <v>1.0482</v>
      </c>
      <c r="AQ214" s="1">
        <v>1731</v>
      </c>
      <c r="AR214" s="1">
        <v>2551.61</v>
      </c>
      <c r="AS214" s="1">
        <v>7681.74</v>
      </c>
      <c r="AT214">
        <v>768.75</v>
      </c>
      <c r="AU214">
        <v>335.73</v>
      </c>
      <c r="AV214" s="1">
        <v>13068.82</v>
      </c>
      <c r="AW214" s="1">
        <v>5576.75</v>
      </c>
      <c r="AX214">
        <v>0.35520000000000002</v>
      </c>
      <c r="AY214" s="1">
        <v>7127.77</v>
      </c>
      <c r="AZ214">
        <v>0.45390000000000003</v>
      </c>
      <c r="BA214" s="1">
        <v>1187.02</v>
      </c>
      <c r="BB214">
        <v>7.5600000000000001E-2</v>
      </c>
      <c r="BC214" s="1">
        <v>1810.19</v>
      </c>
      <c r="BD214">
        <v>0.1153</v>
      </c>
      <c r="BE214" s="1">
        <v>15701.72</v>
      </c>
      <c r="BF214">
        <v>0.5625</v>
      </c>
      <c r="BG214">
        <v>0.2303</v>
      </c>
      <c r="BH214">
        <v>0.15429999999999999</v>
      </c>
      <c r="BI214">
        <v>3.44E-2</v>
      </c>
      <c r="BJ214">
        <v>1.8499999999999999E-2</v>
      </c>
    </row>
    <row r="215" spans="1:62" x14ac:dyDescent="0.25">
      <c r="A215" t="s">
        <v>216</v>
      </c>
      <c r="B215" t="s">
        <v>970</v>
      </c>
      <c r="C215">
        <v>89.81</v>
      </c>
      <c r="D215">
        <v>17.665095596800441</v>
      </c>
      <c r="E215">
        <v>1387.45467725</v>
      </c>
      <c r="F215">
        <v>3.8E-3</v>
      </c>
      <c r="G215">
        <v>2.9999999999999997E-4</v>
      </c>
      <c r="H215">
        <v>7.9000000000000008E-3</v>
      </c>
      <c r="I215">
        <v>1E-3</v>
      </c>
      <c r="J215">
        <v>3.61E-2</v>
      </c>
      <c r="K215">
        <v>0.92100000000000004</v>
      </c>
      <c r="L215">
        <v>2.98E-2</v>
      </c>
      <c r="M215">
        <v>0.27450000000000002</v>
      </c>
      <c r="N215">
        <v>4.3E-3</v>
      </c>
      <c r="O215">
        <v>0.1467</v>
      </c>
      <c r="P215" s="1">
        <v>62796.72</v>
      </c>
      <c r="Q215">
        <v>0.17760000000000001</v>
      </c>
      <c r="R215">
        <v>0.20349999999999999</v>
      </c>
      <c r="S215">
        <v>0.61890000000000001</v>
      </c>
      <c r="T215">
        <v>13.14</v>
      </c>
      <c r="U215" s="1">
        <v>77146.740000000005</v>
      </c>
      <c r="V215">
        <v>105.19</v>
      </c>
      <c r="W215" s="1">
        <v>252250.72</v>
      </c>
      <c r="X215">
        <v>0.73</v>
      </c>
      <c r="Y215">
        <v>0.12039999999999999</v>
      </c>
      <c r="Z215">
        <v>0.14960000000000001</v>
      </c>
      <c r="AA215">
        <v>0.27</v>
      </c>
      <c r="AB215">
        <v>252.25</v>
      </c>
      <c r="AC215" s="1">
        <v>7218.11831044065</v>
      </c>
      <c r="AD215">
        <v>642.95000000000005</v>
      </c>
      <c r="AE215" s="1">
        <v>207235</v>
      </c>
      <c r="AF215" t="s">
        <v>3</v>
      </c>
      <c r="AG215" s="1">
        <v>38896</v>
      </c>
      <c r="AH215" s="1">
        <v>63198.82</v>
      </c>
      <c r="AI215">
        <v>42.1</v>
      </c>
      <c r="AJ215">
        <v>24.46</v>
      </c>
      <c r="AK215">
        <v>27.48</v>
      </c>
      <c r="AL215">
        <v>2.11</v>
      </c>
      <c r="AM215">
        <v>1.56</v>
      </c>
      <c r="AN215">
        <v>1.83</v>
      </c>
      <c r="AO215" s="1">
        <v>2394.39</v>
      </c>
      <c r="AP215">
        <v>1.1342000000000001</v>
      </c>
      <c r="AQ215" s="1">
        <v>1715.86</v>
      </c>
      <c r="AR215" s="1">
        <v>2446.58</v>
      </c>
      <c r="AS215" s="1">
        <v>7590.56</v>
      </c>
      <c r="AT215">
        <v>788.4</v>
      </c>
      <c r="AU215">
        <v>366</v>
      </c>
      <c r="AV215" s="1">
        <v>12907.4</v>
      </c>
      <c r="AW215" s="1">
        <v>5543.54</v>
      </c>
      <c r="AX215">
        <v>0.36430000000000001</v>
      </c>
      <c r="AY215" s="1">
        <v>7076.52</v>
      </c>
      <c r="AZ215">
        <v>0.46510000000000001</v>
      </c>
      <c r="BA215">
        <v>838.24</v>
      </c>
      <c r="BB215">
        <v>5.5100000000000003E-2</v>
      </c>
      <c r="BC215" s="1">
        <v>1758</v>
      </c>
      <c r="BD215">
        <v>0.11550000000000001</v>
      </c>
      <c r="BE215" s="1">
        <v>15216.31</v>
      </c>
      <c r="BF215">
        <v>0.56530000000000002</v>
      </c>
      <c r="BG215">
        <v>0.2306</v>
      </c>
      <c r="BH215">
        <v>0.14399999999999999</v>
      </c>
      <c r="BI215">
        <v>3.9399999999999998E-2</v>
      </c>
      <c r="BJ215">
        <v>2.07E-2</v>
      </c>
    </row>
    <row r="216" spans="1:62" x14ac:dyDescent="0.25">
      <c r="A216" t="s">
        <v>217</v>
      </c>
      <c r="B216" t="s">
        <v>971</v>
      </c>
      <c r="C216">
        <v>165.43</v>
      </c>
      <c r="D216">
        <v>12.806003602878929</v>
      </c>
      <c r="E216">
        <v>1695.3592448500001</v>
      </c>
      <c r="F216">
        <v>2.7000000000000001E-3</v>
      </c>
      <c r="G216">
        <v>4.0000000000000002E-4</v>
      </c>
      <c r="H216">
        <v>8.5000000000000006E-3</v>
      </c>
      <c r="I216">
        <v>8.0000000000000004E-4</v>
      </c>
      <c r="J216">
        <v>2.3900000000000001E-2</v>
      </c>
      <c r="K216">
        <v>0.93210000000000004</v>
      </c>
      <c r="L216">
        <v>3.1600000000000003E-2</v>
      </c>
      <c r="M216">
        <v>0.48159999999999997</v>
      </c>
      <c r="N216">
        <v>3.8999999999999998E-3</v>
      </c>
      <c r="O216">
        <v>0.1653</v>
      </c>
      <c r="P216" s="1">
        <v>58361</v>
      </c>
      <c r="Q216">
        <v>0.2185</v>
      </c>
      <c r="R216">
        <v>0.20519999999999999</v>
      </c>
      <c r="S216">
        <v>0.57640000000000002</v>
      </c>
      <c r="T216">
        <v>14.76</v>
      </c>
      <c r="U216" s="1">
        <v>78053.899999999994</v>
      </c>
      <c r="V216">
        <v>115.08</v>
      </c>
      <c r="W216" s="1">
        <v>219289.52</v>
      </c>
      <c r="X216">
        <v>0.64780000000000004</v>
      </c>
      <c r="Y216">
        <v>0.15670000000000001</v>
      </c>
      <c r="Z216">
        <v>0.19550000000000001</v>
      </c>
      <c r="AA216">
        <v>0.35220000000000001</v>
      </c>
      <c r="AB216">
        <v>219.29</v>
      </c>
      <c r="AC216" s="1">
        <v>5526.2818480951373</v>
      </c>
      <c r="AD216">
        <v>448.51</v>
      </c>
      <c r="AE216" s="1">
        <v>181507.97</v>
      </c>
      <c r="AF216" t="s">
        <v>3</v>
      </c>
      <c r="AG216" s="1">
        <v>33023</v>
      </c>
      <c r="AH216" s="1">
        <v>50969.47</v>
      </c>
      <c r="AI216">
        <v>30.65</v>
      </c>
      <c r="AJ216">
        <v>21.16</v>
      </c>
      <c r="AK216">
        <v>22.88</v>
      </c>
      <c r="AL216">
        <v>1.7</v>
      </c>
      <c r="AM216">
        <v>1.1100000000000001</v>
      </c>
      <c r="AN216">
        <v>1.44</v>
      </c>
      <c r="AO216" s="1">
        <v>1538.51</v>
      </c>
      <c r="AP216">
        <v>1.0525</v>
      </c>
      <c r="AQ216" s="1">
        <v>1696.77</v>
      </c>
      <c r="AR216" s="1">
        <v>2717.62</v>
      </c>
      <c r="AS216" s="1">
        <v>7946.75</v>
      </c>
      <c r="AT216">
        <v>691.19</v>
      </c>
      <c r="AU216">
        <v>354.86</v>
      </c>
      <c r="AV216" s="1">
        <v>13407.19</v>
      </c>
      <c r="AW216" s="1">
        <v>7398.34</v>
      </c>
      <c r="AX216">
        <v>0.47639999999999999</v>
      </c>
      <c r="AY216" s="1">
        <v>4974.88</v>
      </c>
      <c r="AZ216">
        <v>0.32029999999999997</v>
      </c>
      <c r="BA216">
        <v>606.58000000000004</v>
      </c>
      <c r="BB216">
        <v>3.9100000000000003E-2</v>
      </c>
      <c r="BC216" s="1">
        <v>2550.4499999999998</v>
      </c>
      <c r="BD216">
        <v>0.16420000000000001</v>
      </c>
      <c r="BE216" s="1">
        <v>15530.25</v>
      </c>
      <c r="BF216">
        <v>0.55059999999999998</v>
      </c>
      <c r="BG216">
        <v>0.2611</v>
      </c>
      <c r="BH216">
        <v>0.12809999999999999</v>
      </c>
      <c r="BI216">
        <v>4.2500000000000003E-2</v>
      </c>
      <c r="BJ216">
        <v>1.77E-2</v>
      </c>
    </row>
    <row r="217" spans="1:62" x14ac:dyDescent="0.25">
      <c r="A217" t="s">
        <v>218</v>
      </c>
      <c r="B217" t="s">
        <v>972</v>
      </c>
      <c r="C217">
        <v>57.29</v>
      </c>
      <c r="D217">
        <v>30.476217768689281</v>
      </c>
      <c r="E217">
        <v>1578.5403806500001</v>
      </c>
      <c r="F217">
        <v>6.4999999999999997E-3</v>
      </c>
      <c r="G217">
        <v>1E-3</v>
      </c>
      <c r="H217">
        <v>1.55E-2</v>
      </c>
      <c r="I217">
        <v>1E-3</v>
      </c>
      <c r="J217">
        <v>3.0200000000000001E-2</v>
      </c>
      <c r="K217">
        <v>0.90580000000000005</v>
      </c>
      <c r="L217">
        <v>0.04</v>
      </c>
      <c r="M217">
        <v>0.31850000000000001</v>
      </c>
      <c r="N217">
        <v>5.0000000000000001E-3</v>
      </c>
      <c r="O217">
        <v>0.1474</v>
      </c>
      <c r="P217" s="1">
        <v>62803.68</v>
      </c>
      <c r="Q217">
        <v>0.1925</v>
      </c>
      <c r="R217">
        <v>0.19350000000000001</v>
      </c>
      <c r="S217">
        <v>0.61399999999999999</v>
      </c>
      <c r="T217">
        <v>12.59</v>
      </c>
      <c r="U217" s="1">
        <v>82910.03</v>
      </c>
      <c r="V217">
        <v>125.39</v>
      </c>
      <c r="W217" s="1">
        <v>235720.07</v>
      </c>
      <c r="X217">
        <v>0.7409</v>
      </c>
      <c r="Y217">
        <v>0.16300000000000001</v>
      </c>
      <c r="Z217">
        <v>9.6100000000000005E-2</v>
      </c>
      <c r="AA217">
        <v>0.2591</v>
      </c>
      <c r="AB217">
        <v>235.72</v>
      </c>
      <c r="AC217" s="1">
        <v>6564.627132081876</v>
      </c>
      <c r="AD217">
        <v>656.49</v>
      </c>
      <c r="AE217" s="1">
        <v>195998.15</v>
      </c>
      <c r="AF217" t="s">
        <v>3</v>
      </c>
      <c r="AG217" s="1">
        <v>38896</v>
      </c>
      <c r="AH217" s="1">
        <v>64679.75</v>
      </c>
      <c r="AI217">
        <v>43.27</v>
      </c>
      <c r="AJ217">
        <v>26.08</v>
      </c>
      <c r="AK217">
        <v>29.19</v>
      </c>
      <c r="AL217">
        <v>1.25</v>
      </c>
      <c r="AM217">
        <v>0.99</v>
      </c>
      <c r="AN217">
        <v>1.19</v>
      </c>
      <c r="AO217" s="1">
        <v>2333.8200000000002</v>
      </c>
      <c r="AP217">
        <v>1.0451999999999999</v>
      </c>
      <c r="AQ217" s="1">
        <v>1604.74</v>
      </c>
      <c r="AR217" s="1">
        <v>2424.83</v>
      </c>
      <c r="AS217" s="1">
        <v>7361.7</v>
      </c>
      <c r="AT217">
        <v>776.33</v>
      </c>
      <c r="AU217">
        <v>315.3</v>
      </c>
      <c r="AV217" s="1">
        <v>12482.89</v>
      </c>
      <c r="AW217" s="1">
        <v>5223.96</v>
      </c>
      <c r="AX217">
        <v>0.35749999999999998</v>
      </c>
      <c r="AY217" s="1">
        <v>6849.25</v>
      </c>
      <c r="AZ217">
        <v>0.46870000000000001</v>
      </c>
      <c r="BA217">
        <v>685.92</v>
      </c>
      <c r="BB217">
        <v>4.6899999999999997E-2</v>
      </c>
      <c r="BC217" s="1">
        <v>1853.49</v>
      </c>
      <c r="BD217">
        <v>0.1268</v>
      </c>
      <c r="BE217" s="1">
        <v>14612.62</v>
      </c>
      <c r="BF217">
        <v>0.56289999999999996</v>
      </c>
      <c r="BG217">
        <v>0.23449999999999999</v>
      </c>
      <c r="BH217">
        <v>0.1462</v>
      </c>
      <c r="BI217">
        <v>3.6700000000000003E-2</v>
      </c>
      <c r="BJ217">
        <v>1.9800000000000002E-2</v>
      </c>
    </row>
    <row r="218" spans="1:62" x14ac:dyDescent="0.25">
      <c r="A218" t="s">
        <v>219</v>
      </c>
      <c r="B218" t="s">
        <v>973</v>
      </c>
      <c r="C218">
        <v>100.86</v>
      </c>
      <c r="D218">
        <v>21.623078576070451</v>
      </c>
      <c r="E218">
        <v>1959.2306145</v>
      </c>
      <c r="F218">
        <v>4.7999999999999996E-3</v>
      </c>
      <c r="G218">
        <v>4.0000000000000001E-3</v>
      </c>
      <c r="H218">
        <v>1.0699999999999999E-2</v>
      </c>
      <c r="I218">
        <v>1.1999999999999999E-3</v>
      </c>
      <c r="J218">
        <v>3.1899999999999998E-2</v>
      </c>
      <c r="K218">
        <v>0.90849999999999997</v>
      </c>
      <c r="L218">
        <v>3.8800000000000001E-2</v>
      </c>
      <c r="M218">
        <v>0.40179999999999999</v>
      </c>
      <c r="N218">
        <v>7.3000000000000001E-3</v>
      </c>
      <c r="O218">
        <v>0.15909999999999999</v>
      </c>
      <c r="P218" s="1">
        <v>62215.71</v>
      </c>
      <c r="Q218">
        <v>0.17349999999999999</v>
      </c>
      <c r="R218">
        <v>0.19950000000000001</v>
      </c>
      <c r="S218">
        <v>0.627</v>
      </c>
      <c r="T218">
        <v>15.66</v>
      </c>
      <c r="U218" s="1">
        <v>81935</v>
      </c>
      <c r="V218">
        <v>126.34</v>
      </c>
      <c r="W218" s="1">
        <v>198552.64</v>
      </c>
      <c r="X218">
        <v>0.73319999999999996</v>
      </c>
      <c r="Y218">
        <v>0.1633</v>
      </c>
      <c r="Z218">
        <v>0.10349999999999999</v>
      </c>
      <c r="AA218">
        <v>0.26679999999999998</v>
      </c>
      <c r="AB218">
        <v>198.55</v>
      </c>
      <c r="AC218" s="1">
        <v>5274.1829007487386</v>
      </c>
      <c r="AD218">
        <v>539.71</v>
      </c>
      <c r="AE218" s="1">
        <v>161598.37</v>
      </c>
      <c r="AF218" t="s">
        <v>3</v>
      </c>
      <c r="AG218" s="1">
        <v>34088</v>
      </c>
      <c r="AH218" s="1">
        <v>55250.76</v>
      </c>
      <c r="AI218">
        <v>37.369999999999997</v>
      </c>
      <c r="AJ218">
        <v>23.47</v>
      </c>
      <c r="AK218">
        <v>26.82</v>
      </c>
      <c r="AL218">
        <v>1.62</v>
      </c>
      <c r="AM218">
        <v>1.1499999999999999</v>
      </c>
      <c r="AN218">
        <v>1.46</v>
      </c>
      <c r="AO218" s="1">
        <v>1551.87</v>
      </c>
      <c r="AP218">
        <v>1.1408</v>
      </c>
      <c r="AQ218" s="1">
        <v>1650.86</v>
      </c>
      <c r="AR218" s="1">
        <v>2404.61</v>
      </c>
      <c r="AS218" s="1">
        <v>7650.74</v>
      </c>
      <c r="AT218">
        <v>808.74</v>
      </c>
      <c r="AU218">
        <v>429.28</v>
      </c>
      <c r="AV218" s="1">
        <v>12944.22</v>
      </c>
      <c r="AW218" s="1">
        <v>6275.51</v>
      </c>
      <c r="AX218">
        <v>0.43219999999999997</v>
      </c>
      <c r="AY218" s="1">
        <v>5349.9</v>
      </c>
      <c r="AZ218">
        <v>0.36840000000000001</v>
      </c>
      <c r="BA218">
        <v>652.02</v>
      </c>
      <c r="BB218">
        <v>4.4900000000000002E-2</v>
      </c>
      <c r="BC218" s="1">
        <v>2243.71</v>
      </c>
      <c r="BD218">
        <v>0.1545</v>
      </c>
      <c r="BE218" s="1">
        <v>14521.13</v>
      </c>
      <c r="BF218">
        <v>0.56189999999999996</v>
      </c>
      <c r="BG218">
        <v>0.24929999999999999</v>
      </c>
      <c r="BH218">
        <v>0.13</v>
      </c>
      <c r="BI218">
        <v>3.5299999999999998E-2</v>
      </c>
      <c r="BJ218">
        <v>2.35E-2</v>
      </c>
    </row>
    <row r="219" spans="1:62" x14ac:dyDescent="0.25">
      <c r="A219" t="s">
        <v>220</v>
      </c>
      <c r="B219" t="s">
        <v>974</v>
      </c>
      <c r="C219">
        <v>30.48</v>
      </c>
      <c r="D219">
        <v>256.36345266735702</v>
      </c>
      <c r="E219">
        <v>5340.5919500500004</v>
      </c>
      <c r="F219">
        <v>2.8299999999999999E-2</v>
      </c>
      <c r="G219">
        <v>1.6000000000000001E-3</v>
      </c>
      <c r="H219">
        <v>0.307</v>
      </c>
      <c r="I219">
        <v>1.2999999999999999E-3</v>
      </c>
      <c r="J219">
        <v>0.111</v>
      </c>
      <c r="K219">
        <v>0.45750000000000002</v>
      </c>
      <c r="L219">
        <v>9.3399999999999997E-2</v>
      </c>
      <c r="M219">
        <v>0.61450000000000005</v>
      </c>
      <c r="N219">
        <v>7.2700000000000001E-2</v>
      </c>
      <c r="O219">
        <v>0.17219999999999999</v>
      </c>
      <c r="P219" s="1">
        <v>66341.66</v>
      </c>
      <c r="Q219">
        <v>0.22209999999999999</v>
      </c>
      <c r="R219">
        <v>0.2041</v>
      </c>
      <c r="S219">
        <v>0.57379999999999998</v>
      </c>
      <c r="T219">
        <v>41.91</v>
      </c>
      <c r="U219" s="1">
        <v>93229.86</v>
      </c>
      <c r="V219">
        <v>128.05000000000001</v>
      </c>
      <c r="W219" s="1">
        <v>176660.88</v>
      </c>
      <c r="X219">
        <v>0.67669999999999997</v>
      </c>
      <c r="Y219">
        <v>0.26300000000000001</v>
      </c>
      <c r="Z219">
        <v>6.0400000000000002E-2</v>
      </c>
      <c r="AA219">
        <v>0.32329999999999998</v>
      </c>
      <c r="AB219">
        <v>176.66</v>
      </c>
      <c r="AC219" s="1">
        <v>6529.0490830521903</v>
      </c>
      <c r="AD219">
        <v>562.74</v>
      </c>
      <c r="AE219" s="1">
        <v>130520.64</v>
      </c>
      <c r="AF219" t="s">
        <v>3</v>
      </c>
      <c r="AG219" s="1">
        <v>32972</v>
      </c>
      <c r="AH219" s="1">
        <v>50465.15</v>
      </c>
      <c r="AI219">
        <v>60.18</v>
      </c>
      <c r="AJ219">
        <v>34.299999999999997</v>
      </c>
      <c r="AK219">
        <v>42.22</v>
      </c>
      <c r="AL219">
        <v>1.42</v>
      </c>
      <c r="AM219">
        <v>1.1200000000000001</v>
      </c>
      <c r="AN219">
        <v>1.28</v>
      </c>
      <c r="AO219" s="1">
        <v>1603.33</v>
      </c>
      <c r="AP219">
        <v>1.073</v>
      </c>
      <c r="AQ219" s="1">
        <v>1846.26</v>
      </c>
      <c r="AR219" s="1">
        <v>2706.49</v>
      </c>
      <c r="AS219" s="1">
        <v>8290.94</v>
      </c>
      <c r="AT219" s="1">
        <v>1035.25</v>
      </c>
      <c r="AU219">
        <v>571.71</v>
      </c>
      <c r="AV219" s="1">
        <v>14450.65</v>
      </c>
      <c r="AW219" s="1">
        <v>6418.55</v>
      </c>
      <c r="AX219">
        <v>0.39850000000000002</v>
      </c>
      <c r="AY219" s="1">
        <v>6053.95</v>
      </c>
      <c r="AZ219">
        <v>0.37590000000000001</v>
      </c>
      <c r="BA219">
        <v>752.03</v>
      </c>
      <c r="BB219">
        <v>4.6699999999999998E-2</v>
      </c>
      <c r="BC219" s="1">
        <v>2881.57</v>
      </c>
      <c r="BD219">
        <v>0.1789</v>
      </c>
      <c r="BE219" s="1">
        <v>16106.11</v>
      </c>
      <c r="BF219">
        <v>0.5796</v>
      </c>
      <c r="BG219">
        <v>0.2177</v>
      </c>
      <c r="BH219">
        <v>0.156</v>
      </c>
      <c r="BI219">
        <v>3.1899999999999998E-2</v>
      </c>
      <c r="BJ219">
        <v>1.47E-2</v>
      </c>
    </row>
    <row r="220" spans="1:62" x14ac:dyDescent="0.25">
      <c r="A220" t="s">
        <v>221</v>
      </c>
      <c r="B220" t="s">
        <v>975</v>
      </c>
      <c r="C220">
        <v>20.57</v>
      </c>
      <c r="D220">
        <v>340.23994530809398</v>
      </c>
      <c r="E220">
        <v>6152.3098794999996</v>
      </c>
      <c r="F220">
        <v>1.6199999999999999E-2</v>
      </c>
      <c r="G220">
        <v>1.4E-3</v>
      </c>
      <c r="H220">
        <v>0.39119999999999999</v>
      </c>
      <c r="I220">
        <v>1.4E-3</v>
      </c>
      <c r="J220">
        <v>0.1128</v>
      </c>
      <c r="K220">
        <v>0.36080000000000001</v>
      </c>
      <c r="L220">
        <v>0.11609999999999999</v>
      </c>
      <c r="M220">
        <v>0.95489999999999997</v>
      </c>
      <c r="N220">
        <v>5.2600000000000001E-2</v>
      </c>
      <c r="O220">
        <v>0.19670000000000001</v>
      </c>
      <c r="P220" s="1">
        <v>65898.38</v>
      </c>
      <c r="Q220">
        <v>0.25580000000000003</v>
      </c>
      <c r="R220">
        <v>0.1905</v>
      </c>
      <c r="S220">
        <v>0.55359999999999998</v>
      </c>
      <c r="T220">
        <v>67.28</v>
      </c>
      <c r="U220" s="1">
        <v>91341.27</v>
      </c>
      <c r="V220">
        <v>93.23</v>
      </c>
      <c r="W220" s="1">
        <v>129051.99</v>
      </c>
      <c r="X220">
        <v>0.65780000000000005</v>
      </c>
      <c r="Y220">
        <v>0.27029999999999998</v>
      </c>
      <c r="Z220">
        <v>7.1999999999999995E-2</v>
      </c>
      <c r="AA220">
        <v>0.3422</v>
      </c>
      <c r="AB220">
        <v>129.05000000000001</v>
      </c>
      <c r="AC220" s="1">
        <v>5360.3630292101298</v>
      </c>
      <c r="AD220">
        <v>432.47</v>
      </c>
      <c r="AE220" s="1">
        <v>74286.710000000006</v>
      </c>
      <c r="AF220" t="s">
        <v>3</v>
      </c>
      <c r="AG220" s="1">
        <v>27851</v>
      </c>
      <c r="AH220" s="1">
        <v>39709.760000000002</v>
      </c>
      <c r="AI220">
        <v>60.21</v>
      </c>
      <c r="AJ220">
        <v>37.15</v>
      </c>
      <c r="AK220">
        <v>45.18</v>
      </c>
      <c r="AL220">
        <v>2.11</v>
      </c>
      <c r="AM220">
        <v>1.62</v>
      </c>
      <c r="AN220">
        <v>1.85</v>
      </c>
      <c r="AO220">
        <v>1.41</v>
      </c>
      <c r="AP220">
        <v>1.1408</v>
      </c>
      <c r="AQ220" s="1">
        <v>2452.7199999999998</v>
      </c>
      <c r="AR220" s="1">
        <v>3066.04</v>
      </c>
      <c r="AS220" s="1">
        <v>9265.73</v>
      </c>
      <c r="AT220" s="1">
        <v>1270.99</v>
      </c>
      <c r="AU220">
        <v>789.46</v>
      </c>
      <c r="AV220" s="1">
        <v>16844.95</v>
      </c>
      <c r="AW220" s="1">
        <v>9400.76</v>
      </c>
      <c r="AX220">
        <v>0.49170000000000003</v>
      </c>
      <c r="AY220" s="1">
        <v>4795.8599999999997</v>
      </c>
      <c r="AZ220">
        <v>0.25080000000000002</v>
      </c>
      <c r="BA220">
        <v>561.79999999999995</v>
      </c>
      <c r="BB220">
        <v>2.9399999999999999E-2</v>
      </c>
      <c r="BC220" s="1">
        <v>4360.95</v>
      </c>
      <c r="BD220">
        <v>0.2281</v>
      </c>
      <c r="BE220" s="1">
        <v>19119.38</v>
      </c>
      <c r="BF220">
        <v>0.59289999999999998</v>
      </c>
      <c r="BG220">
        <v>0.2243</v>
      </c>
      <c r="BH220">
        <v>0.14169999999999999</v>
      </c>
      <c r="BI220">
        <v>2.75E-2</v>
      </c>
      <c r="BJ220">
        <v>1.35E-2</v>
      </c>
    </row>
    <row r="221" spans="1:62" x14ac:dyDescent="0.25">
      <c r="A221" t="s">
        <v>222</v>
      </c>
      <c r="B221" t="s">
        <v>976</v>
      </c>
      <c r="C221">
        <v>38.76</v>
      </c>
      <c r="D221">
        <v>77.74316990194815</v>
      </c>
      <c r="E221">
        <v>2582.1179421000002</v>
      </c>
      <c r="F221">
        <v>8.3000000000000001E-3</v>
      </c>
      <c r="G221">
        <v>8.0000000000000004E-4</v>
      </c>
      <c r="H221">
        <v>4.5900000000000003E-2</v>
      </c>
      <c r="I221">
        <v>8.0000000000000004E-4</v>
      </c>
      <c r="J221">
        <v>8.6300000000000002E-2</v>
      </c>
      <c r="K221">
        <v>0.78879999999999995</v>
      </c>
      <c r="L221">
        <v>6.9099999999999995E-2</v>
      </c>
      <c r="M221">
        <v>0.44259999999999999</v>
      </c>
      <c r="N221">
        <v>2.0199999999999999E-2</v>
      </c>
      <c r="O221">
        <v>0.15820000000000001</v>
      </c>
      <c r="P221" s="1">
        <v>66505.02</v>
      </c>
      <c r="Q221">
        <v>0.15670000000000001</v>
      </c>
      <c r="R221">
        <v>0.1988</v>
      </c>
      <c r="S221">
        <v>0.64449999999999996</v>
      </c>
      <c r="T221">
        <v>19.68</v>
      </c>
      <c r="U221" s="1">
        <v>87807.82</v>
      </c>
      <c r="V221">
        <v>131.72</v>
      </c>
      <c r="W221" s="1">
        <v>176274.53</v>
      </c>
      <c r="X221">
        <v>0.72140000000000004</v>
      </c>
      <c r="Y221">
        <v>0.2233</v>
      </c>
      <c r="Z221">
        <v>5.5300000000000002E-2</v>
      </c>
      <c r="AA221">
        <v>0.27860000000000001</v>
      </c>
      <c r="AB221">
        <v>176.27</v>
      </c>
      <c r="AC221" s="1">
        <v>5898.1991911499008</v>
      </c>
      <c r="AD221">
        <v>577.78</v>
      </c>
      <c r="AE221" s="1">
        <v>141740.5</v>
      </c>
      <c r="AF221" t="s">
        <v>3</v>
      </c>
      <c r="AG221" s="1">
        <v>33974</v>
      </c>
      <c r="AH221" s="1">
        <v>53711.66</v>
      </c>
      <c r="AI221">
        <v>49.99</v>
      </c>
      <c r="AJ221">
        <v>29.1</v>
      </c>
      <c r="AK221">
        <v>35.78</v>
      </c>
      <c r="AL221">
        <v>1.93</v>
      </c>
      <c r="AM221">
        <v>1.32</v>
      </c>
      <c r="AN221">
        <v>1.67</v>
      </c>
      <c r="AO221" s="1">
        <v>1137.4100000000001</v>
      </c>
      <c r="AP221">
        <v>0.93820000000000003</v>
      </c>
      <c r="AQ221" s="1">
        <v>1600.74</v>
      </c>
      <c r="AR221" s="1">
        <v>2341.42</v>
      </c>
      <c r="AS221" s="1">
        <v>7788.16</v>
      </c>
      <c r="AT221">
        <v>818.7</v>
      </c>
      <c r="AU221">
        <v>413.7</v>
      </c>
      <c r="AV221" s="1">
        <v>12962.71</v>
      </c>
      <c r="AW221" s="1">
        <v>6218.01</v>
      </c>
      <c r="AX221">
        <v>0.4299</v>
      </c>
      <c r="AY221" s="1">
        <v>5270.19</v>
      </c>
      <c r="AZ221">
        <v>0.3644</v>
      </c>
      <c r="BA221">
        <v>637.16</v>
      </c>
      <c r="BB221">
        <v>4.41E-2</v>
      </c>
      <c r="BC221" s="1">
        <v>2336.9299999999998</v>
      </c>
      <c r="BD221">
        <v>0.16159999999999999</v>
      </c>
      <c r="BE221" s="1">
        <v>14462.29</v>
      </c>
      <c r="BF221">
        <v>0.56759999999999999</v>
      </c>
      <c r="BG221">
        <v>0.23980000000000001</v>
      </c>
      <c r="BH221">
        <v>0.15179999999999999</v>
      </c>
      <c r="BI221">
        <v>2.6800000000000001E-2</v>
      </c>
      <c r="BJ221">
        <v>1.4E-2</v>
      </c>
    </row>
    <row r="222" spans="1:62" x14ac:dyDescent="0.25">
      <c r="A222" t="s">
        <v>223</v>
      </c>
      <c r="B222" t="s">
        <v>977</v>
      </c>
      <c r="C222">
        <v>81.14</v>
      </c>
      <c r="D222">
        <v>9.2976601315579881</v>
      </c>
      <c r="E222">
        <v>618.02690159999997</v>
      </c>
      <c r="F222">
        <v>1.1999999999999999E-3</v>
      </c>
      <c r="G222">
        <v>2.9999999999999997E-4</v>
      </c>
      <c r="H222">
        <v>3.0000000000000001E-3</v>
      </c>
      <c r="I222">
        <v>5.9999999999999995E-4</v>
      </c>
      <c r="J222">
        <v>1.14E-2</v>
      </c>
      <c r="K222">
        <v>0.97099999999999997</v>
      </c>
      <c r="L222">
        <v>1.2500000000000001E-2</v>
      </c>
      <c r="M222">
        <v>0.30599999999999999</v>
      </c>
      <c r="N222">
        <v>4.0000000000000002E-4</v>
      </c>
      <c r="O222">
        <v>0.14549999999999999</v>
      </c>
      <c r="P222" s="1">
        <v>57711.03</v>
      </c>
      <c r="Q222">
        <v>0.1686</v>
      </c>
      <c r="R222">
        <v>0.21110000000000001</v>
      </c>
      <c r="S222">
        <v>0.62019999999999997</v>
      </c>
      <c r="T222">
        <v>6.31</v>
      </c>
      <c r="U222" s="1">
        <v>76093.61</v>
      </c>
      <c r="V222">
        <v>96.1</v>
      </c>
      <c r="W222" s="1">
        <v>236464.99</v>
      </c>
      <c r="X222">
        <v>0.5746</v>
      </c>
      <c r="Y222">
        <v>5.0099999999999999E-2</v>
      </c>
      <c r="Z222">
        <v>0.37540000000000001</v>
      </c>
      <c r="AA222">
        <v>0.4254</v>
      </c>
      <c r="AB222">
        <v>236.46</v>
      </c>
      <c r="AC222" s="1">
        <v>6081.5530464823923</v>
      </c>
      <c r="AD222">
        <v>476.11</v>
      </c>
      <c r="AE222" s="1">
        <v>203368.69</v>
      </c>
      <c r="AF222" t="s">
        <v>3</v>
      </c>
      <c r="AG222" s="1">
        <v>36585</v>
      </c>
      <c r="AH222" s="1">
        <v>56429.919999999998</v>
      </c>
      <c r="AI222">
        <v>32.049999999999997</v>
      </c>
      <c r="AJ222">
        <v>22.2</v>
      </c>
      <c r="AK222">
        <v>24.2</v>
      </c>
      <c r="AL222">
        <v>1.2</v>
      </c>
      <c r="AM222">
        <v>0.71</v>
      </c>
      <c r="AN222">
        <v>0.92</v>
      </c>
      <c r="AO222" s="1">
        <v>2083.91</v>
      </c>
      <c r="AP222">
        <v>1.2112000000000001</v>
      </c>
      <c r="AQ222" s="1">
        <v>2031.54</v>
      </c>
      <c r="AR222" s="1">
        <v>3072.54</v>
      </c>
      <c r="AS222" s="1">
        <v>8002.78</v>
      </c>
      <c r="AT222">
        <v>765.37</v>
      </c>
      <c r="AU222">
        <v>506.36</v>
      </c>
      <c r="AV222" s="1">
        <v>14378.58</v>
      </c>
      <c r="AW222" s="1">
        <v>7989.86</v>
      </c>
      <c r="AX222">
        <v>0.45900000000000002</v>
      </c>
      <c r="AY222" s="1">
        <v>6471.98</v>
      </c>
      <c r="AZ222">
        <v>0.37180000000000002</v>
      </c>
      <c r="BA222">
        <v>949.17</v>
      </c>
      <c r="BB222">
        <v>5.45E-2</v>
      </c>
      <c r="BC222" s="1">
        <v>1995.87</v>
      </c>
      <c r="BD222">
        <v>0.1147</v>
      </c>
      <c r="BE222" s="1">
        <v>17406.89</v>
      </c>
      <c r="BF222">
        <v>0.54520000000000002</v>
      </c>
      <c r="BG222">
        <v>0.25019999999999998</v>
      </c>
      <c r="BH222">
        <v>0.14199999999999999</v>
      </c>
      <c r="BI222">
        <v>3.9199999999999999E-2</v>
      </c>
      <c r="BJ222">
        <v>2.35E-2</v>
      </c>
    </row>
    <row r="223" spans="1:62" x14ac:dyDescent="0.25">
      <c r="A223" t="s">
        <v>224</v>
      </c>
      <c r="B223" t="s">
        <v>978</v>
      </c>
      <c r="C223">
        <v>102.76</v>
      </c>
      <c r="D223">
        <v>9.0917916360707576</v>
      </c>
      <c r="E223">
        <v>859.2386103</v>
      </c>
      <c r="F223">
        <v>1.9E-3</v>
      </c>
      <c r="G223">
        <v>8.9999999999999998E-4</v>
      </c>
      <c r="H223">
        <v>6.7999999999999996E-3</v>
      </c>
      <c r="I223">
        <v>1.2999999999999999E-3</v>
      </c>
      <c r="J223">
        <v>3.9300000000000002E-2</v>
      </c>
      <c r="K223">
        <v>0.92230000000000001</v>
      </c>
      <c r="L223">
        <v>2.75E-2</v>
      </c>
      <c r="M223">
        <v>0.27910000000000001</v>
      </c>
      <c r="N223">
        <v>3.0999999999999999E-3</v>
      </c>
      <c r="O223">
        <v>0.1547</v>
      </c>
      <c r="P223" s="1">
        <v>59495.5</v>
      </c>
      <c r="Q223">
        <v>0.22459999999999999</v>
      </c>
      <c r="R223">
        <v>0.2006</v>
      </c>
      <c r="S223">
        <v>0.57479999999999998</v>
      </c>
      <c r="T223">
        <v>9.5500000000000007</v>
      </c>
      <c r="U223" s="1">
        <v>67937.58</v>
      </c>
      <c r="V223">
        <v>89.37</v>
      </c>
      <c r="W223" s="1">
        <v>202682.42</v>
      </c>
      <c r="X223">
        <v>0.76590000000000003</v>
      </c>
      <c r="Y223">
        <v>5.11E-2</v>
      </c>
      <c r="Z223">
        <v>0.183</v>
      </c>
      <c r="AA223">
        <v>0.2341</v>
      </c>
      <c r="AB223">
        <v>202.68</v>
      </c>
      <c r="AC223" s="1">
        <v>5071.3731459735882</v>
      </c>
      <c r="AD223">
        <v>521.19000000000005</v>
      </c>
      <c r="AE223" s="1">
        <v>178501.38</v>
      </c>
      <c r="AF223" t="s">
        <v>3</v>
      </c>
      <c r="AG223" s="1">
        <v>38132</v>
      </c>
      <c r="AH223" s="1">
        <v>59886.94</v>
      </c>
      <c r="AI223">
        <v>34.74</v>
      </c>
      <c r="AJ223">
        <v>22.29</v>
      </c>
      <c r="AK223">
        <v>25.94</v>
      </c>
      <c r="AL223">
        <v>1.76</v>
      </c>
      <c r="AM223">
        <v>1.17</v>
      </c>
      <c r="AN223">
        <v>1.56</v>
      </c>
      <c r="AO223" s="1">
        <v>1956.8</v>
      </c>
      <c r="AP223">
        <v>1.3015000000000001</v>
      </c>
      <c r="AQ223" s="1">
        <v>1868.3</v>
      </c>
      <c r="AR223" s="1">
        <v>2755.46</v>
      </c>
      <c r="AS223" s="1">
        <v>7863.25</v>
      </c>
      <c r="AT223">
        <v>733.25</v>
      </c>
      <c r="AU223">
        <v>373.81</v>
      </c>
      <c r="AV223" s="1">
        <v>13594.05</v>
      </c>
      <c r="AW223" s="1">
        <v>7332.49</v>
      </c>
      <c r="AX223">
        <v>0.46189999999999998</v>
      </c>
      <c r="AY223" s="1">
        <v>5688.04</v>
      </c>
      <c r="AZ223">
        <v>0.35830000000000001</v>
      </c>
      <c r="BA223">
        <v>872.49</v>
      </c>
      <c r="BB223">
        <v>5.5E-2</v>
      </c>
      <c r="BC223" s="1">
        <v>1980.08</v>
      </c>
      <c r="BD223">
        <v>0.12470000000000001</v>
      </c>
      <c r="BE223" s="1">
        <v>15873.1</v>
      </c>
      <c r="BF223">
        <v>0.53869999999999996</v>
      </c>
      <c r="BG223">
        <v>0.23899999999999999</v>
      </c>
      <c r="BH223">
        <v>0.16489999999999999</v>
      </c>
      <c r="BI223">
        <v>3.5900000000000001E-2</v>
      </c>
      <c r="BJ223">
        <v>2.1399999999999999E-2</v>
      </c>
    </row>
    <row r="224" spans="1:62" x14ac:dyDescent="0.25">
      <c r="A224" t="s">
        <v>225</v>
      </c>
      <c r="B224" t="s">
        <v>979</v>
      </c>
      <c r="C224">
        <v>187.62</v>
      </c>
      <c r="D224">
        <v>8.058742589775628</v>
      </c>
      <c r="E224">
        <v>1328.44256215</v>
      </c>
      <c r="F224">
        <v>1.6999999999999999E-3</v>
      </c>
      <c r="G224">
        <v>5.0000000000000001E-4</v>
      </c>
      <c r="H224">
        <v>6.4999999999999997E-3</v>
      </c>
      <c r="I224">
        <v>6.9999999999999999E-4</v>
      </c>
      <c r="J224">
        <v>2.4799999999999999E-2</v>
      </c>
      <c r="K224">
        <v>0.93459999999999999</v>
      </c>
      <c r="L224">
        <v>3.1199999999999999E-2</v>
      </c>
      <c r="M224">
        <v>0.4234</v>
      </c>
      <c r="N224">
        <v>3.3999999999999998E-3</v>
      </c>
      <c r="O224">
        <v>0.1633</v>
      </c>
      <c r="P224" s="1">
        <v>57824.160000000003</v>
      </c>
      <c r="Q224">
        <v>0.1978</v>
      </c>
      <c r="R224">
        <v>0.2072</v>
      </c>
      <c r="S224">
        <v>0.59499999999999997</v>
      </c>
      <c r="T224">
        <v>13.05</v>
      </c>
      <c r="U224" s="1">
        <v>72258.81</v>
      </c>
      <c r="V224">
        <v>101.88</v>
      </c>
      <c r="W224" s="1">
        <v>243995.81</v>
      </c>
      <c r="X224">
        <v>0.62719999999999998</v>
      </c>
      <c r="Y224">
        <v>0.1333</v>
      </c>
      <c r="Z224">
        <v>0.23949999999999999</v>
      </c>
      <c r="AA224">
        <v>0.37280000000000002</v>
      </c>
      <c r="AB224">
        <v>244</v>
      </c>
      <c r="AC224" s="1">
        <v>5203.6612194359996</v>
      </c>
      <c r="AD224">
        <v>456.81</v>
      </c>
      <c r="AE224" s="1">
        <v>193396.97</v>
      </c>
      <c r="AF224" t="s">
        <v>3</v>
      </c>
      <c r="AG224" s="1">
        <v>33948</v>
      </c>
      <c r="AH224" s="1">
        <v>51839.73</v>
      </c>
      <c r="AI224">
        <v>30.18</v>
      </c>
      <c r="AJ224">
        <v>21.52</v>
      </c>
      <c r="AK224">
        <v>23.72</v>
      </c>
      <c r="AL224">
        <v>1.17</v>
      </c>
      <c r="AM224">
        <v>0.75</v>
      </c>
      <c r="AN224">
        <v>0.99</v>
      </c>
      <c r="AO224" s="1">
        <v>1359.24</v>
      </c>
      <c r="AP224">
        <v>1.1485000000000001</v>
      </c>
      <c r="AQ224" s="1">
        <v>1806.11</v>
      </c>
      <c r="AR224" s="1">
        <v>3000.79</v>
      </c>
      <c r="AS224" s="1">
        <v>8068.12</v>
      </c>
      <c r="AT224">
        <v>755.21</v>
      </c>
      <c r="AU224">
        <v>435.23</v>
      </c>
      <c r="AV224" s="1">
        <v>14065.46</v>
      </c>
      <c r="AW224" s="1">
        <v>7550.38</v>
      </c>
      <c r="AX224">
        <v>0.46489999999999998</v>
      </c>
      <c r="AY224" s="1">
        <v>5580.37</v>
      </c>
      <c r="AZ224">
        <v>0.34360000000000002</v>
      </c>
      <c r="BA224">
        <v>724.76</v>
      </c>
      <c r="BB224">
        <v>4.4600000000000001E-2</v>
      </c>
      <c r="BC224" s="1">
        <v>2384.06</v>
      </c>
      <c r="BD224">
        <v>0.14680000000000001</v>
      </c>
      <c r="BE224" s="1">
        <v>16239.57</v>
      </c>
      <c r="BF224">
        <v>0.55489999999999995</v>
      </c>
      <c r="BG224">
        <v>0.26229999999999998</v>
      </c>
      <c r="BH224">
        <v>0.1202</v>
      </c>
      <c r="BI224">
        <v>4.48E-2</v>
      </c>
      <c r="BJ224">
        <v>1.78E-2</v>
      </c>
    </row>
    <row r="225" spans="1:62" x14ac:dyDescent="0.25">
      <c r="A225" t="s">
        <v>226</v>
      </c>
      <c r="B225" t="s">
        <v>980</v>
      </c>
      <c r="C225">
        <v>26.33</v>
      </c>
      <c r="D225">
        <v>85.191126384273375</v>
      </c>
      <c r="E225">
        <v>2081.5770590000002</v>
      </c>
      <c r="F225">
        <v>1.52E-2</v>
      </c>
      <c r="G225">
        <v>1E-3</v>
      </c>
      <c r="H225">
        <v>3.9300000000000002E-2</v>
      </c>
      <c r="I225">
        <v>1.1000000000000001E-3</v>
      </c>
      <c r="J225">
        <v>4.9700000000000001E-2</v>
      </c>
      <c r="K225">
        <v>0.83879999999999999</v>
      </c>
      <c r="L225">
        <v>5.4899999999999997E-2</v>
      </c>
      <c r="M225">
        <v>0.34370000000000001</v>
      </c>
      <c r="N225">
        <v>1.7899999999999999E-2</v>
      </c>
      <c r="O225">
        <v>0.15679999999999999</v>
      </c>
      <c r="P225" s="1">
        <v>65503.99</v>
      </c>
      <c r="Q225">
        <v>0.1847</v>
      </c>
      <c r="R225">
        <v>0.16539999999999999</v>
      </c>
      <c r="S225">
        <v>0.64990000000000003</v>
      </c>
      <c r="T225">
        <v>16.170000000000002</v>
      </c>
      <c r="U225" s="1">
        <v>87548.17</v>
      </c>
      <c r="V225">
        <v>127.6</v>
      </c>
      <c r="W225" s="1">
        <v>213619.65</v>
      </c>
      <c r="X225">
        <v>0.70660000000000001</v>
      </c>
      <c r="Y225">
        <v>0.23130000000000001</v>
      </c>
      <c r="Z225">
        <v>6.2100000000000002E-2</v>
      </c>
      <c r="AA225">
        <v>0.29339999999999999</v>
      </c>
      <c r="AB225">
        <v>213.62</v>
      </c>
      <c r="AC225" s="1">
        <v>7590.5317517444319</v>
      </c>
      <c r="AD225">
        <v>706.95</v>
      </c>
      <c r="AE225" s="1">
        <v>177379.28</v>
      </c>
      <c r="AF225" t="s">
        <v>3</v>
      </c>
      <c r="AG225" s="1">
        <v>36038</v>
      </c>
      <c r="AH225" s="1">
        <v>60224.7</v>
      </c>
      <c r="AI225">
        <v>56.93</v>
      </c>
      <c r="AJ225">
        <v>31.27</v>
      </c>
      <c r="AK225">
        <v>39.29</v>
      </c>
      <c r="AL225">
        <v>1.62</v>
      </c>
      <c r="AM225">
        <v>1.25</v>
      </c>
      <c r="AN225">
        <v>1.45</v>
      </c>
      <c r="AO225">
        <v>814.89</v>
      </c>
      <c r="AP225">
        <v>0.93920000000000003</v>
      </c>
      <c r="AQ225" s="1">
        <v>1703.85</v>
      </c>
      <c r="AR225" s="1">
        <v>2431.14</v>
      </c>
      <c r="AS225" s="1">
        <v>7693.41</v>
      </c>
      <c r="AT225">
        <v>846.53</v>
      </c>
      <c r="AU225">
        <v>366.46</v>
      </c>
      <c r="AV225" s="1">
        <v>13041.38</v>
      </c>
      <c r="AW225" s="1">
        <v>5098.1499999999996</v>
      </c>
      <c r="AX225">
        <v>0.34279999999999999</v>
      </c>
      <c r="AY225" s="1">
        <v>6995.98</v>
      </c>
      <c r="AZ225">
        <v>0.47039999999999998</v>
      </c>
      <c r="BA225">
        <v>801.46</v>
      </c>
      <c r="BB225">
        <v>5.3900000000000003E-2</v>
      </c>
      <c r="BC225" s="1">
        <v>1975.64</v>
      </c>
      <c r="BD225">
        <v>0.1328</v>
      </c>
      <c r="BE225" s="1">
        <v>14871.23</v>
      </c>
      <c r="BF225">
        <v>0.5595</v>
      </c>
      <c r="BG225">
        <v>0.23580000000000001</v>
      </c>
      <c r="BH225">
        <v>0.15939999999999999</v>
      </c>
      <c r="BI225">
        <v>2.7E-2</v>
      </c>
      <c r="BJ225">
        <v>1.8200000000000001E-2</v>
      </c>
    </row>
    <row r="226" spans="1:62" x14ac:dyDescent="0.25">
      <c r="A226" t="s">
        <v>227</v>
      </c>
      <c r="B226" t="s">
        <v>981</v>
      </c>
      <c r="C226">
        <v>69.67</v>
      </c>
      <c r="D226">
        <v>17.797009051216289</v>
      </c>
      <c r="E226">
        <v>1031.9408398</v>
      </c>
      <c r="F226">
        <v>4.1000000000000003E-3</v>
      </c>
      <c r="G226">
        <v>5.9999999999999995E-4</v>
      </c>
      <c r="H226">
        <v>9.1000000000000004E-3</v>
      </c>
      <c r="I226">
        <v>1.1000000000000001E-3</v>
      </c>
      <c r="J226">
        <v>6.3500000000000001E-2</v>
      </c>
      <c r="K226">
        <v>0.88880000000000003</v>
      </c>
      <c r="L226">
        <v>3.2800000000000003E-2</v>
      </c>
      <c r="M226">
        <v>0.28689999999999999</v>
      </c>
      <c r="N226">
        <v>8.8999999999999999E-3</v>
      </c>
      <c r="O226">
        <v>0.151</v>
      </c>
      <c r="P226" s="1">
        <v>59796.07</v>
      </c>
      <c r="Q226">
        <v>0.1618</v>
      </c>
      <c r="R226">
        <v>0.2132</v>
      </c>
      <c r="S226">
        <v>0.625</v>
      </c>
      <c r="T226">
        <v>9.3800000000000008</v>
      </c>
      <c r="U226" s="1">
        <v>76794.34</v>
      </c>
      <c r="V226">
        <v>109.14</v>
      </c>
      <c r="W226" s="1">
        <v>221199.9</v>
      </c>
      <c r="X226">
        <v>0.76339999999999997</v>
      </c>
      <c r="Y226">
        <v>0.14149999999999999</v>
      </c>
      <c r="Z226">
        <v>9.5100000000000004E-2</v>
      </c>
      <c r="AA226">
        <v>0.2366</v>
      </c>
      <c r="AB226">
        <v>221.2</v>
      </c>
      <c r="AC226" s="1">
        <v>5716.7338182628364</v>
      </c>
      <c r="AD226">
        <v>590.02</v>
      </c>
      <c r="AE226" s="1">
        <v>180644.47</v>
      </c>
      <c r="AF226" t="s">
        <v>3</v>
      </c>
      <c r="AG226" s="1">
        <v>36254</v>
      </c>
      <c r="AH226" s="1">
        <v>58875.65</v>
      </c>
      <c r="AI226">
        <v>41.8</v>
      </c>
      <c r="AJ226">
        <v>22.49</v>
      </c>
      <c r="AK226">
        <v>28.27</v>
      </c>
      <c r="AL226">
        <v>2.0699999999999998</v>
      </c>
      <c r="AM226">
        <v>1.54</v>
      </c>
      <c r="AN226">
        <v>1.91</v>
      </c>
      <c r="AO226" s="1">
        <v>1983.83</v>
      </c>
      <c r="AP226">
        <v>1.2037</v>
      </c>
      <c r="AQ226" s="1">
        <v>1820.39</v>
      </c>
      <c r="AR226" s="1">
        <v>2461.21</v>
      </c>
      <c r="AS226" s="1">
        <v>7932.33</v>
      </c>
      <c r="AT226">
        <v>850.08</v>
      </c>
      <c r="AU226">
        <v>487.69</v>
      </c>
      <c r="AV226" s="1">
        <v>13551.69</v>
      </c>
      <c r="AW226" s="1">
        <v>6117.42</v>
      </c>
      <c r="AX226">
        <v>0.3992</v>
      </c>
      <c r="AY226" s="1">
        <v>6352.42</v>
      </c>
      <c r="AZ226">
        <v>0.41449999999999998</v>
      </c>
      <c r="BA226">
        <v>797.23</v>
      </c>
      <c r="BB226">
        <v>5.1999999999999998E-2</v>
      </c>
      <c r="BC226" s="1">
        <v>2057.1</v>
      </c>
      <c r="BD226">
        <v>0.13420000000000001</v>
      </c>
      <c r="BE226" s="1">
        <v>15324.17</v>
      </c>
      <c r="BF226">
        <v>0.56530000000000002</v>
      </c>
      <c r="BG226">
        <v>0.2356</v>
      </c>
      <c r="BH226">
        <v>0.1421</v>
      </c>
      <c r="BI226">
        <v>3.2199999999999999E-2</v>
      </c>
      <c r="BJ226">
        <v>2.47E-2</v>
      </c>
    </row>
    <row r="227" spans="1:62" x14ac:dyDescent="0.25">
      <c r="A227" t="s">
        <v>228</v>
      </c>
      <c r="B227" t="s">
        <v>982</v>
      </c>
      <c r="C227">
        <v>76.62</v>
      </c>
      <c r="D227">
        <v>38.834514079305919</v>
      </c>
      <c r="E227">
        <v>2479.2625291499999</v>
      </c>
      <c r="F227">
        <v>1.8499999999999999E-2</v>
      </c>
      <c r="G227">
        <v>5.9999999999999995E-4</v>
      </c>
      <c r="H227">
        <v>1.72E-2</v>
      </c>
      <c r="I227">
        <v>1.1999999999999999E-3</v>
      </c>
      <c r="J227">
        <v>3.6299999999999999E-2</v>
      </c>
      <c r="K227">
        <v>0.89059999999999995</v>
      </c>
      <c r="L227">
        <v>3.56E-2</v>
      </c>
      <c r="M227">
        <v>0.1241</v>
      </c>
      <c r="N227">
        <v>1.4999999999999999E-2</v>
      </c>
      <c r="O227">
        <v>0.1135</v>
      </c>
      <c r="P227" s="1">
        <v>71006.850000000006</v>
      </c>
      <c r="Q227">
        <v>0.17860000000000001</v>
      </c>
      <c r="R227">
        <v>0.1895</v>
      </c>
      <c r="S227">
        <v>0.63190000000000002</v>
      </c>
      <c r="T227">
        <v>15.82</v>
      </c>
      <c r="U227" s="1">
        <v>94888.12</v>
      </c>
      <c r="V227">
        <v>159.02000000000001</v>
      </c>
      <c r="W227" s="1">
        <v>287459.03000000003</v>
      </c>
      <c r="X227">
        <v>0.84960000000000002</v>
      </c>
      <c r="Y227">
        <v>9.3100000000000002E-2</v>
      </c>
      <c r="Z227">
        <v>5.7299999999999997E-2</v>
      </c>
      <c r="AA227">
        <v>0.15040000000000001</v>
      </c>
      <c r="AB227">
        <v>287.45999999999998</v>
      </c>
      <c r="AC227" s="1">
        <v>8464.8237097811016</v>
      </c>
      <c r="AD227">
        <v>773.63</v>
      </c>
      <c r="AE227" s="1">
        <v>253039.24</v>
      </c>
      <c r="AF227" t="s">
        <v>3</v>
      </c>
      <c r="AG227" s="1">
        <v>49656</v>
      </c>
      <c r="AH227" s="1">
        <v>106227.39</v>
      </c>
      <c r="AI227">
        <v>52.99</v>
      </c>
      <c r="AJ227">
        <v>27.31</v>
      </c>
      <c r="AK227">
        <v>32.450000000000003</v>
      </c>
      <c r="AL227">
        <v>1.83</v>
      </c>
      <c r="AM227">
        <v>1.46</v>
      </c>
      <c r="AN227">
        <v>1.69</v>
      </c>
      <c r="AO227" s="1">
        <v>2614.6999999999998</v>
      </c>
      <c r="AP227">
        <v>0.80089999999999995</v>
      </c>
      <c r="AQ227" s="1">
        <v>1599.68</v>
      </c>
      <c r="AR227" s="1">
        <v>2524.44</v>
      </c>
      <c r="AS227" s="1">
        <v>7353.17</v>
      </c>
      <c r="AT227">
        <v>783.7</v>
      </c>
      <c r="AU227">
        <v>446.33</v>
      </c>
      <c r="AV227" s="1">
        <v>12707.33</v>
      </c>
      <c r="AW227" s="1">
        <v>3428.2</v>
      </c>
      <c r="AX227">
        <v>0.24879999999999999</v>
      </c>
      <c r="AY227" s="1">
        <v>8365.66</v>
      </c>
      <c r="AZ227">
        <v>0.60719999999999996</v>
      </c>
      <c r="BA227">
        <v>776.48</v>
      </c>
      <c r="BB227">
        <v>5.6399999999999999E-2</v>
      </c>
      <c r="BC227" s="1">
        <v>1207.9000000000001</v>
      </c>
      <c r="BD227">
        <v>8.77E-2</v>
      </c>
      <c r="BE227" s="1">
        <v>13778.24</v>
      </c>
      <c r="BF227">
        <v>0.58479999999999999</v>
      </c>
      <c r="BG227">
        <v>0.2321</v>
      </c>
      <c r="BH227">
        <v>0.1356</v>
      </c>
      <c r="BI227">
        <v>3.2000000000000001E-2</v>
      </c>
      <c r="BJ227">
        <v>1.55E-2</v>
      </c>
    </row>
    <row r="228" spans="1:62" x14ac:dyDescent="0.25">
      <c r="A228" t="s">
        <v>229</v>
      </c>
      <c r="B228" t="s">
        <v>983</v>
      </c>
      <c r="C228">
        <v>126.57</v>
      </c>
      <c r="D228">
        <v>12.113409327235839</v>
      </c>
      <c r="E228">
        <v>1434.73250695</v>
      </c>
      <c r="F228">
        <v>2.3E-3</v>
      </c>
      <c r="G228">
        <v>4.0000000000000002E-4</v>
      </c>
      <c r="H228">
        <v>6.6E-3</v>
      </c>
      <c r="I228">
        <v>8.0000000000000004E-4</v>
      </c>
      <c r="J228">
        <v>1.7500000000000002E-2</v>
      </c>
      <c r="K228">
        <v>0.94730000000000003</v>
      </c>
      <c r="L228">
        <v>2.52E-2</v>
      </c>
      <c r="M228">
        <v>0.30430000000000001</v>
      </c>
      <c r="N228">
        <v>1.2999999999999999E-3</v>
      </c>
      <c r="O228">
        <v>0.15240000000000001</v>
      </c>
      <c r="P228" s="1">
        <v>60482.73</v>
      </c>
      <c r="Q228">
        <v>0.17</v>
      </c>
      <c r="R228">
        <v>0.19400000000000001</v>
      </c>
      <c r="S228">
        <v>0.63600000000000001</v>
      </c>
      <c r="T228">
        <v>14.12</v>
      </c>
      <c r="U228" s="1">
        <v>76245.850000000006</v>
      </c>
      <c r="V228">
        <v>102.32</v>
      </c>
      <c r="W228" s="1">
        <v>201044.99</v>
      </c>
      <c r="X228">
        <v>0.7964</v>
      </c>
      <c r="Y228">
        <v>8.1900000000000001E-2</v>
      </c>
      <c r="Z228">
        <v>0.12180000000000001</v>
      </c>
      <c r="AA228">
        <v>0.2036</v>
      </c>
      <c r="AB228">
        <v>201.04</v>
      </c>
      <c r="AC228" s="1">
        <v>4729.4350942384453</v>
      </c>
      <c r="AD228">
        <v>515.42999999999995</v>
      </c>
      <c r="AE228" s="1">
        <v>175798.68</v>
      </c>
      <c r="AF228" t="s">
        <v>3</v>
      </c>
      <c r="AG228" s="1">
        <v>38916</v>
      </c>
      <c r="AH228" s="1">
        <v>60186.23</v>
      </c>
      <c r="AI228">
        <v>31.34</v>
      </c>
      <c r="AJ228">
        <v>21.59</v>
      </c>
      <c r="AK228">
        <v>23.81</v>
      </c>
      <c r="AL228">
        <v>1.89</v>
      </c>
      <c r="AM228">
        <v>1.19</v>
      </c>
      <c r="AN228">
        <v>1.51</v>
      </c>
      <c r="AO228" s="1">
        <v>1763.45</v>
      </c>
      <c r="AP228">
        <v>1.0797000000000001</v>
      </c>
      <c r="AQ228" s="1">
        <v>1639.3</v>
      </c>
      <c r="AR228" s="1">
        <v>2677.32</v>
      </c>
      <c r="AS228" s="1">
        <v>7418</v>
      </c>
      <c r="AT228">
        <v>746.72</v>
      </c>
      <c r="AU228">
        <v>463.11</v>
      </c>
      <c r="AV228" s="1">
        <v>12944.45</v>
      </c>
      <c r="AW228" s="1">
        <v>6794.84</v>
      </c>
      <c r="AX228">
        <v>0.46110000000000001</v>
      </c>
      <c r="AY228" s="1">
        <v>5139.95</v>
      </c>
      <c r="AZ228">
        <v>0.3488</v>
      </c>
      <c r="BA228">
        <v>703.48</v>
      </c>
      <c r="BB228">
        <v>4.7699999999999999E-2</v>
      </c>
      <c r="BC228" s="1">
        <v>2096.5700000000002</v>
      </c>
      <c r="BD228">
        <v>0.14230000000000001</v>
      </c>
      <c r="BE228" s="1">
        <v>14734.83</v>
      </c>
      <c r="BF228">
        <v>0.55979999999999996</v>
      </c>
      <c r="BG228">
        <v>0.24429999999999999</v>
      </c>
      <c r="BH228">
        <v>0.13919999999999999</v>
      </c>
      <c r="BI228">
        <v>3.73E-2</v>
      </c>
      <c r="BJ228">
        <v>1.9400000000000001E-2</v>
      </c>
    </row>
    <row r="229" spans="1:62" x14ac:dyDescent="0.25">
      <c r="A229" t="s">
        <v>230</v>
      </c>
      <c r="B229" t="s">
        <v>984</v>
      </c>
      <c r="C229">
        <v>33.619999999999997</v>
      </c>
      <c r="D229">
        <v>251.8778611381592</v>
      </c>
      <c r="E229">
        <v>7965.2570552500001</v>
      </c>
      <c r="F229">
        <v>8.3199999999999996E-2</v>
      </c>
      <c r="G229">
        <v>1.1000000000000001E-3</v>
      </c>
      <c r="H229">
        <v>0.1065</v>
      </c>
      <c r="I229">
        <v>1.1000000000000001E-3</v>
      </c>
      <c r="J229">
        <v>6.8000000000000005E-2</v>
      </c>
      <c r="K229">
        <v>0.67930000000000001</v>
      </c>
      <c r="L229">
        <v>6.0900000000000003E-2</v>
      </c>
      <c r="M229">
        <v>0.1749</v>
      </c>
      <c r="N229">
        <v>5.74E-2</v>
      </c>
      <c r="O229">
        <v>0.13189999999999999</v>
      </c>
      <c r="P229" s="1">
        <v>79369.72</v>
      </c>
      <c r="Q229">
        <v>0.1782</v>
      </c>
      <c r="R229">
        <v>0.19420000000000001</v>
      </c>
      <c r="S229">
        <v>0.62749999999999995</v>
      </c>
      <c r="T229">
        <v>52.46</v>
      </c>
      <c r="U229" s="1">
        <v>102060.48</v>
      </c>
      <c r="V229">
        <v>158.71</v>
      </c>
      <c r="W229" s="1">
        <v>243700.35</v>
      </c>
      <c r="X229">
        <v>0.77459999999999996</v>
      </c>
      <c r="Y229">
        <v>0.1961</v>
      </c>
      <c r="Z229">
        <v>2.92E-2</v>
      </c>
      <c r="AA229">
        <v>0.22539999999999999</v>
      </c>
      <c r="AB229">
        <v>243.7</v>
      </c>
      <c r="AC229" s="1">
        <v>9937.0973839608232</v>
      </c>
      <c r="AD229">
        <v>904.72</v>
      </c>
      <c r="AE229" s="1">
        <v>217499.64</v>
      </c>
      <c r="AF229" t="s">
        <v>3</v>
      </c>
      <c r="AG229" s="1">
        <v>50882</v>
      </c>
      <c r="AH229" s="1">
        <v>99596.79</v>
      </c>
      <c r="AI229">
        <v>72.61</v>
      </c>
      <c r="AJ229">
        <v>37.32</v>
      </c>
      <c r="AK229">
        <v>45.22</v>
      </c>
      <c r="AL229">
        <v>1.7</v>
      </c>
      <c r="AM229">
        <v>1.26</v>
      </c>
      <c r="AN229">
        <v>1.4</v>
      </c>
      <c r="AO229" s="1">
        <v>1996.98</v>
      </c>
      <c r="AP229">
        <v>0.75480000000000003</v>
      </c>
      <c r="AQ229" s="1">
        <v>1545.05</v>
      </c>
      <c r="AR229" s="1">
        <v>2271.42</v>
      </c>
      <c r="AS229" s="1">
        <v>8369.52</v>
      </c>
      <c r="AT229" s="1">
        <v>1022.13</v>
      </c>
      <c r="AU229">
        <v>437.68</v>
      </c>
      <c r="AV229" s="1">
        <v>13645.8</v>
      </c>
      <c r="AW229" s="1">
        <v>3465.78</v>
      </c>
      <c r="AX229">
        <v>0.2334</v>
      </c>
      <c r="AY229" s="1">
        <v>9079.36</v>
      </c>
      <c r="AZ229">
        <v>0.61140000000000005</v>
      </c>
      <c r="BA229">
        <v>939.35</v>
      </c>
      <c r="BB229">
        <v>6.3299999999999995E-2</v>
      </c>
      <c r="BC229" s="1">
        <v>1365.68</v>
      </c>
      <c r="BD229">
        <v>9.1999999999999998E-2</v>
      </c>
      <c r="BE229" s="1">
        <v>14850.17</v>
      </c>
      <c r="BF229">
        <v>0.6119</v>
      </c>
      <c r="BG229">
        <v>0.2296</v>
      </c>
      <c r="BH229">
        <v>0.1109</v>
      </c>
      <c r="BI229">
        <v>2.8500000000000001E-2</v>
      </c>
      <c r="BJ229">
        <v>1.9099999999999999E-2</v>
      </c>
    </row>
    <row r="230" spans="1:62" x14ac:dyDescent="0.25">
      <c r="A230" t="s">
        <v>231</v>
      </c>
      <c r="B230" t="s">
        <v>985</v>
      </c>
      <c r="C230">
        <v>105.81</v>
      </c>
      <c r="D230">
        <v>19.209870980140561</v>
      </c>
      <c r="E230">
        <v>1793.4957128999999</v>
      </c>
      <c r="F230">
        <v>4.1000000000000003E-3</v>
      </c>
      <c r="G230">
        <v>4.0000000000000001E-3</v>
      </c>
      <c r="H230">
        <v>1.23E-2</v>
      </c>
      <c r="I230">
        <v>1E-3</v>
      </c>
      <c r="J230">
        <v>4.7E-2</v>
      </c>
      <c r="K230">
        <v>0.88970000000000005</v>
      </c>
      <c r="L230">
        <v>4.19E-2</v>
      </c>
      <c r="M230">
        <v>0.42849999999999999</v>
      </c>
      <c r="N230">
        <v>7.6E-3</v>
      </c>
      <c r="O230">
        <v>0.15640000000000001</v>
      </c>
      <c r="P230" s="1">
        <v>60132.3</v>
      </c>
      <c r="Q230">
        <v>0.2092</v>
      </c>
      <c r="R230">
        <v>0.1807</v>
      </c>
      <c r="S230">
        <v>0.61009999999999998</v>
      </c>
      <c r="T230">
        <v>14.82</v>
      </c>
      <c r="U230" s="1">
        <v>80777.649999999994</v>
      </c>
      <c r="V230">
        <v>122.08</v>
      </c>
      <c r="W230" s="1">
        <v>189179.21</v>
      </c>
      <c r="X230">
        <v>0.73019999999999996</v>
      </c>
      <c r="Y230">
        <v>0.16819999999999999</v>
      </c>
      <c r="Z230">
        <v>0.1016</v>
      </c>
      <c r="AA230">
        <v>0.26979999999999998</v>
      </c>
      <c r="AB230">
        <v>189.18</v>
      </c>
      <c r="AC230" s="1">
        <v>4979.2120234714312</v>
      </c>
      <c r="AD230">
        <v>508.27</v>
      </c>
      <c r="AE230" s="1">
        <v>155200.44</v>
      </c>
      <c r="AF230" t="s">
        <v>3</v>
      </c>
      <c r="AG230" s="1">
        <v>33391</v>
      </c>
      <c r="AH230" s="1">
        <v>53394.63</v>
      </c>
      <c r="AI230">
        <v>38.340000000000003</v>
      </c>
      <c r="AJ230">
        <v>23.05</v>
      </c>
      <c r="AK230">
        <v>27.93</v>
      </c>
      <c r="AL230">
        <v>1.62</v>
      </c>
      <c r="AM230">
        <v>1.1599999999999999</v>
      </c>
      <c r="AN230">
        <v>1.45</v>
      </c>
      <c r="AO230" s="1">
        <v>1462.75</v>
      </c>
      <c r="AP230">
        <v>1.1577999999999999</v>
      </c>
      <c r="AQ230" s="1">
        <v>1629.51</v>
      </c>
      <c r="AR230" s="1">
        <v>2481.67</v>
      </c>
      <c r="AS230" s="1">
        <v>7669.51</v>
      </c>
      <c r="AT230">
        <v>776.6</v>
      </c>
      <c r="AU230">
        <v>434.55</v>
      </c>
      <c r="AV230" s="1">
        <v>12991.85</v>
      </c>
      <c r="AW230" s="1">
        <v>6495.99</v>
      </c>
      <c r="AX230">
        <v>0.44429999999999997</v>
      </c>
      <c r="AY230" s="1">
        <v>5110.3999999999996</v>
      </c>
      <c r="AZ230">
        <v>0.34949999999999998</v>
      </c>
      <c r="BA230">
        <v>703.56</v>
      </c>
      <c r="BB230">
        <v>4.8099999999999997E-2</v>
      </c>
      <c r="BC230" s="1">
        <v>2311.13</v>
      </c>
      <c r="BD230">
        <v>0.15809999999999999</v>
      </c>
      <c r="BE230" s="1">
        <v>14621.08</v>
      </c>
      <c r="BF230">
        <v>0.56079999999999997</v>
      </c>
      <c r="BG230">
        <v>0.25340000000000001</v>
      </c>
      <c r="BH230">
        <v>0.1298</v>
      </c>
      <c r="BI230">
        <v>4.0399999999999998E-2</v>
      </c>
      <c r="BJ230">
        <v>1.5599999999999999E-2</v>
      </c>
    </row>
    <row r="231" spans="1:62" x14ac:dyDescent="0.25">
      <c r="A231" t="s">
        <v>232</v>
      </c>
      <c r="B231" t="s">
        <v>986</v>
      </c>
      <c r="C231">
        <v>86.38</v>
      </c>
      <c r="D231">
        <v>10.69529520143889</v>
      </c>
      <c r="E231">
        <v>839.62065155000005</v>
      </c>
      <c r="F231">
        <v>1.6000000000000001E-3</v>
      </c>
      <c r="G231">
        <v>2.9999999999999997E-4</v>
      </c>
      <c r="H231">
        <v>5.0000000000000001E-3</v>
      </c>
      <c r="I231">
        <v>6.9999999999999999E-4</v>
      </c>
      <c r="J231">
        <v>1.6500000000000001E-2</v>
      </c>
      <c r="K231">
        <v>0.95430000000000004</v>
      </c>
      <c r="L231">
        <v>2.1700000000000001E-2</v>
      </c>
      <c r="M231">
        <v>0.3029</v>
      </c>
      <c r="N231">
        <v>1E-3</v>
      </c>
      <c r="O231">
        <v>0.1512</v>
      </c>
      <c r="P231" s="1">
        <v>58879.43</v>
      </c>
      <c r="Q231">
        <v>0.2281</v>
      </c>
      <c r="R231">
        <v>0.2097</v>
      </c>
      <c r="S231">
        <v>0.56220000000000003</v>
      </c>
      <c r="T231">
        <v>8.08</v>
      </c>
      <c r="U231" s="1">
        <v>72365.789999999994</v>
      </c>
      <c r="V231">
        <v>103.41</v>
      </c>
      <c r="W231" s="1">
        <v>228439.11</v>
      </c>
      <c r="X231">
        <v>0.71399999999999997</v>
      </c>
      <c r="Y231">
        <v>5.5399999999999998E-2</v>
      </c>
      <c r="Z231">
        <v>0.2306</v>
      </c>
      <c r="AA231">
        <v>0.28599999999999998</v>
      </c>
      <c r="AB231">
        <v>228.44</v>
      </c>
      <c r="AC231" s="1">
        <v>5788.8675044797437</v>
      </c>
      <c r="AD231">
        <v>590.21</v>
      </c>
      <c r="AE231" s="1">
        <v>188611.17</v>
      </c>
      <c r="AF231" t="s">
        <v>3</v>
      </c>
      <c r="AG231" s="1">
        <v>36879</v>
      </c>
      <c r="AH231" s="1">
        <v>57228.93</v>
      </c>
      <c r="AI231">
        <v>36.94</v>
      </c>
      <c r="AJ231">
        <v>23.57</v>
      </c>
      <c r="AK231">
        <v>26.04</v>
      </c>
      <c r="AL231">
        <v>2.4</v>
      </c>
      <c r="AM231">
        <v>1.65</v>
      </c>
      <c r="AN231">
        <v>1.99</v>
      </c>
      <c r="AO231" s="1">
        <v>2280.1</v>
      </c>
      <c r="AP231">
        <v>1.2029000000000001</v>
      </c>
      <c r="AQ231" s="1">
        <v>1889.91</v>
      </c>
      <c r="AR231" s="1">
        <v>2885.61</v>
      </c>
      <c r="AS231" s="1">
        <v>7893.06</v>
      </c>
      <c r="AT231">
        <v>868.24</v>
      </c>
      <c r="AU231">
        <v>363.34</v>
      </c>
      <c r="AV231" s="1">
        <v>13900.15</v>
      </c>
      <c r="AW231" s="1">
        <v>7496.72</v>
      </c>
      <c r="AX231">
        <v>0.45179999999999998</v>
      </c>
      <c r="AY231" s="1">
        <v>6168.48</v>
      </c>
      <c r="AZ231">
        <v>0.37180000000000002</v>
      </c>
      <c r="BA231">
        <v>878.34</v>
      </c>
      <c r="BB231">
        <v>5.2900000000000003E-2</v>
      </c>
      <c r="BC231" s="1">
        <v>2049.5100000000002</v>
      </c>
      <c r="BD231">
        <v>0.1235</v>
      </c>
      <c r="BE231" s="1">
        <v>16593.05</v>
      </c>
      <c r="BF231">
        <v>0.54379999999999995</v>
      </c>
      <c r="BG231">
        <v>0.23799999999999999</v>
      </c>
      <c r="BH231">
        <v>0.15770000000000001</v>
      </c>
      <c r="BI231">
        <v>3.6999999999999998E-2</v>
      </c>
      <c r="BJ231">
        <v>2.3599999999999999E-2</v>
      </c>
    </row>
    <row r="232" spans="1:62" x14ac:dyDescent="0.25">
      <c r="A232" t="s">
        <v>233</v>
      </c>
      <c r="B232" t="s">
        <v>987</v>
      </c>
      <c r="C232">
        <v>74.62</v>
      </c>
      <c r="D232">
        <v>8.8569814063013617</v>
      </c>
      <c r="E232">
        <v>624.91692745</v>
      </c>
      <c r="F232">
        <v>4.4999999999999997E-3</v>
      </c>
      <c r="G232">
        <v>1E-4</v>
      </c>
      <c r="H232">
        <v>9.1000000000000004E-3</v>
      </c>
      <c r="I232">
        <v>1.4E-3</v>
      </c>
      <c r="J232">
        <v>9.64E-2</v>
      </c>
      <c r="K232">
        <v>0.86639999999999995</v>
      </c>
      <c r="L232">
        <v>2.1899999999999999E-2</v>
      </c>
      <c r="M232">
        <v>0.26779999999999998</v>
      </c>
      <c r="N232">
        <v>6.1999999999999998E-3</v>
      </c>
      <c r="O232">
        <v>0.14660000000000001</v>
      </c>
      <c r="P232" s="1">
        <v>61484.02</v>
      </c>
      <c r="Q232">
        <v>0.17480000000000001</v>
      </c>
      <c r="R232">
        <v>0.20399999999999999</v>
      </c>
      <c r="S232">
        <v>0.62119999999999997</v>
      </c>
      <c r="T232">
        <v>7.6</v>
      </c>
      <c r="U232" s="1">
        <v>69750.33</v>
      </c>
      <c r="V232">
        <v>80.97</v>
      </c>
      <c r="W232" s="1">
        <v>207170.58</v>
      </c>
      <c r="X232">
        <v>0.70850000000000002</v>
      </c>
      <c r="Y232">
        <v>6.5500000000000003E-2</v>
      </c>
      <c r="Z232">
        <v>0.22600000000000001</v>
      </c>
      <c r="AA232">
        <v>0.29149999999999998</v>
      </c>
      <c r="AB232">
        <v>207.17</v>
      </c>
      <c r="AC232" s="1">
        <v>5415.7710053346418</v>
      </c>
      <c r="AD232">
        <v>533</v>
      </c>
      <c r="AE232" s="1">
        <v>179680.59</v>
      </c>
      <c r="AF232" t="s">
        <v>3</v>
      </c>
      <c r="AG232" s="1">
        <v>36398</v>
      </c>
      <c r="AH232" s="1">
        <v>57107.14</v>
      </c>
      <c r="AI232">
        <v>37.61</v>
      </c>
      <c r="AJ232">
        <v>23.05</v>
      </c>
      <c r="AK232">
        <v>28.07</v>
      </c>
      <c r="AL232">
        <v>1.99</v>
      </c>
      <c r="AM232">
        <v>1.48</v>
      </c>
      <c r="AN232">
        <v>1.89</v>
      </c>
      <c r="AO232" s="1">
        <v>1979.99</v>
      </c>
      <c r="AP232">
        <v>1.5218</v>
      </c>
      <c r="AQ232" s="1">
        <v>2189.87</v>
      </c>
      <c r="AR232" s="1">
        <v>2838.09</v>
      </c>
      <c r="AS232" s="1">
        <v>8346.18</v>
      </c>
      <c r="AT232">
        <v>742.34</v>
      </c>
      <c r="AU232">
        <v>309.94</v>
      </c>
      <c r="AV232" s="1">
        <v>14426.42</v>
      </c>
      <c r="AW232" s="1">
        <v>7955.33</v>
      </c>
      <c r="AX232">
        <v>0.46529999999999999</v>
      </c>
      <c r="AY232" s="1">
        <v>6299.25</v>
      </c>
      <c r="AZ232">
        <v>0.36849999999999999</v>
      </c>
      <c r="BA232">
        <v>949.1</v>
      </c>
      <c r="BB232">
        <v>5.5500000000000001E-2</v>
      </c>
      <c r="BC232" s="1">
        <v>1892.04</v>
      </c>
      <c r="BD232">
        <v>0.11070000000000001</v>
      </c>
      <c r="BE232" s="1">
        <v>17095.71</v>
      </c>
      <c r="BF232">
        <v>0.55459999999999998</v>
      </c>
      <c r="BG232">
        <v>0.23980000000000001</v>
      </c>
      <c r="BH232">
        <v>0.15040000000000001</v>
      </c>
      <c r="BI232">
        <v>3.3000000000000002E-2</v>
      </c>
      <c r="BJ232">
        <v>2.2100000000000002E-2</v>
      </c>
    </row>
    <row r="233" spans="1:62" x14ac:dyDescent="0.25">
      <c r="A233" t="s">
        <v>234</v>
      </c>
      <c r="B233" t="s">
        <v>988</v>
      </c>
      <c r="C233">
        <v>83.19</v>
      </c>
      <c r="D233">
        <v>10.621235271045141</v>
      </c>
      <c r="E233">
        <v>826.59330990000001</v>
      </c>
      <c r="F233">
        <v>3.0000000000000001E-3</v>
      </c>
      <c r="G233">
        <v>8.9999999999999998E-4</v>
      </c>
      <c r="H233">
        <v>7.4000000000000003E-3</v>
      </c>
      <c r="I233">
        <v>1.1999999999999999E-3</v>
      </c>
      <c r="J233">
        <v>6.3500000000000001E-2</v>
      </c>
      <c r="K233">
        <v>0.89859999999999995</v>
      </c>
      <c r="L233">
        <v>2.53E-2</v>
      </c>
      <c r="M233">
        <v>0.2306</v>
      </c>
      <c r="N233">
        <v>3.2000000000000002E-3</v>
      </c>
      <c r="O233">
        <v>0.1447</v>
      </c>
      <c r="P233" s="1">
        <v>63123.86</v>
      </c>
      <c r="Q233">
        <v>0.1845</v>
      </c>
      <c r="R233">
        <v>0.1928</v>
      </c>
      <c r="S233">
        <v>0.62270000000000003</v>
      </c>
      <c r="T233">
        <v>9.4600000000000009</v>
      </c>
      <c r="U233" s="1">
        <v>67958.95</v>
      </c>
      <c r="V233">
        <v>86.98</v>
      </c>
      <c r="W233" s="1">
        <v>234620.79999999999</v>
      </c>
      <c r="X233">
        <v>0.63839999999999997</v>
      </c>
      <c r="Y233">
        <v>6.6199999999999995E-2</v>
      </c>
      <c r="Z233">
        <v>0.2954</v>
      </c>
      <c r="AA233">
        <v>0.36159999999999998</v>
      </c>
      <c r="AB233">
        <v>234.62</v>
      </c>
      <c r="AC233" s="1">
        <v>6274.078349100203</v>
      </c>
      <c r="AD233">
        <v>561.65</v>
      </c>
      <c r="AE233" s="1">
        <v>193766.04</v>
      </c>
      <c r="AF233" t="s">
        <v>3</v>
      </c>
      <c r="AG233" s="1">
        <v>37957</v>
      </c>
      <c r="AH233" s="1">
        <v>59665.55</v>
      </c>
      <c r="AI233">
        <v>38.19</v>
      </c>
      <c r="AJ233">
        <v>23.06</v>
      </c>
      <c r="AK233">
        <v>28.52</v>
      </c>
      <c r="AL233">
        <v>1.96</v>
      </c>
      <c r="AM233">
        <v>1.38</v>
      </c>
      <c r="AN233">
        <v>1.74</v>
      </c>
      <c r="AO233" s="1">
        <v>1884.44</v>
      </c>
      <c r="AP233">
        <v>1.3138000000000001</v>
      </c>
      <c r="AQ233" s="1">
        <v>1873.35</v>
      </c>
      <c r="AR233" s="1">
        <v>2669.19</v>
      </c>
      <c r="AS233" s="1">
        <v>8035.24</v>
      </c>
      <c r="AT233">
        <v>783.23</v>
      </c>
      <c r="AU233">
        <v>373.56</v>
      </c>
      <c r="AV233" s="1">
        <v>13734.57</v>
      </c>
      <c r="AW233" s="1">
        <v>6946.47</v>
      </c>
      <c r="AX233">
        <v>0.41710000000000003</v>
      </c>
      <c r="AY233" s="1">
        <v>6690.46</v>
      </c>
      <c r="AZ233">
        <v>0.4017</v>
      </c>
      <c r="BA233" s="1">
        <v>1360.96</v>
      </c>
      <c r="BB233">
        <v>8.1699999999999995E-2</v>
      </c>
      <c r="BC233" s="1">
        <v>1657.29</v>
      </c>
      <c r="BD233">
        <v>9.9500000000000005E-2</v>
      </c>
      <c r="BE233" s="1">
        <v>16655.189999999999</v>
      </c>
      <c r="BF233">
        <v>0.55649999999999999</v>
      </c>
      <c r="BG233">
        <v>0.2346</v>
      </c>
      <c r="BH233">
        <v>0.15570000000000001</v>
      </c>
      <c r="BI233">
        <v>3.5900000000000001E-2</v>
      </c>
      <c r="BJ233">
        <v>1.7299999999999999E-2</v>
      </c>
    </row>
    <row r="234" spans="1:62" x14ac:dyDescent="0.25">
      <c r="A234" t="s">
        <v>235</v>
      </c>
      <c r="B234" t="s">
        <v>989</v>
      </c>
      <c r="C234">
        <v>24.9</v>
      </c>
      <c r="D234">
        <v>123.1515670631655</v>
      </c>
      <c r="E234">
        <v>2663.7056843999999</v>
      </c>
      <c r="F234">
        <v>1.9E-2</v>
      </c>
      <c r="G234">
        <v>8.9999999999999998E-4</v>
      </c>
      <c r="H234">
        <v>4.2599999999999999E-2</v>
      </c>
      <c r="I234">
        <v>1E-3</v>
      </c>
      <c r="J234">
        <v>6.59E-2</v>
      </c>
      <c r="K234">
        <v>0.81040000000000001</v>
      </c>
      <c r="L234">
        <v>6.0100000000000001E-2</v>
      </c>
      <c r="M234">
        <v>0.35820000000000002</v>
      </c>
      <c r="N234">
        <v>2.2499999999999999E-2</v>
      </c>
      <c r="O234">
        <v>0.15670000000000001</v>
      </c>
      <c r="P234" s="1">
        <v>68551.710000000006</v>
      </c>
      <c r="Q234">
        <v>0.1603</v>
      </c>
      <c r="R234">
        <v>0.16669999999999999</v>
      </c>
      <c r="S234">
        <v>0.67290000000000005</v>
      </c>
      <c r="T234">
        <v>21.95</v>
      </c>
      <c r="U234" s="1">
        <v>88996.59</v>
      </c>
      <c r="V234">
        <v>120.81</v>
      </c>
      <c r="W234" s="1">
        <v>215920.41</v>
      </c>
      <c r="X234">
        <v>0.70799999999999996</v>
      </c>
      <c r="Y234">
        <v>0.23960000000000001</v>
      </c>
      <c r="Z234">
        <v>5.2400000000000002E-2</v>
      </c>
      <c r="AA234">
        <v>0.29199999999999998</v>
      </c>
      <c r="AB234">
        <v>215.92</v>
      </c>
      <c r="AC234" s="1">
        <v>7940.4472109504568</v>
      </c>
      <c r="AD234">
        <v>745</v>
      </c>
      <c r="AE234" s="1">
        <v>178634.15</v>
      </c>
      <c r="AF234" t="s">
        <v>3</v>
      </c>
      <c r="AG234" s="1">
        <v>35751</v>
      </c>
      <c r="AH234" s="1">
        <v>60845.46</v>
      </c>
      <c r="AI234">
        <v>59.84</v>
      </c>
      <c r="AJ234">
        <v>32.950000000000003</v>
      </c>
      <c r="AK234">
        <v>41.7</v>
      </c>
      <c r="AL234">
        <v>1.81</v>
      </c>
      <c r="AM234">
        <v>1.34</v>
      </c>
      <c r="AN234">
        <v>1.61</v>
      </c>
      <c r="AO234" s="1">
        <v>2391.8200000000002</v>
      </c>
      <c r="AP234">
        <v>1.0079</v>
      </c>
      <c r="AQ234" s="1">
        <v>1658.34</v>
      </c>
      <c r="AR234" s="1">
        <v>2304</v>
      </c>
      <c r="AS234" s="1">
        <v>8028.97</v>
      </c>
      <c r="AT234">
        <v>856.3</v>
      </c>
      <c r="AU234">
        <v>356.63</v>
      </c>
      <c r="AV234" s="1">
        <v>13204.25</v>
      </c>
      <c r="AW234" s="1">
        <v>4781.42</v>
      </c>
      <c r="AX234">
        <v>0.31909999999999999</v>
      </c>
      <c r="AY234" s="1">
        <v>7433.83</v>
      </c>
      <c r="AZ234">
        <v>0.49609999999999999</v>
      </c>
      <c r="BA234">
        <v>741.66</v>
      </c>
      <c r="BB234">
        <v>4.9500000000000002E-2</v>
      </c>
      <c r="BC234" s="1">
        <v>2027.51</v>
      </c>
      <c r="BD234">
        <v>0.1353</v>
      </c>
      <c r="BE234" s="1">
        <v>14984.42</v>
      </c>
      <c r="BF234">
        <v>0.57079999999999997</v>
      </c>
      <c r="BG234">
        <v>0.24390000000000001</v>
      </c>
      <c r="BH234">
        <v>0.1429</v>
      </c>
      <c r="BI234">
        <v>2.5899999999999999E-2</v>
      </c>
      <c r="BJ234">
        <v>1.6500000000000001E-2</v>
      </c>
    </row>
    <row r="235" spans="1:62" x14ac:dyDescent="0.25">
      <c r="A235" t="s">
        <v>236</v>
      </c>
      <c r="B235" t="s">
        <v>990</v>
      </c>
      <c r="C235">
        <v>40</v>
      </c>
      <c r="D235">
        <v>66.368079244289163</v>
      </c>
      <c r="E235">
        <v>2069.47708685</v>
      </c>
      <c r="F235">
        <v>8.9999999999999993E-3</v>
      </c>
      <c r="G235">
        <v>1E-3</v>
      </c>
      <c r="H235">
        <v>2.2100000000000002E-2</v>
      </c>
      <c r="I235">
        <v>6.9999999999999999E-4</v>
      </c>
      <c r="J235">
        <v>5.8999999999999997E-2</v>
      </c>
      <c r="K235">
        <v>0.85070000000000001</v>
      </c>
      <c r="L235">
        <v>5.7599999999999998E-2</v>
      </c>
      <c r="M235">
        <v>0.38200000000000001</v>
      </c>
      <c r="N235">
        <v>1.5800000000000002E-2</v>
      </c>
      <c r="O235">
        <v>0.16239999999999999</v>
      </c>
      <c r="P235" s="1">
        <v>64503.55</v>
      </c>
      <c r="Q235">
        <v>0.17080000000000001</v>
      </c>
      <c r="R235">
        <v>0.16689999999999999</v>
      </c>
      <c r="S235">
        <v>0.6623</v>
      </c>
      <c r="T235">
        <v>16.03</v>
      </c>
      <c r="U235" s="1">
        <v>84306.75</v>
      </c>
      <c r="V235">
        <v>128.33000000000001</v>
      </c>
      <c r="W235" s="1">
        <v>209615.76</v>
      </c>
      <c r="X235">
        <v>0.7218</v>
      </c>
      <c r="Y235">
        <v>0.2082</v>
      </c>
      <c r="Z235">
        <v>7.0000000000000007E-2</v>
      </c>
      <c r="AA235">
        <v>0.2782</v>
      </c>
      <c r="AB235">
        <v>209.62</v>
      </c>
      <c r="AC235" s="1">
        <v>6954.4798910673489</v>
      </c>
      <c r="AD235">
        <v>643.65</v>
      </c>
      <c r="AE235" s="1">
        <v>174362.64</v>
      </c>
      <c r="AF235" t="s">
        <v>3</v>
      </c>
      <c r="AG235" s="1">
        <v>33873</v>
      </c>
      <c r="AH235" s="1">
        <v>57121.32</v>
      </c>
      <c r="AI235">
        <v>53.8</v>
      </c>
      <c r="AJ235">
        <v>28.78</v>
      </c>
      <c r="AK235">
        <v>36.42</v>
      </c>
      <c r="AL235">
        <v>1.93</v>
      </c>
      <c r="AM235">
        <v>1.36</v>
      </c>
      <c r="AN235">
        <v>1.69</v>
      </c>
      <c r="AO235" s="1">
        <v>1539.22</v>
      </c>
      <c r="AP235">
        <v>1.0098</v>
      </c>
      <c r="AQ235" s="1">
        <v>1646.97</v>
      </c>
      <c r="AR235" s="1">
        <v>2298.75</v>
      </c>
      <c r="AS235" s="1">
        <v>7567.11</v>
      </c>
      <c r="AT235">
        <v>815.05</v>
      </c>
      <c r="AU235">
        <v>400.74</v>
      </c>
      <c r="AV235" s="1">
        <v>12728.62</v>
      </c>
      <c r="AW235" s="1">
        <v>5418.59</v>
      </c>
      <c r="AX235">
        <v>0.37559999999999999</v>
      </c>
      <c r="AY235" s="1">
        <v>6149.16</v>
      </c>
      <c r="AZ235">
        <v>0.42630000000000001</v>
      </c>
      <c r="BA235">
        <v>756.45</v>
      </c>
      <c r="BB235">
        <v>5.2400000000000002E-2</v>
      </c>
      <c r="BC235" s="1">
        <v>2100.62</v>
      </c>
      <c r="BD235">
        <v>0.14560000000000001</v>
      </c>
      <c r="BE235" s="1">
        <v>14424.82</v>
      </c>
      <c r="BF235">
        <v>0.55920000000000003</v>
      </c>
      <c r="BG235">
        <v>0.23960000000000001</v>
      </c>
      <c r="BH235">
        <v>0.1575</v>
      </c>
      <c r="BI235">
        <v>2.7300000000000001E-2</v>
      </c>
      <c r="BJ235">
        <v>1.6299999999999999E-2</v>
      </c>
    </row>
    <row r="236" spans="1:62" x14ac:dyDescent="0.25">
      <c r="A236" t="s">
        <v>237</v>
      </c>
      <c r="B236" t="s">
        <v>991</v>
      </c>
      <c r="C236">
        <v>26.05</v>
      </c>
      <c r="D236">
        <v>241.6246045169631</v>
      </c>
      <c r="E236">
        <v>5438.9755524000002</v>
      </c>
      <c r="F236">
        <v>3.7699999999999997E-2</v>
      </c>
      <c r="G236">
        <v>1.6000000000000001E-3</v>
      </c>
      <c r="H236">
        <v>0.21310000000000001</v>
      </c>
      <c r="I236">
        <v>1.2999999999999999E-3</v>
      </c>
      <c r="J236">
        <v>0.105</v>
      </c>
      <c r="K236">
        <v>0.55349999999999999</v>
      </c>
      <c r="L236">
        <v>8.7800000000000003E-2</v>
      </c>
      <c r="M236">
        <v>0.43669999999999998</v>
      </c>
      <c r="N236">
        <v>5.6000000000000001E-2</v>
      </c>
      <c r="O236">
        <v>0.16259999999999999</v>
      </c>
      <c r="P236" s="1">
        <v>70602.350000000006</v>
      </c>
      <c r="Q236">
        <v>0.17949999999999999</v>
      </c>
      <c r="R236">
        <v>0.20449999999999999</v>
      </c>
      <c r="S236">
        <v>0.61599999999999999</v>
      </c>
      <c r="T236">
        <v>39.229999999999997</v>
      </c>
      <c r="U236" s="1">
        <v>95577.72</v>
      </c>
      <c r="V236">
        <v>138.71</v>
      </c>
      <c r="W236" s="1">
        <v>211684.98</v>
      </c>
      <c r="X236">
        <v>0.70430000000000004</v>
      </c>
      <c r="Y236">
        <v>0.25</v>
      </c>
      <c r="Z236">
        <v>4.58E-2</v>
      </c>
      <c r="AA236">
        <v>0.29570000000000002</v>
      </c>
      <c r="AB236">
        <v>211.68</v>
      </c>
      <c r="AC236" s="1">
        <v>8339.044590546162</v>
      </c>
      <c r="AD236">
        <v>751.67</v>
      </c>
      <c r="AE236" s="1">
        <v>163512.91</v>
      </c>
      <c r="AF236" t="s">
        <v>3</v>
      </c>
      <c r="AG236" s="1">
        <v>36300</v>
      </c>
      <c r="AH236" s="1">
        <v>56351.27</v>
      </c>
      <c r="AI236">
        <v>65.95</v>
      </c>
      <c r="AJ236">
        <v>35.26</v>
      </c>
      <c r="AK236">
        <v>44.06</v>
      </c>
      <c r="AL236">
        <v>1.45</v>
      </c>
      <c r="AM236">
        <v>1.1299999999999999</v>
      </c>
      <c r="AN236">
        <v>1.31</v>
      </c>
      <c r="AO236">
        <v>909.79</v>
      </c>
      <c r="AP236">
        <v>0.97</v>
      </c>
      <c r="AQ236" s="1">
        <v>1732.74</v>
      </c>
      <c r="AR236" s="1">
        <v>2425.59</v>
      </c>
      <c r="AS236" s="1">
        <v>8320.1</v>
      </c>
      <c r="AT236" s="1">
        <v>1015.77</v>
      </c>
      <c r="AU236">
        <v>437.47</v>
      </c>
      <c r="AV236" s="1">
        <v>13931.68</v>
      </c>
      <c r="AW236" s="1">
        <v>5071.4799999999996</v>
      </c>
      <c r="AX236">
        <v>0.32569999999999999</v>
      </c>
      <c r="AY236" s="1">
        <v>7372.9</v>
      </c>
      <c r="AZ236">
        <v>0.47339999999999999</v>
      </c>
      <c r="BA236">
        <v>796.55</v>
      </c>
      <c r="BB236">
        <v>5.11E-2</v>
      </c>
      <c r="BC236" s="1">
        <v>2332.2800000000002</v>
      </c>
      <c r="BD236">
        <v>0.14979999999999999</v>
      </c>
      <c r="BE236" s="1">
        <v>15573.21</v>
      </c>
      <c r="BF236">
        <v>0.59450000000000003</v>
      </c>
      <c r="BG236">
        <v>0.23119999999999999</v>
      </c>
      <c r="BH236">
        <v>0.13</v>
      </c>
      <c r="BI236">
        <v>2.7400000000000001E-2</v>
      </c>
      <c r="BJ236">
        <v>1.6899999999999998E-2</v>
      </c>
    </row>
    <row r="237" spans="1:62" x14ac:dyDescent="0.25">
      <c r="A237" t="s">
        <v>238</v>
      </c>
      <c r="B237" t="s">
        <v>992</v>
      </c>
      <c r="C237">
        <v>22.24</v>
      </c>
      <c r="D237">
        <v>358.85150067475348</v>
      </c>
      <c r="E237">
        <v>4017.8501750999999</v>
      </c>
      <c r="F237">
        <v>8.4099999999999994E-2</v>
      </c>
      <c r="G237">
        <v>5.0000000000000001E-4</v>
      </c>
      <c r="H237">
        <v>4.2299999999999997E-2</v>
      </c>
      <c r="I237">
        <v>1.2999999999999999E-3</v>
      </c>
      <c r="J237">
        <v>4.3299999999999998E-2</v>
      </c>
      <c r="K237">
        <v>0.77390000000000003</v>
      </c>
      <c r="L237">
        <v>5.4699999999999999E-2</v>
      </c>
      <c r="M237">
        <v>7.0599999999999996E-2</v>
      </c>
      <c r="N237">
        <v>2.1299999999999999E-2</v>
      </c>
      <c r="O237">
        <v>0.12139999999999999</v>
      </c>
      <c r="P237" s="1">
        <v>80566.509999999995</v>
      </c>
      <c r="Q237">
        <v>0.14829999999999999</v>
      </c>
      <c r="R237">
        <v>0.18340000000000001</v>
      </c>
      <c r="S237">
        <v>0.66830000000000001</v>
      </c>
      <c r="T237">
        <v>26.24</v>
      </c>
      <c r="U237" s="1">
        <v>98320.2</v>
      </c>
      <c r="V237">
        <v>153.71</v>
      </c>
      <c r="W237" s="1">
        <v>293437.43</v>
      </c>
      <c r="X237">
        <v>0.84799999999999998</v>
      </c>
      <c r="Y237">
        <v>0.1196</v>
      </c>
      <c r="Z237">
        <v>3.2399999999999998E-2</v>
      </c>
      <c r="AA237">
        <v>0.152</v>
      </c>
      <c r="AB237">
        <v>293.44</v>
      </c>
      <c r="AC237" s="1">
        <v>12807.05431361636</v>
      </c>
      <c r="AD237" s="1">
        <v>1169.17</v>
      </c>
      <c r="AE237" s="1">
        <v>297427.95</v>
      </c>
      <c r="AF237" t="s">
        <v>3</v>
      </c>
      <c r="AG237" s="1">
        <v>69116</v>
      </c>
      <c r="AH237" s="1">
        <v>167880.51</v>
      </c>
      <c r="AI237">
        <v>87.91</v>
      </c>
      <c r="AJ237">
        <v>40.29</v>
      </c>
      <c r="AK237">
        <v>53.36</v>
      </c>
      <c r="AL237">
        <v>1.68</v>
      </c>
      <c r="AM237">
        <v>1.39</v>
      </c>
      <c r="AN237">
        <v>1.48</v>
      </c>
      <c r="AO237" s="1">
        <v>3601.52</v>
      </c>
      <c r="AP237">
        <v>0.57730000000000004</v>
      </c>
      <c r="AQ237" s="1">
        <v>1718.64</v>
      </c>
      <c r="AR237" s="1">
        <v>2224.0100000000002</v>
      </c>
      <c r="AS237" s="1">
        <v>9204.02</v>
      </c>
      <c r="AT237">
        <v>961.58</v>
      </c>
      <c r="AU237">
        <v>463.81</v>
      </c>
      <c r="AV237" s="1">
        <v>14572.08</v>
      </c>
      <c r="AW237" s="1">
        <v>2608.0700000000002</v>
      </c>
      <c r="AX237">
        <v>0.1603</v>
      </c>
      <c r="AY237" s="1">
        <v>10892.17</v>
      </c>
      <c r="AZ237">
        <v>0.66949999999999998</v>
      </c>
      <c r="BA237" s="1">
        <v>1521.99</v>
      </c>
      <c r="BB237">
        <v>9.3600000000000003E-2</v>
      </c>
      <c r="BC237" s="1">
        <v>1245.73</v>
      </c>
      <c r="BD237">
        <v>7.6600000000000001E-2</v>
      </c>
      <c r="BE237" s="1">
        <v>16267.96</v>
      </c>
      <c r="BF237">
        <v>0.6109</v>
      </c>
      <c r="BG237">
        <v>0.22270000000000001</v>
      </c>
      <c r="BH237">
        <v>0.1139</v>
      </c>
      <c r="BI237">
        <v>3.0099999999999998E-2</v>
      </c>
      <c r="BJ237">
        <v>2.2499999999999999E-2</v>
      </c>
    </row>
    <row r="238" spans="1:62" x14ac:dyDescent="0.25">
      <c r="A238" t="s">
        <v>239</v>
      </c>
      <c r="B238" t="s">
        <v>993</v>
      </c>
      <c r="C238">
        <v>156.33000000000001</v>
      </c>
      <c r="D238">
        <v>9.2907717260570202</v>
      </c>
      <c r="E238">
        <v>1205.1780691500001</v>
      </c>
      <c r="F238">
        <v>1.6999999999999999E-3</v>
      </c>
      <c r="G238">
        <v>2.9999999999999997E-4</v>
      </c>
      <c r="H238">
        <v>9.4000000000000004E-3</v>
      </c>
      <c r="I238">
        <v>5.9999999999999995E-4</v>
      </c>
      <c r="J238">
        <v>1.06E-2</v>
      </c>
      <c r="K238">
        <v>0.95299999999999996</v>
      </c>
      <c r="L238">
        <v>2.4299999999999999E-2</v>
      </c>
      <c r="M238">
        <v>0.9607</v>
      </c>
      <c r="N238">
        <v>5.9999999999999995E-4</v>
      </c>
      <c r="O238">
        <v>0.18260000000000001</v>
      </c>
      <c r="P238" s="1">
        <v>59560.74</v>
      </c>
      <c r="Q238">
        <v>0.18310000000000001</v>
      </c>
      <c r="R238">
        <v>0.18160000000000001</v>
      </c>
      <c r="S238">
        <v>0.63529999999999998</v>
      </c>
      <c r="T238">
        <v>12.41</v>
      </c>
      <c r="U238" s="1">
        <v>78959.28</v>
      </c>
      <c r="V238">
        <v>96.43</v>
      </c>
      <c r="W238" s="1">
        <v>176355.44</v>
      </c>
      <c r="X238">
        <v>0.57809999999999995</v>
      </c>
      <c r="Y238">
        <v>8.5500000000000007E-2</v>
      </c>
      <c r="Z238">
        <v>0.33639999999999998</v>
      </c>
      <c r="AA238">
        <v>0.4219</v>
      </c>
      <c r="AB238">
        <v>176.36</v>
      </c>
      <c r="AC238" s="1">
        <v>3684.302868843431</v>
      </c>
      <c r="AD238">
        <v>324.58999999999997</v>
      </c>
      <c r="AE238" s="1">
        <v>138981.82999999999</v>
      </c>
      <c r="AF238" t="s">
        <v>3</v>
      </c>
      <c r="AG238" s="1">
        <v>32517</v>
      </c>
      <c r="AH238" s="1">
        <v>48071.01</v>
      </c>
      <c r="AI238">
        <v>24.54</v>
      </c>
      <c r="AJ238">
        <v>20.11</v>
      </c>
      <c r="AK238">
        <v>21.6</v>
      </c>
      <c r="AL238">
        <v>0.95</v>
      </c>
      <c r="AM238">
        <v>0.82</v>
      </c>
      <c r="AN238">
        <v>0.88</v>
      </c>
      <c r="AO238">
        <v>0</v>
      </c>
      <c r="AP238">
        <v>0.76800000000000002</v>
      </c>
      <c r="AQ238" s="1">
        <v>2000.45</v>
      </c>
      <c r="AR238" s="1">
        <v>3413.4</v>
      </c>
      <c r="AS238" s="1">
        <v>8985.4</v>
      </c>
      <c r="AT238">
        <v>784.19</v>
      </c>
      <c r="AU238">
        <v>391.14</v>
      </c>
      <c r="AV238" s="1">
        <v>15574.57</v>
      </c>
      <c r="AW238" s="1">
        <v>10449.67</v>
      </c>
      <c r="AX238">
        <v>0.57889999999999997</v>
      </c>
      <c r="AY238" s="1">
        <v>3398.15</v>
      </c>
      <c r="AZ238">
        <v>0.1883</v>
      </c>
      <c r="BA238">
        <v>706.45</v>
      </c>
      <c r="BB238">
        <v>3.9100000000000003E-2</v>
      </c>
      <c r="BC238" s="1">
        <v>3495.94</v>
      </c>
      <c r="BD238">
        <v>0.19370000000000001</v>
      </c>
      <c r="BE238" s="1">
        <v>18050.21</v>
      </c>
      <c r="BF238">
        <v>0.53920000000000001</v>
      </c>
      <c r="BG238">
        <v>0.25480000000000003</v>
      </c>
      <c r="BH238">
        <v>0.1356</v>
      </c>
      <c r="BI238">
        <v>4.1799999999999997E-2</v>
      </c>
      <c r="BJ238">
        <v>2.86E-2</v>
      </c>
    </row>
    <row r="239" spans="1:62" x14ac:dyDescent="0.25">
      <c r="A239" t="s">
        <v>240</v>
      </c>
      <c r="B239" t="s">
        <v>994</v>
      </c>
      <c r="C239">
        <v>33</v>
      </c>
      <c r="D239">
        <v>55.855472907075423</v>
      </c>
      <c r="E239">
        <v>1651.8094563499999</v>
      </c>
      <c r="F239">
        <v>1.01E-2</v>
      </c>
      <c r="G239">
        <v>8.0000000000000004E-4</v>
      </c>
      <c r="H239">
        <v>1.72E-2</v>
      </c>
      <c r="I239">
        <v>8.9999999999999998E-4</v>
      </c>
      <c r="J239">
        <v>5.0200000000000002E-2</v>
      </c>
      <c r="K239">
        <v>0.88109999999999999</v>
      </c>
      <c r="L239">
        <v>3.9800000000000002E-2</v>
      </c>
      <c r="M239">
        <v>0.2351</v>
      </c>
      <c r="N239">
        <v>1.54E-2</v>
      </c>
      <c r="O239">
        <v>0.12920000000000001</v>
      </c>
      <c r="P239" s="1">
        <v>64663.25</v>
      </c>
      <c r="Q239">
        <v>0.15890000000000001</v>
      </c>
      <c r="R239">
        <v>0.20069999999999999</v>
      </c>
      <c r="S239">
        <v>0.64029999999999998</v>
      </c>
      <c r="T239">
        <v>12.92</v>
      </c>
      <c r="U239" s="1">
        <v>84530.7</v>
      </c>
      <c r="V239">
        <v>126.06</v>
      </c>
      <c r="W239" s="1">
        <v>230155.68</v>
      </c>
      <c r="X239">
        <v>0.72360000000000002</v>
      </c>
      <c r="Y239">
        <v>0.18809999999999999</v>
      </c>
      <c r="Z239">
        <v>8.8400000000000006E-2</v>
      </c>
      <c r="AA239">
        <v>0.27639999999999998</v>
      </c>
      <c r="AB239">
        <v>230.16</v>
      </c>
      <c r="AC239" s="1">
        <v>7354.8055777198933</v>
      </c>
      <c r="AD239">
        <v>699.05</v>
      </c>
      <c r="AE239" s="1">
        <v>205265.02</v>
      </c>
      <c r="AF239" t="s">
        <v>3</v>
      </c>
      <c r="AG239" s="1">
        <v>39286</v>
      </c>
      <c r="AH239" s="1">
        <v>69620.210000000006</v>
      </c>
      <c r="AI239">
        <v>47.74</v>
      </c>
      <c r="AJ239">
        <v>27.85</v>
      </c>
      <c r="AK239">
        <v>33.36</v>
      </c>
      <c r="AL239">
        <v>1.76</v>
      </c>
      <c r="AM239">
        <v>1.27</v>
      </c>
      <c r="AN239">
        <v>1.53</v>
      </c>
      <c r="AO239" s="1">
        <v>1993.4</v>
      </c>
      <c r="AP239">
        <v>0.91120000000000001</v>
      </c>
      <c r="AQ239" s="1">
        <v>1572.07</v>
      </c>
      <c r="AR239" s="1">
        <v>2220.61</v>
      </c>
      <c r="AS239" s="1">
        <v>7142.43</v>
      </c>
      <c r="AT239">
        <v>768.02</v>
      </c>
      <c r="AU239">
        <v>413.12</v>
      </c>
      <c r="AV239" s="1">
        <v>12116.26</v>
      </c>
      <c r="AW239" s="1">
        <v>4703.09</v>
      </c>
      <c r="AX239">
        <v>0.34089999999999998</v>
      </c>
      <c r="AY239" s="1">
        <v>6796.34</v>
      </c>
      <c r="AZ239">
        <v>0.49270000000000003</v>
      </c>
      <c r="BA239">
        <v>693.13</v>
      </c>
      <c r="BB239">
        <v>5.0200000000000002E-2</v>
      </c>
      <c r="BC239" s="1">
        <v>1602.17</v>
      </c>
      <c r="BD239">
        <v>0.11609999999999999</v>
      </c>
      <c r="BE239" s="1">
        <v>13794.73</v>
      </c>
      <c r="BF239">
        <v>0.57769999999999999</v>
      </c>
      <c r="BG239">
        <v>0.2276</v>
      </c>
      <c r="BH239">
        <v>0.1371</v>
      </c>
      <c r="BI239">
        <v>3.5000000000000003E-2</v>
      </c>
      <c r="BJ239">
        <v>2.2499999999999999E-2</v>
      </c>
    </row>
    <row r="240" spans="1:62" x14ac:dyDescent="0.25">
      <c r="A240" t="s">
        <v>241</v>
      </c>
      <c r="B240" t="s">
        <v>995</v>
      </c>
      <c r="C240">
        <v>30.95</v>
      </c>
      <c r="D240">
        <v>108.7133682500891</v>
      </c>
      <c r="E240">
        <v>2289.92416495</v>
      </c>
      <c r="F240">
        <v>2.9899999999999999E-2</v>
      </c>
      <c r="G240">
        <v>1.2999999999999999E-3</v>
      </c>
      <c r="H240">
        <v>2.64E-2</v>
      </c>
      <c r="I240">
        <v>8.9999999999999998E-4</v>
      </c>
      <c r="J240">
        <v>3.5999999999999997E-2</v>
      </c>
      <c r="K240">
        <v>0.87039999999999995</v>
      </c>
      <c r="L240">
        <v>3.5099999999999999E-2</v>
      </c>
      <c r="M240">
        <v>0.12330000000000001</v>
      </c>
      <c r="N240">
        <v>1.43E-2</v>
      </c>
      <c r="O240">
        <v>0.11799999999999999</v>
      </c>
      <c r="P240" s="1">
        <v>76907.199999999997</v>
      </c>
      <c r="Q240">
        <v>0.1343</v>
      </c>
      <c r="R240">
        <v>0.18240000000000001</v>
      </c>
      <c r="S240">
        <v>0.68340000000000001</v>
      </c>
      <c r="T240">
        <v>14.99</v>
      </c>
      <c r="U240" s="1">
        <v>96361.18</v>
      </c>
      <c r="V240">
        <v>148.69999999999999</v>
      </c>
      <c r="W240" s="1">
        <v>329938.46000000002</v>
      </c>
      <c r="X240">
        <v>0.79430000000000001</v>
      </c>
      <c r="Y240">
        <v>0.15970000000000001</v>
      </c>
      <c r="Z240">
        <v>4.6100000000000002E-2</v>
      </c>
      <c r="AA240">
        <v>0.20569999999999999</v>
      </c>
      <c r="AB240">
        <v>329.94</v>
      </c>
      <c r="AC240" s="1">
        <v>10669.076332859921</v>
      </c>
      <c r="AD240">
        <v>968.34</v>
      </c>
      <c r="AE240" s="1">
        <v>282580.08</v>
      </c>
      <c r="AF240" t="s">
        <v>3</v>
      </c>
      <c r="AG240" s="1">
        <v>47421</v>
      </c>
      <c r="AH240" s="1">
        <v>106836.74</v>
      </c>
      <c r="AI240">
        <v>61.76</v>
      </c>
      <c r="AJ240">
        <v>31.65</v>
      </c>
      <c r="AK240">
        <v>37.26</v>
      </c>
      <c r="AL240">
        <v>1.5</v>
      </c>
      <c r="AM240">
        <v>1.07</v>
      </c>
      <c r="AN240">
        <v>1.29</v>
      </c>
      <c r="AO240" s="1">
        <v>2597.5700000000002</v>
      </c>
      <c r="AP240">
        <v>0.752</v>
      </c>
      <c r="AQ240" s="1">
        <v>1738.45</v>
      </c>
      <c r="AR240" s="1">
        <v>2533.58</v>
      </c>
      <c r="AS240" s="1">
        <v>8370.94</v>
      </c>
      <c r="AT240">
        <v>857.31</v>
      </c>
      <c r="AU240">
        <v>391.41</v>
      </c>
      <c r="AV240" s="1">
        <v>13891.7</v>
      </c>
      <c r="AW240" s="1">
        <v>3133.38</v>
      </c>
      <c r="AX240">
        <v>0.2041</v>
      </c>
      <c r="AY240" s="1">
        <v>10088.77</v>
      </c>
      <c r="AZ240">
        <v>0.6573</v>
      </c>
      <c r="BA240">
        <v>838.74</v>
      </c>
      <c r="BB240">
        <v>5.4600000000000003E-2</v>
      </c>
      <c r="BC240" s="1">
        <v>1287.74</v>
      </c>
      <c r="BD240">
        <v>8.3900000000000002E-2</v>
      </c>
      <c r="BE240" s="1">
        <v>15348.63</v>
      </c>
      <c r="BF240">
        <v>0.59970000000000001</v>
      </c>
      <c r="BG240">
        <v>0.22289999999999999</v>
      </c>
      <c r="BH240">
        <v>0.1293</v>
      </c>
      <c r="BI240">
        <v>2.8500000000000001E-2</v>
      </c>
      <c r="BJ240">
        <v>1.9599999999999999E-2</v>
      </c>
    </row>
    <row r="241" spans="1:62" x14ac:dyDescent="0.25">
      <c r="A241" t="s">
        <v>242</v>
      </c>
      <c r="B241" t="s">
        <v>996</v>
      </c>
      <c r="C241">
        <v>68</v>
      </c>
      <c r="D241">
        <v>36.951295570510368</v>
      </c>
      <c r="E241">
        <v>2045.0963274999999</v>
      </c>
      <c r="F241">
        <v>6.7999999999999996E-3</v>
      </c>
      <c r="G241">
        <v>4.0000000000000001E-3</v>
      </c>
      <c r="H241">
        <v>0.02</v>
      </c>
      <c r="I241">
        <v>8.9999999999999998E-4</v>
      </c>
      <c r="J241">
        <v>6.0999999999999999E-2</v>
      </c>
      <c r="K241">
        <v>0.8488</v>
      </c>
      <c r="L241">
        <v>5.8599999999999999E-2</v>
      </c>
      <c r="M241">
        <v>0.46010000000000001</v>
      </c>
      <c r="N241">
        <v>1.9199999999999998E-2</v>
      </c>
      <c r="O241">
        <v>0.16259999999999999</v>
      </c>
      <c r="P241" s="1">
        <v>62497.14</v>
      </c>
      <c r="Q241">
        <v>0.18740000000000001</v>
      </c>
      <c r="R241">
        <v>0.18859999999999999</v>
      </c>
      <c r="S241">
        <v>0.62409999999999999</v>
      </c>
      <c r="T241">
        <v>17.07</v>
      </c>
      <c r="U241" s="1">
        <v>79017.73</v>
      </c>
      <c r="V241">
        <v>119.14</v>
      </c>
      <c r="W241" s="1">
        <v>209186.77</v>
      </c>
      <c r="X241">
        <v>0.73160000000000003</v>
      </c>
      <c r="Y241">
        <v>0.18940000000000001</v>
      </c>
      <c r="Z241">
        <v>7.9000000000000001E-2</v>
      </c>
      <c r="AA241">
        <v>0.26840000000000003</v>
      </c>
      <c r="AB241">
        <v>209.19</v>
      </c>
      <c r="AC241" s="1">
        <v>6194.6215342437099</v>
      </c>
      <c r="AD241">
        <v>576.91999999999996</v>
      </c>
      <c r="AE241" s="1">
        <v>172127.11</v>
      </c>
      <c r="AF241" t="s">
        <v>3</v>
      </c>
      <c r="AG241" s="1">
        <v>33480</v>
      </c>
      <c r="AH241" s="1">
        <v>56592.14</v>
      </c>
      <c r="AI241">
        <v>45.02</v>
      </c>
      <c r="AJ241">
        <v>26.54</v>
      </c>
      <c r="AK241">
        <v>33.64</v>
      </c>
      <c r="AL241">
        <v>1.71</v>
      </c>
      <c r="AM241">
        <v>1.21</v>
      </c>
      <c r="AN241">
        <v>1.55</v>
      </c>
      <c r="AO241" s="1">
        <v>1486.52</v>
      </c>
      <c r="AP241">
        <v>1.0077</v>
      </c>
      <c r="AQ241" s="1">
        <v>1651.28</v>
      </c>
      <c r="AR241" s="1">
        <v>2345.1</v>
      </c>
      <c r="AS241" s="1">
        <v>7343.93</v>
      </c>
      <c r="AT241">
        <v>823.04</v>
      </c>
      <c r="AU241">
        <v>450.81</v>
      </c>
      <c r="AV241" s="1">
        <v>12614.15</v>
      </c>
      <c r="AW241" s="1">
        <v>5714.23</v>
      </c>
      <c r="AX241">
        <v>0.4047</v>
      </c>
      <c r="AY241" s="1">
        <v>5614.92</v>
      </c>
      <c r="AZ241">
        <v>0.39760000000000001</v>
      </c>
      <c r="BA241">
        <v>664.05</v>
      </c>
      <c r="BB241">
        <v>4.7E-2</v>
      </c>
      <c r="BC241" s="1">
        <v>2127.4499999999998</v>
      </c>
      <c r="BD241">
        <v>0.1507</v>
      </c>
      <c r="BE241" s="1">
        <v>14120.65</v>
      </c>
      <c r="BF241">
        <v>0.56079999999999997</v>
      </c>
      <c r="BG241">
        <v>0.23669999999999999</v>
      </c>
      <c r="BH241">
        <v>0.15190000000000001</v>
      </c>
      <c r="BI241">
        <v>2.9600000000000001E-2</v>
      </c>
      <c r="BJ241">
        <v>2.1100000000000001E-2</v>
      </c>
    </row>
    <row r="242" spans="1:62" x14ac:dyDescent="0.25">
      <c r="A242" t="s">
        <v>243</v>
      </c>
      <c r="B242" t="s">
        <v>997</v>
      </c>
      <c r="C242">
        <v>17.309999999999999</v>
      </c>
      <c r="D242">
        <v>432.07925539761482</v>
      </c>
      <c r="E242">
        <v>2735.6864886666672</v>
      </c>
      <c r="F242">
        <v>6.0600000000000001E-2</v>
      </c>
      <c r="G242">
        <v>4.0000000000000002E-4</v>
      </c>
      <c r="H242">
        <v>4.4200000000000003E-2</v>
      </c>
      <c r="I242">
        <v>1.1999999999999999E-3</v>
      </c>
      <c r="J242">
        <v>3.9E-2</v>
      </c>
      <c r="K242">
        <v>0.7994</v>
      </c>
      <c r="L242">
        <v>5.5E-2</v>
      </c>
      <c r="M242">
        <v>5.1299999999999998E-2</v>
      </c>
      <c r="N242">
        <v>1.7600000000000001E-2</v>
      </c>
      <c r="O242">
        <v>0.12640000000000001</v>
      </c>
      <c r="P242" s="1">
        <v>83842.37</v>
      </c>
      <c r="Q242">
        <v>0.13900000000000001</v>
      </c>
      <c r="R242">
        <v>0.18029999999999999</v>
      </c>
      <c r="S242">
        <v>0.68079999999999996</v>
      </c>
      <c r="T242">
        <v>17.61</v>
      </c>
      <c r="U242" s="1">
        <v>104470.71</v>
      </c>
      <c r="V242">
        <v>152.26</v>
      </c>
      <c r="W242" s="1">
        <v>339095.24</v>
      </c>
      <c r="X242">
        <v>0.87290000000000001</v>
      </c>
      <c r="Y242">
        <v>0.1048</v>
      </c>
      <c r="Z242">
        <v>2.24E-2</v>
      </c>
      <c r="AA242">
        <v>0.12709999999999999</v>
      </c>
      <c r="AB242">
        <v>339.1</v>
      </c>
      <c r="AC242" s="1">
        <v>13644.38963132545</v>
      </c>
      <c r="AD242" s="1">
        <v>1432.65</v>
      </c>
      <c r="AE242" s="1">
        <v>323391.74</v>
      </c>
      <c r="AF242" t="s">
        <v>3</v>
      </c>
      <c r="AG242" s="1">
        <v>71937</v>
      </c>
      <c r="AH242" s="1">
        <v>211515.83</v>
      </c>
      <c r="AI242">
        <v>94.76</v>
      </c>
      <c r="AJ242">
        <v>42.25</v>
      </c>
      <c r="AK242">
        <v>57.17</v>
      </c>
      <c r="AL242">
        <v>1.71</v>
      </c>
      <c r="AM242">
        <v>1.42</v>
      </c>
      <c r="AN242">
        <v>1.51</v>
      </c>
      <c r="AO242" s="1">
        <v>3601.52</v>
      </c>
      <c r="AP242">
        <v>0.57020000000000004</v>
      </c>
      <c r="AQ242" s="1">
        <v>2123.58</v>
      </c>
      <c r="AR242" s="1">
        <v>2519.46</v>
      </c>
      <c r="AS242" s="1">
        <v>10086.43</v>
      </c>
      <c r="AT242" s="1">
        <v>1213.81</v>
      </c>
      <c r="AU242">
        <v>583.89</v>
      </c>
      <c r="AV242" s="1">
        <v>16527.18</v>
      </c>
      <c r="AW242" s="1">
        <v>2847.38</v>
      </c>
      <c r="AX242">
        <v>0.1603</v>
      </c>
      <c r="AY242" s="1">
        <v>12761.43</v>
      </c>
      <c r="AZ242">
        <v>0.71830000000000005</v>
      </c>
      <c r="BA242" s="1">
        <v>1155.6500000000001</v>
      </c>
      <c r="BB242">
        <v>6.5000000000000002E-2</v>
      </c>
      <c r="BC242" s="1">
        <v>1002.54</v>
      </c>
      <c r="BD242">
        <v>5.6399999999999999E-2</v>
      </c>
      <c r="BE242" s="1">
        <v>17767</v>
      </c>
      <c r="BF242">
        <v>0.60460000000000003</v>
      </c>
      <c r="BG242">
        <v>0.21990000000000001</v>
      </c>
      <c r="BH242">
        <v>0.128</v>
      </c>
      <c r="BI242">
        <v>2.92E-2</v>
      </c>
      <c r="BJ242">
        <v>1.83E-2</v>
      </c>
    </row>
    <row r="243" spans="1:62" x14ac:dyDescent="0.25">
      <c r="A243" t="s">
        <v>244</v>
      </c>
      <c r="B243" t="s">
        <v>998</v>
      </c>
      <c r="C243">
        <v>88.29</v>
      </c>
      <c r="D243">
        <v>18.573259630067639</v>
      </c>
      <c r="E243">
        <v>1442.9794761999999</v>
      </c>
      <c r="F243">
        <v>4.4999999999999997E-3</v>
      </c>
      <c r="G243">
        <v>1.2999999999999999E-3</v>
      </c>
      <c r="H243">
        <v>1.0699999999999999E-2</v>
      </c>
      <c r="I243">
        <v>1.1000000000000001E-3</v>
      </c>
      <c r="J243">
        <v>4.9399999999999999E-2</v>
      </c>
      <c r="K243">
        <v>0.89300000000000002</v>
      </c>
      <c r="L243">
        <v>3.9899999999999998E-2</v>
      </c>
      <c r="M243">
        <v>0.35149999999999998</v>
      </c>
      <c r="N243">
        <v>7.4000000000000003E-3</v>
      </c>
      <c r="O243">
        <v>0.15559999999999999</v>
      </c>
      <c r="P243" s="1">
        <v>62291.94</v>
      </c>
      <c r="Q243">
        <v>0.15920000000000001</v>
      </c>
      <c r="R243">
        <v>0.20250000000000001</v>
      </c>
      <c r="S243">
        <v>0.63829999999999998</v>
      </c>
      <c r="T243">
        <v>11.89</v>
      </c>
      <c r="U243" s="1">
        <v>81196.06</v>
      </c>
      <c r="V243">
        <v>121.11</v>
      </c>
      <c r="W243" s="1">
        <v>215982.78</v>
      </c>
      <c r="X243">
        <v>0.76770000000000005</v>
      </c>
      <c r="Y243">
        <v>0.16389999999999999</v>
      </c>
      <c r="Z243">
        <v>6.8400000000000002E-2</v>
      </c>
      <c r="AA243">
        <v>0.23230000000000001</v>
      </c>
      <c r="AB243">
        <v>215.98</v>
      </c>
      <c r="AC243" s="1">
        <v>5588.2216724025884</v>
      </c>
      <c r="AD243">
        <v>610.29999999999995</v>
      </c>
      <c r="AE243" s="1">
        <v>183673.29</v>
      </c>
      <c r="AF243" t="s">
        <v>3</v>
      </c>
      <c r="AG243" s="1">
        <v>36233</v>
      </c>
      <c r="AH243" s="1">
        <v>57306.31</v>
      </c>
      <c r="AI243">
        <v>40.74</v>
      </c>
      <c r="AJ243">
        <v>23.51</v>
      </c>
      <c r="AK243">
        <v>28.93</v>
      </c>
      <c r="AL243">
        <v>1.79</v>
      </c>
      <c r="AM243">
        <v>1.27</v>
      </c>
      <c r="AN243">
        <v>1.63</v>
      </c>
      <c r="AO243" s="1">
        <v>1855.82</v>
      </c>
      <c r="AP243">
        <v>1.2094</v>
      </c>
      <c r="AQ243" s="1">
        <v>1738.58</v>
      </c>
      <c r="AR243" s="1">
        <v>2395.9299999999998</v>
      </c>
      <c r="AS243" s="1">
        <v>7629.21</v>
      </c>
      <c r="AT243">
        <v>889.62</v>
      </c>
      <c r="AU243">
        <v>402.33</v>
      </c>
      <c r="AV243" s="1">
        <v>13055.67</v>
      </c>
      <c r="AW243" s="1">
        <v>5888.85</v>
      </c>
      <c r="AX243">
        <v>0.39269999999999999</v>
      </c>
      <c r="AY243" s="1">
        <v>6242.46</v>
      </c>
      <c r="AZ243">
        <v>0.4163</v>
      </c>
      <c r="BA243">
        <v>725.55</v>
      </c>
      <c r="BB243">
        <v>4.8399999999999999E-2</v>
      </c>
      <c r="BC243" s="1">
        <v>2137.66</v>
      </c>
      <c r="BD243">
        <v>0.1426</v>
      </c>
      <c r="BE243" s="1">
        <v>14994.52</v>
      </c>
      <c r="BF243">
        <v>0.5655</v>
      </c>
      <c r="BG243">
        <v>0.2392</v>
      </c>
      <c r="BH243">
        <v>0.13900000000000001</v>
      </c>
      <c r="BI243">
        <v>3.2500000000000001E-2</v>
      </c>
      <c r="BJ243">
        <v>2.3800000000000002E-2</v>
      </c>
    </row>
    <row r="244" spans="1:62" x14ac:dyDescent="0.25">
      <c r="A244" t="s">
        <v>245</v>
      </c>
      <c r="B244" t="s">
        <v>999</v>
      </c>
      <c r="C244">
        <v>136.86000000000001</v>
      </c>
      <c r="D244">
        <v>12.83494379096639</v>
      </c>
      <c r="E244">
        <v>1490.5537614</v>
      </c>
      <c r="F244">
        <v>2E-3</v>
      </c>
      <c r="G244">
        <v>2.9999999999999997E-4</v>
      </c>
      <c r="H244">
        <v>4.3E-3</v>
      </c>
      <c r="I244">
        <v>6.9999999999999999E-4</v>
      </c>
      <c r="J244">
        <v>1.18E-2</v>
      </c>
      <c r="K244">
        <v>0.96199999999999997</v>
      </c>
      <c r="L244">
        <v>1.9E-2</v>
      </c>
      <c r="M244">
        <v>0.39129999999999998</v>
      </c>
      <c r="N244">
        <v>1.2999999999999999E-3</v>
      </c>
      <c r="O244">
        <v>0.15579999999999999</v>
      </c>
      <c r="P244" s="1">
        <v>61351.96</v>
      </c>
      <c r="Q244">
        <v>0.15909999999999999</v>
      </c>
      <c r="R244">
        <v>0.1963</v>
      </c>
      <c r="S244">
        <v>0.64449999999999996</v>
      </c>
      <c r="T244">
        <v>12.99</v>
      </c>
      <c r="U244" s="1">
        <v>76503.12</v>
      </c>
      <c r="V244">
        <v>115.61</v>
      </c>
      <c r="W244" s="1">
        <v>213026.51</v>
      </c>
      <c r="X244">
        <v>0.66220000000000001</v>
      </c>
      <c r="Y244">
        <v>0.1133</v>
      </c>
      <c r="Z244">
        <v>0.22439999999999999</v>
      </c>
      <c r="AA244">
        <v>0.33779999999999999</v>
      </c>
      <c r="AB244">
        <v>213.03</v>
      </c>
      <c r="AC244" s="1">
        <v>5239.644965292795</v>
      </c>
      <c r="AD244">
        <v>449.93</v>
      </c>
      <c r="AE244" s="1">
        <v>175505.35</v>
      </c>
      <c r="AF244" t="s">
        <v>3</v>
      </c>
      <c r="AG244" s="1">
        <v>35218</v>
      </c>
      <c r="AH244" s="1">
        <v>54858.47</v>
      </c>
      <c r="AI244">
        <v>31.43</v>
      </c>
      <c r="AJ244">
        <v>21.14</v>
      </c>
      <c r="AK244">
        <v>22.94</v>
      </c>
      <c r="AL244">
        <v>1.35</v>
      </c>
      <c r="AM244">
        <v>0.96</v>
      </c>
      <c r="AN244">
        <v>1.1000000000000001</v>
      </c>
      <c r="AO244" s="1">
        <v>1484.15</v>
      </c>
      <c r="AP244">
        <v>0.99690000000000001</v>
      </c>
      <c r="AQ244" s="1">
        <v>1632.23</v>
      </c>
      <c r="AR244" s="1">
        <v>2709.42</v>
      </c>
      <c r="AS244" s="1">
        <v>7804.01</v>
      </c>
      <c r="AT244">
        <v>720.8</v>
      </c>
      <c r="AU244">
        <v>389.61</v>
      </c>
      <c r="AV244" s="1">
        <v>13256.07</v>
      </c>
      <c r="AW244" s="1">
        <v>7479.53</v>
      </c>
      <c r="AX244">
        <v>0.4879</v>
      </c>
      <c r="AY244" s="1">
        <v>4877.38</v>
      </c>
      <c r="AZ244">
        <v>0.31809999999999999</v>
      </c>
      <c r="BA244">
        <v>631.11</v>
      </c>
      <c r="BB244">
        <v>4.1200000000000001E-2</v>
      </c>
      <c r="BC244" s="1">
        <v>2342.73</v>
      </c>
      <c r="BD244">
        <v>0.15279999999999999</v>
      </c>
      <c r="BE244" s="1">
        <v>15330.75</v>
      </c>
      <c r="BF244">
        <v>0.55640000000000001</v>
      </c>
      <c r="BG244">
        <v>0.24959999999999999</v>
      </c>
      <c r="BH244">
        <v>0.1351</v>
      </c>
      <c r="BI244">
        <v>3.9600000000000003E-2</v>
      </c>
      <c r="BJ244">
        <v>1.9300000000000001E-2</v>
      </c>
    </row>
    <row r="245" spans="1:62" x14ac:dyDescent="0.25">
      <c r="A245" t="s">
        <v>246</v>
      </c>
      <c r="B245" t="s">
        <v>1000</v>
      </c>
      <c r="C245">
        <v>11.95</v>
      </c>
      <c r="D245">
        <v>192.7613319993155</v>
      </c>
      <c r="E245">
        <v>1890.4183202500001</v>
      </c>
      <c r="F245">
        <v>3.8E-3</v>
      </c>
      <c r="G245">
        <v>8.9999999999999998E-4</v>
      </c>
      <c r="H245">
        <v>9.1399999999999995E-2</v>
      </c>
      <c r="I245">
        <v>1.4E-3</v>
      </c>
      <c r="J245">
        <v>4.6600000000000003E-2</v>
      </c>
      <c r="K245">
        <v>0.74219999999999997</v>
      </c>
      <c r="L245">
        <v>0.1138</v>
      </c>
      <c r="M245">
        <v>0.92300000000000004</v>
      </c>
      <c r="N245">
        <v>1.1599999999999999E-2</v>
      </c>
      <c r="O245">
        <v>0.18149999999999999</v>
      </c>
      <c r="P245" s="1">
        <v>61397</v>
      </c>
      <c r="Q245">
        <v>0.21129999999999999</v>
      </c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
      <c r="W245" s="1">
        <v>130904.42</v>
      </c>
      <c r="X245">
        <v>0.67100000000000004</v>
      </c>
      <c r="Y245">
        <v>0.23949999999999999</v>
      </c>
      <c r="Z245">
        <v>8.9499999999999996E-2</v>
      </c>
      <c r="AA245">
        <v>0.32900000000000001</v>
      </c>
      <c r="AB245">
        <v>130.9</v>
      </c>
      <c r="AC245" s="1">
        <v>3760.9678640857542</v>
      </c>
      <c r="AD245">
        <v>409.1</v>
      </c>
      <c r="AE245" s="1">
        <v>90708.24</v>
      </c>
      <c r="AF245" t="s">
        <v>3</v>
      </c>
      <c r="AG245" s="1">
        <v>28964</v>
      </c>
      <c r="AH245" s="1">
        <v>42775.48</v>
      </c>
      <c r="AI245">
        <v>42.28</v>
      </c>
      <c r="AJ245">
        <v>26.62</v>
      </c>
      <c r="AK245">
        <v>30.42</v>
      </c>
      <c r="AL245">
        <v>1.82</v>
      </c>
      <c r="AM245">
        <v>1.45</v>
      </c>
      <c r="AN245">
        <v>1.62</v>
      </c>
      <c r="AO245">
        <v>117.16</v>
      </c>
      <c r="AP245">
        <v>0.87090000000000001</v>
      </c>
      <c r="AQ245" s="1">
        <v>1900.43</v>
      </c>
      <c r="AR245" s="1">
        <v>2738.65</v>
      </c>
      <c r="AS245" s="1">
        <v>8441.75</v>
      </c>
      <c r="AT245">
        <v>938.23</v>
      </c>
      <c r="AU245">
        <v>478.91</v>
      </c>
      <c r="AV245" s="1">
        <v>14497.96</v>
      </c>
      <c r="AW245" s="1">
        <v>9000.26</v>
      </c>
      <c r="AX245">
        <v>0.55459999999999998</v>
      </c>
      <c r="AY245" s="1">
        <v>3372.36</v>
      </c>
      <c r="AZ245">
        <v>0.20780000000000001</v>
      </c>
      <c r="BA245">
        <v>554.04999999999995</v>
      </c>
      <c r="BB245">
        <v>3.4099999999999998E-2</v>
      </c>
      <c r="BC245" s="1">
        <v>3301.81</v>
      </c>
      <c r="BD245">
        <v>0.20349999999999999</v>
      </c>
      <c r="BE245" s="1">
        <v>16228.48</v>
      </c>
      <c r="BF245">
        <v>0.55410000000000004</v>
      </c>
      <c r="BG245">
        <v>0.23499999999999999</v>
      </c>
      <c r="BH245">
        <v>0.1633</v>
      </c>
      <c r="BI245">
        <v>3.2500000000000001E-2</v>
      </c>
      <c r="BJ245">
        <v>1.4999999999999999E-2</v>
      </c>
    </row>
    <row r="246" spans="1:62" x14ac:dyDescent="0.25">
      <c r="A246" t="s">
        <v>247</v>
      </c>
      <c r="B246" t="s">
        <v>1001</v>
      </c>
      <c r="C246">
        <v>58.05</v>
      </c>
      <c r="D246">
        <v>11.715964212652731</v>
      </c>
      <c r="E246">
        <v>621.49701144999995</v>
      </c>
      <c r="F246">
        <v>2E-3</v>
      </c>
      <c r="G246">
        <v>6.9999999999999999E-4</v>
      </c>
      <c r="H246">
        <v>3.7000000000000002E-3</v>
      </c>
      <c r="I246">
        <v>1E-4</v>
      </c>
      <c r="J246">
        <v>1.7399999999999999E-2</v>
      </c>
      <c r="K246">
        <v>0.9617</v>
      </c>
      <c r="L246">
        <v>1.44E-2</v>
      </c>
      <c r="M246">
        <v>0.1653</v>
      </c>
      <c r="N246">
        <v>1.6999999999999999E-3</v>
      </c>
      <c r="O246">
        <v>0.12820000000000001</v>
      </c>
      <c r="P246" s="1">
        <v>60354.400000000001</v>
      </c>
      <c r="Q246">
        <v>0.16520000000000001</v>
      </c>
      <c r="R246">
        <v>0.18179999999999999</v>
      </c>
      <c r="S246">
        <v>0.65300000000000002</v>
      </c>
      <c r="T246">
        <v>5.46</v>
      </c>
      <c r="U246" s="1">
        <v>80049.899999999994</v>
      </c>
      <c r="V246">
        <v>112.53</v>
      </c>
      <c r="W246" s="1">
        <v>210350.47</v>
      </c>
      <c r="X246">
        <v>0.69</v>
      </c>
      <c r="Y246">
        <v>4.9700000000000001E-2</v>
      </c>
      <c r="Z246">
        <v>0.26040000000000002</v>
      </c>
      <c r="AA246">
        <v>0.31</v>
      </c>
      <c r="AB246">
        <v>210.35</v>
      </c>
      <c r="AC246" s="1">
        <v>5834.4386906610334</v>
      </c>
      <c r="AD246">
        <v>562.14</v>
      </c>
      <c r="AE246" s="1">
        <v>182123.41</v>
      </c>
      <c r="AF246" t="s">
        <v>3</v>
      </c>
      <c r="AG246" s="1">
        <v>40030</v>
      </c>
      <c r="AH246" s="1">
        <v>65350.76</v>
      </c>
      <c r="AI246">
        <v>35.29</v>
      </c>
      <c r="AJ246">
        <v>23.02</v>
      </c>
      <c r="AK246">
        <v>26.36</v>
      </c>
      <c r="AL246">
        <v>1.1399999999999999</v>
      </c>
      <c r="AM246">
        <v>0.76</v>
      </c>
      <c r="AN246">
        <v>0.99</v>
      </c>
      <c r="AO246" s="1">
        <v>2153.27</v>
      </c>
      <c r="AP246">
        <v>1.2083999999999999</v>
      </c>
      <c r="AQ246" s="1">
        <v>1789.81</v>
      </c>
      <c r="AR246" s="1">
        <v>2436.4499999999998</v>
      </c>
      <c r="AS246" s="1">
        <v>7840.7</v>
      </c>
      <c r="AT246">
        <v>694.82</v>
      </c>
      <c r="AU246">
        <v>421.97</v>
      </c>
      <c r="AV246" s="1">
        <v>13183.75</v>
      </c>
      <c r="AW246" s="1">
        <v>7095.6</v>
      </c>
      <c r="AX246">
        <v>0.4466</v>
      </c>
      <c r="AY246" s="1">
        <v>6412.4</v>
      </c>
      <c r="AZ246">
        <v>0.40360000000000001</v>
      </c>
      <c r="BA246">
        <v>857.02</v>
      </c>
      <c r="BB246">
        <v>5.3900000000000003E-2</v>
      </c>
      <c r="BC246" s="1">
        <v>1524.36</v>
      </c>
      <c r="BD246">
        <v>9.5899999999999999E-2</v>
      </c>
      <c r="BE246" s="1">
        <v>15889.39</v>
      </c>
      <c r="BF246">
        <v>0.56410000000000005</v>
      </c>
      <c r="BG246">
        <v>0.24809999999999999</v>
      </c>
      <c r="BH246">
        <v>0.1283</v>
      </c>
      <c r="BI246">
        <v>3.3599999999999998E-2</v>
      </c>
      <c r="BJ246">
        <v>2.5999999999999999E-2</v>
      </c>
    </row>
    <row r="247" spans="1:62" x14ac:dyDescent="0.25">
      <c r="A247" t="s">
        <v>248</v>
      </c>
      <c r="B247" t="s">
        <v>1002</v>
      </c>
      <c r="C247">
        <v>134.47999999999999</v>
      </c>
      <c r="D247">
        <v>15.42990808968451</v>
      </c>
      <c r="E247">
        <v>1754.19239315</v>
      </c>
      <c r="F247">
        <v>2.8999999999999998E-3</v>
      </c>
      <c r="G247">
        <v>5.0000000000000001E-4</v>
      </c>
      <c r="H247">
        <v>4.8999999999999998E-3</v>
      </c>
      <c r="I247">
        <v>1E-3</v>
      </c>
      <c r="J247">
        <v>1.7299999999999999E-2</v>
      </c>
      <c r="K247">
        <v>0.94699999999999995</v>
      </c>
      <c r="L247">
        <v>2.63E-2</v>
      </c>
      <c r="M247">
        <v>0.40460000000000002</v>
      </c>
      <c r="N247">
        <v>2.2000000000000001E-3</v>
      </c>
      <c r="O247">
        <v>0.15690000000000001</v>
      </c>
      <c r="P247" s="1">
        <v>61104.55</v>
      </c>
      <c r="Q247">
        <v>0.187</v>
      </c>
      <c r="R247">
        <v>0.19750000000000001</v>
      </c>
      <c r="S247">
        <v>0.61550000000000005</v>
      </c>
      <c r="T247">
        <v>14.85</v>
      </c>
      <c r="U247" s="1">
        <v>78180.350000000006</v>
      </c>
      <c r="V247">
        <v>119.81</v>
      </c>
      <c r="W247" s="1">
        <v>204243.93</v>
      </c>
      <c r="X247">
        <v>0.68410000000000004</v>
      </c>
      <c r="Y247">
        <v>0.13950000000000001</v>
      </c>
      <c r="Z247">
        <v>0.17630000000000001</v>
      </c>
      <c r="AA247">
        <v>0.31590000000000001</v>
      </c>
      <c r="AB247">
        <v>204.24</v>
      </c>
      <c r="AC247" s="1">
        <v>5215.9232763393047</v>
      </c>
      <c r="AD247">
        <v>471.8</v>
      </c>
      <c r="AE247" s="1">
        <v>169712.1</v>
      </c>
      <c r="AF247" t="s">
        <v>3</v>
      </c>
      <c r="AG247" s="1">
        <v>33877</v>
      </c>
      <c r="AH247" s="1">
        <v>53427.82</v>
      </c>
      <c r="AI247">
        <v>32.61</v>
      </c>
      <c r="AJ247">
        <v>21.94</v>
      </c>
      <c r="AK247">
        <v>24.36</v>
      </c>
      <c r="AL247">
        <v>1.28</v>
      </c>
      <c r="AM247">
        <v>0.78</v>
      </c>
      <c r="AN247">
        <v>1.07</v>
      </c>
      <c r="AO247" s="1">
        <v>1358.65</v>
      </c>
      <c r="AP247">
        <v>0.97750000000000004</v>
      </c>
      <c r="AQ247" s="1">
        <v>1644.74</v>
      </c>
      <c r="AR247" s="1">
        <v>2632.3</v>
      </c>
      <c r="AS247" s="1">
        <v>7760.97</v>
      </c>
      <c r="AT247">
        <v>699.51</v>
      </c>
      <c r="AU247">
        <v>350.14</v>
      </c>
      <c r="AV247" s="1">
        <v>13087.65</v>
      </c>
      <c r="AW247" s="1">
        <v>7213.5</v>
      </c>
      <c r="AX247">
        <v>0.48959999999999998</v>
      </c>
      <c r="AY247" s="1">
        <v>4709.0600000000004</v>
      </c>
      <c r="AZ247">
        <v>0.3196</v>
      </c>
      <c r="BA247">
        <v>669.19</v>
      </c>
      <c r="BB247">
        <v>4.5400000000000003E-2</v>
      </c>
      <c r="BC247" s="1">
        <v>2141.9</v>
      </c>
      <c r="BD247">
        <v>0.1454</v>
      </c>
      <c r="BE247" s="1">
        <v>14733.65</v>
      </c>
      <c r="BF247">
        <v>0.55179999999999996</v>
      </c>
      <c r="BG247">
        <v>0.25540000000000002</v>
      </c>
      <c r="BH247">
        <v>0.13109999999999999</v>
      </c>
      <c r="BI247">
        <v>4.24E-2</v>
      </c>
      <c r="BJ247">
        <v>1.9400000000000001E-2</v>
      </c>
    </row>
    <row r="248" spans="1:62" x14ac:dyDescent="0.25">
      <c r="A248" t="s">
        <v>249</v>
      </c>
      <c r="B248" t="s">
        <v>1003</v>
      </c>
      <c r="C248">
        <v>29.76</v>
      </c>
      <c r="D248">
        <v>179.6389928712901</v>
      </c>
      <c r="E248">
        <v>4882.3551821499996</v>
      </c>
      <c r="F248">
        <v>3.0800000000000001E-2</v>
      </c>
      <c r="G248">
        <v>5.0000000000000001E-4</v>
      </c>
      <c r="H248">
        <v>4.2900000000000001E-2</v>
      </c>
      <c r="I248">
        <v>1E-3</v>
      </c>
      <c r="J248">
        <v>4.5699999999999998E-2</v>
      </c>
      <c r="K248">
        <v>0.82879999999999998</v>
      </c>
      <c r="L248">
        <v>5.0299999999999997E-2</v>
      </c>
      <c r="M248">
        <v>0.18970000000000001</v>
      </c>
      <c r="N248">
        <v>1.7100000000000001E-2</v>
      </c>
      <c r="O248">
        <v>0.13919999999999999</v>
      </c>
      <c r="P248" s="1">
        <v>75339.11</v>
      </c>
      <c r="Q248">
        <v>0.1764</v>
      </c>
      <c r="R248">
        <v>0.19089999999999999</v>
      </c>
      <c r="S248">
        <v>0.63270000000000004</v>
      </c>
      <c r="T248">
        <v>32.049999999999997</v>
      </c>
      <c r="U248" s="1">
        <v>99780.83</v>
      </c>
      <c r="V248">
        <v>153.85</v>
      </c>
      <c r="W248" s="1">
        <v>261844.62</v>
      </c>
      <c r="X248">
        <v>0.78700000000000003</v>
      </c>
      <c r="Y248">
        <v>0.17780000000000001</v>
      </c>
      <c r="Z248">
        <v>3.5200000000000002E-2</v>
      </c>
      <c r="AA248">
        <v>0.21299999999999999</v>
      </c>
      <c r="AB248">
        <v>261.83999999999997</v>
      </c>
      <c r="AC248" s="1">
        <v>9863.9374428609899</v>
      </c>
      <c r="AD248">
        <v>988.8</v>
      </c>
      <c r="AE248" s="1">
        <v>225931.32</v>
      </c>
      <c r="AF248" t="s">
        <v>3</v>
      </c>
      <c r="AG248" s="1">
        <v>45000</v>
      </c>
      <c r="AH248" s="1">
        <v>82653.52</v>
      </c>
      <c r="AI248">
        <v>67.459999999999994</v>
      </c>
      <c r="AJ248">
        <v>34.58</v>
      </c>
      <c r="AK248">
        <v>39.909999999999997</v>
      </c>
      <c r="AL248">
        <v>1.94</v>
      </c>
      <c r="AM248">
        <v>1.52</v>
      </c>
      <c r="AN248">
        <v>1.68</v>
      </c>
      <c r="AO248">
        <v>0</v>
      </c>
      <c r="AP248">
        <v>0.80710000000000004</v>
      </c>
      <c r="AQ248" s="1">
        <v>1619.7</v>
      </c>
      <c r="AR248" s="1">
        <v>2406.34</v>
      </c>
      <c r="AS248" s="1">
        <v>7888.5</v>
      </c>
      <c r="AT248">
        <v>920.02</v>
      </c>
      <c r="AU248">
        <v>379.88</v>
      </c>
      <c r="AV248" s="1">
        <v>13214.45</v>
      </c>
      <c r="AW248" s="1">
        <v>3678.66</v>
      </c>
      <c r="AX248">
        <v>0.25540000000000002</v>
      </c>
      <c r="AY248" s="1">
        <v>8428.8799999999992</v>
      </c>
      <c r="AZ248">
        <v>0.58530000000000004</v>
      </c>
      <c r="BA248">
        <v>906.45</v>
      </c>
      <c r="BB248">
        <v>6.2899999999999998E-2</v>
      </c>
      <c r="BC248" s="1">
        <v>1386.97</v>
      </c>
      <c r="BD248">
        <v>9.6299999999999997E-2</v>
      </c>
      <c r="BE248" s="1">
        <v>14400.97</v>
      </c>
      <c r="BF248">
        <v>0.59960000000000002</v>
      </c>
      <c r="BG248">
        <v>0.2339</v>
      </c>
      <c r="BH248">
        <v>0.11899999999999999</v>
      </c>
      <c r="BI248">
        <v>3.09E-2</v>
      </c>
      <c r="BJ248">
        <v>1.66E-2</v>
      </c>
    </row>
    <row r="249" spans="1:62" x14ac:dyDescent="0.25">
      <c r="A249" t="s">
        <v>250</v>
      </c>
      <c r="B249" t="s">
        <v>1004</v>
      </c>
      <c r="C249">
        <v>81.33</v>
      </c>
      <c r="D249">
        <v>11.043845977678799</v>
      </c>
      <c r="E249">
        <v>858.36274930000002</v>
      </c>
      <c r="F249">
        <v>1.6000000000000001E-3</v>
      </c>
      <c r="G249">
        <v>2.9999999999999997E-4</v>
      </c>
      <c r="H249">
        <v>5.5999999999999999E-3</v>
      </c>
      <c r="I249">
        <v>6.9999999999999999E-4</v>
      </c>
      <c r="J249">
        <v>1.7999999999999999E-2</v>
      </c>
      <c r="K249">
        <v>0.95069999999999999</v>
      </c>
      <c r="L249">
        <v>2.3099999999999999E-2</v>
      </c>
      <c r="M249">
        <v>0.3301</v>
      </c>
      <c r="N249">
        <v>1.8E-3</v>
      </c>
      <c r="O249">
        <v>0.14979999999999999</v>
      </c>
      <c r="P249" s="1">
        <v>58338.26</v>
      </c>
      <c r="Q249">
        <v>0.2455</v>
      </c>
      <c r="R249">
        <v>0.20250000000000001</v>
      </c>
      <c r="S249">
        <v>0.55200000000000005</v>
      </c>
      <c r="T249">
        <v>8.77</v>
      </c>
      <c r="U249" s="1">
        <v>68370.740000000005</v>
      </c>
      <c r="V249">
        <v>97.36</v>
      </c>
      <c r="W249" s="1">
        <v>236217.81</v>
      </c>
      <c r="X249">
        <v>0.71189999999999998</v>
      </c>
      <c r="Y249">
        <v>5.4600000000000003E-2</v>
      </c>
      <c r="Z249">
        <v>0.23350000000000001</v>
      </c>
      <c r="AA249">
        <v>0.28810000000000002</v>
      </c>
      <c r="AB249">
        <v>236.22</v>
      </c>
      <c r="AC249" s="1">
        <v>6493.9321502825906</v>
      </c>
      <c r="AD249">
        <v>570.27</v>
      </c>
      <c r="AE249" s="1">
        <v>184108.59</v>
      </c>
      <c r="AF249" t="s">
        <v>3</v>
      </c>
      <c r="AG249" s="1">
        <v>35960</v>
      </c>
      <c r="AH249" s="1">
        <v>55577.24</v>
      </c>
      <c r="AI249">
        <v>35.78</v>
      </c>
      <c r="AJ249">
        <v>23.12</v>
      </c>
      <c r="AK249">
        <v>25.52</v>
      </c>
      <c r="AL249">
        <v>2.21</v>
      </c>
      <c r="AM249">
        <v>1.56</v>
      </c>
      <c r="AN249">
        <v>1.76</v>
      </c>
      <c r="AO249" s="1">
        <v>1939.22</v>
      </c>
      <c r="AP249">
        <v>1.2446999999999999</v>
      </c>
      <c r="AQ249" s="1">
        <v>1945.46</v>
      </c>
      <c r="AR249" s="1">
        <v>3007.86</v>
      </c>
      <c r="AS249" s="1">
        <v>7917.58</v>
      </c>
      <c r="AT249">
        <v>847.39</v>
      </c>
      <c r="AU249">
        <v>443.32</v>
      </c>
      <c r="AV249" s="1">
        <v>14161.62</v>
      </c>
      <c r="AW249" s="1">
        <v>7617.11</v>
      </c>
      <c r="AX249">
        <v>0.45040000000000002</v>
      </c>
      <c r="AY249" s="1">
        <v>6132.02</v>
      </c>
      <c r="AZ249">
        <v>0.36259999999999998</v>
      </c>
      <c r="BA249">
        <v>848.74</v>
      </c>
      <c r="BB249">
        <v>5.0200000000000002E-2</v>
      </c>
      <c r="BC249" s="1">
        <v>2314.58</v>
      </c>
      <c r="BD249">
        <v>0.13689999999999999</v>
      </c>
      <c r="BE249" s="1">
        <v>16912.439999999999</v>
      </c>
      <c r="BF249">
        <v>0.5333</v>
      </c>
      <c r="BG249">
        <v>0.23710000000000001</v>
      </c>
      <c r="BH249">
        <v>0.16719999999999999</v>
      </c>
      <c r="BI249">
        <v>3.7699999999999997E-2</v>
      </c>
      <c r="BJ249">
        <v>2.46E-2</v>
      </c>
    </row>
    <row r="250" spans="1:62" x14ac:dyDescent="0.25">
      <c r="A250" t="s">
        <v>251</v>
      </c>
      <c r="B250" t="s">
        <v>1005</v>
      </c>
      <c r="C250">
        <v>86.33</v>
      </c>
      <c r="D250">
        <v>17.65919027841791</v>
      </c>
      <c r="E250">
        <v>1297.2388151</v>
      </c>
      <c r="F250">
        <v>1.9E-3</v>
      </c>
      <c r="G250">
        <v>4.0000000000000002E-4</v>
      </c>
      <c r="H250">
        <v>4.8999999999999998E-3</v>
      </c>
      <c r="I250">
        <v>5.0000000000000001E-4</v>
      </c>
      <c r="J250">
        <v>1.67E-2</v>
      </c>
      <c r="K250">
        <v>0.95299999999999996</v>
      </c>
      <c r="L250">
        <v>2.2499999999999999E-2</v>
      </c>
      <c r="M250">
        <v>0.31580000000000003</v>
      </c>
      <c r="N250">
        <v>2.3999999999999998E-3</v>
      </c>
      <c r="O250">
        <v>0.14180000000000001</v>
      </c>
      <c r="P250" s="1">
        <v>59269.120000000003</v>
      </c>
      <c r="Q250">
        <v>0.1643</v>
      </c>
      <c r="R250">
        <v>0.2031</v>
      </c>
      <c r="S250">
        <v>0.63270000000000004</v>
      </c>
      <c r="T250">
        <v>11.12</v>
      </c>
      <c r="U250" s="1">
        <v>81001.17</v>
      </c>
      <c r="V250">
        <v>116.18</v>
      </c>
      <c r="W250" s="1">
        <v>207658.56</v>
      </c>
      <c r="X250">
        <v>0.74609999999999999</v>
      </c>
      <c r="Y250">
        <v>7.5499999999999998E-2</v>
      </c>
      <c r="Z250">
        <v>0.1784</v>
      </c>
      <c r="AA250">
        <v>0.25390000000000001</v>
      </c>
      <c r="AB250">
        <v>207.66</v>
      </c>
      <c r="AC250" s="1">
        <v>5194.5677980663668</v>
      </c>
      <c r="AD250">
        <v>517.95000000000005</v>
      </c>
      <c r="AE250" s="1">
        <v>167303.76</v>
      </c>
      <c r="AF250" t="s">
        <v>3</v>
      </c>
      <c r="AG250" s="1">
        <v>36161</v>
      </c>
      <c r="AH250" s="1">
        <v>59377.99</v>
      </c>
      <c r="AI250">
        <v>35.61</v>
      </c>
      <c r="AJ250">
        <v>22.14</v>
      </c>
      <c r="AK250">
        <v>24.45</v>
      </c>
      <c r="AL250">
        <v>2.04</v>
      </c>
      <c r="AM250">
        <v>1.54</v>
      </c>
      <c r="AN250">
        <v>1.72</v>
      </c>
      <c r="AO250" s="1">
        <v>1654.95</v>
      </c>
      <c r="AP250">
        <v>1.0755999999999999</v>
      </c>
      <c r="AQ250" s="1">
        <v>1660.46</v>
      </c>
      <c r="AR250" s="1">
        <v>2630.11</v>
      </c>
      <c r="AS250" s="1">
        <v>7500.6</v>
      </c>
      <c r="AT250">
        <v>760.48</v>
      </c>
      <c r="AU250">
        <v>381.07</v>
      </c>
      <c r="AV250" s="1">
        <v>12932.72</v>
      </c>
      <c r="AW250" s="1">
        <v>7051.86</v>
      </c>
      <c r="AX250">
        <v>0.4627</v>
      </c>
      <c r="AY250" s="1">
        <v>5267.26</v>
      </c>
      <c r="AZ250">
        <v>0.34560000000000002</v>
      </c>
      <c r="BA250">
        <v>858.51</v>
      </c>
      <c r="BB250">
        <v>5.6300000000000003E-2</v>
      </c>
      <c r="BC250" s="1">
        <v>2062.4699999999998</v>
      </c>
      <c r="BD250">
        <v>0.1353</v>
      </c>
      <c r="BE250" s="1">
        <v>15240.1</v>
      </c>
      <c r="BF250">
        <v>0.54569999999999996</v>
      </c>
      <c r="BG250">
        <v>0.24030000000000001</v>
      </c>
      <c r="BH250">
        <v>0.1638</v>
      </c>
      <c r="BI250">
        <v>3.5299999999999998E-2</v>
      </c>
      <c r="BJ250">
        <v>1.4999999999999999E-2</v>
      </c>
    </row>
    <row r="251" spans="1:62" x14ac:dyDescent="0.25">
      <c r="A251" t="s">
        <v>252</v>
      </c>
      <c r="B251" t="s">
        <v>1006</v>
      </c>
      <c r="C251">
        <v>121.48</v>
      </c>
      <c r="D251">
        <v>13.66952878198315</v>
      </c>
      <c r="E251">
        <v>1440.8693204000001</v>
      </c>
      <c r="F251">
        <v>2.3999999999999998E-3</v>
      </c>
      <c r="G251">
        <v>4.0000000000000002E-4</v>
      </c>
      <c r="H251">
        <v>7.7000000000000002E-3</v>
      </c>
      <c r="I251">
        <v>8.9999999999999998E-4</v>
      </c>
      <c r="J251">
        <v>2.9399999999999999E-2</v>
      </c>
      <c r="K251">
        <v>0.92710000000000004</v>
      </c>
      <c r="L251">
        <v>3.2199999999999999E-2</v>
      </c>
      <c r="M251">
        <v>0.38379999999999997</v>
      </c>
      <c r="N251">
        <v>4.3E-3</v>
      </c>
      <c r="O251">
        <v>0.15490000000000001</v>
      </c>
      <c r="P251" s="1">
        <v>58283.15</v>
      </c>
      <c r="Q251">
        <v>0.2009</v>
      </c>
      <c r="R251">
        <v>0.1983</v>
      </c>
      <c r="S251">
        <v>0.6008</v>
      </c>
      <c r="T251">
        <v>13.87</v>
      </c>
      <c r="U251" s="1">
        <v>74564.75</v>
      </c>
      <c r="V251">
        <v>104.53</v>
      </c>
      <c r="W251" s="1">
        <v>229029.78</v>
      </c>
      <c r="X251">
        <v>0.68220000000000003</v>
      </c>
      <c r="Y251">
        <v>0.114</v>
      </c>
      <c r="Z251">
        <v>0.20380000000000001</v>
      </c>
      <c r="AA251">
        <v>0.31780000000000003</v>
      </c>
      <c r="AB251">
        <v>229.03</v>
      </c>
      <c r="AC251" s="1">
        <v>6126.4897239578986</v>
      </c>
      <c r="AD251">
        <v>517.97</v>
      </c>
      <c r="AE251" s="1">
        <v>183289.08</v>
      </c>
      <c r="AF251" t="s">
        <v>3</v>
      </c>
      <c r="AG251" s="1">
        <v>34708</v>
      </c>
      <c r="AH251" s="1">
        <v>54423.7</v>
      </c>
      <c r="AI251">
        <v>35.630000000000003</v>
      </c>
      <c r="AJ251">
        <v>22.67</v>
      </c>
      <c r="AK251">
        <v>25.22</v>
      </c>
      <c r="AL251">
        <v>1.86</v>
      </c>
      <c r="AM251">
        <v>1.25</v>
      </c>
      <c r="AN251">
        <v>1.53</v>
      </c>
      <c r="AO251" s="1">
        <v>1450.63</v>
      </c>
      <c r="AP251">
        <v>1.1073999999999999</v>
      </c>
      <c r="AQ251" s="1">
        <v>1719.84</v>
      </c>
      <c r="AR251" s="1">
        <v>2683.54</v>
      </c>
      <c r="AS251" s="1">
        <v>7974.23</v>
      </c>
      <c r="AT251">
        <v>830.92</v>
      </c>
      <c r="AU251">
        <v>418.11</v>
      </c>
      <c r="AV251" s="1">
        <v>13626.64</v>
      </c>
      <c r="AW251" s="1">
        <v>7108.21</v>
      </c>
      <c r="AX251">
        <v>0.45019999999999999</v>
      </c>
      <c r="AY251" s="1">
        <v>5641.39</v>
      </c>
      <c r="AZ251">
        <v>0.35730000000000001</v>
      </c>
      <c r="BA251">
        <v>705.57</v>
      </c>
      <c r="BB251">
        <v>4.4699999999999997E-2</v>
      </c>
      <c r="BC251" s="1">
        <v>2333.5300000000002</v>
      </c>
      <c r="BD251">
        <v>0.14779999999999999</v>
      </c>
      <c r="BE251" s="1">
        <v>15788.7</v>
      </c>
      <c r="BF251">
        <v>0.56220000000000003</v>
      </c>
      <c r="BG251">
        <v>0.25130000000000002</v>
      </c>
      <c r="BH251">
        <v>0.1326</v>
      </c>
      <c r="BI251">
        <v>3.6700000000000003E-2</v>
      </c>
      <c r="BJ251">
        <v>1.72E-2</v>
      </c>
    </row>
    <row r="252" spans="1:62" x14ac:dyDescent="0.25">
      <c r="A252" t="s">
        <v>253</v>
      </c>
      <c r="B252" t="s">
        <v>1007</v>
      </c>
      <c r="C252">
        <v>54.43</v>
      </c>
      <c r="D252">
        <v>25.25318378122223</v>
      </c>
      <c r="E252">
        <v>1178.32129485</v>
      </c>
      <c r="F252">
        <v>3.8E-3</v>
      </c>
      <c r="G252">
        <v>8.9999999999999998E-4</v>
      </c>
      <c r="H252">
        <v>1.0200000000000001E-2</v>
      </c>
      <c r="I252">
        <v>1.1999999999999999E-3</v>
      </c>
      <c r="J252">
        <v>2.53E-2</v>
      </c>
      <c r="K252">
        <v>0.92090000000000005</v>
      </c>
      <c r="L252">
        <v>3.7600000000000001E-2</v>
      </c>
      <c r="M252">
        <v>0.34420000000000001</v>
      </c>
      <c r="N252">
        <v>3.5999999999999999E-3</v>
      </c>
      <c r="O252">
        <v>0.1545</v>
      </c>
      <c r="P252" s="1">
        <v>59364.75</v>
      </c>
      <c r="Q252">
        <v>0.2107</v>
      </c>
      <c r="R252">
        <v>0.20150000000000001</v>
      </c>
      <c r="S252">
        <v>0.58789999999999998</v>
      </c>
      <c r="T252">
        <v>10.119999999999999</v>
      </c>
      <c r="U252" s="1">
        <v>80368.06</v>
      </c>
      <c r="V252">
        <v>115.69</v>
      </c>
      <c r="W252" s="1">
        <v>214070.62</v>
      </c>
      <c r="X252">
        <v>0.80430000000000001</v>
      </c>
      <c r="Y252">
        <v>0.12889999999999999</v>
      </c>
      <c r="Z252">
        <v>6.6900000000000001E-2</v>
      </c>
      <c r="AA252">
        <v>0.19570000000000001</v>
      </c>
      <c r="AB252">
        <v>214.07</v>
      </c>
      <c r="AC252" s="1">
        <v>5478.4019195281517</v>
      </c>
      <c r="AD252">
        <v>646.32000000000005</v>
      </c>
      <c r="AE252" s="1">
        <v>175446.66</v>
      </c>
      <c r="AF252" t="s">
        <v>3</v>
      </c>
      <c r="AG252" s="1">
        <v>36820</v>
      </c>
      <c r="AH252" s="1">
        <v>59859.88</v>
      </c>
      <c r="AI252">
        <v>42.33</v>
      </c>
      <c r="AJ252">
        <v>24.14</v>
      </c>
      <c r="AK252">
        <v>28.73</v>
      </c>
      <c r="AL252">
        <v>1.75</v>
      </c>
      <c r="AM252">
        <v>1.24</v>
      </c>
      <c r="AN252">
        <v>1.6</v>
      </c>
      <c r="AO252" s="1">
        <v>1718.22</v>
      </c>
      <c r="AP252">
        <v>1.071</v>
      </c>
      <c r="AQ252" s="1">
        <v>1671.42</v>
      </c>
      <c r="AR252" s="1">
        <v>2480.19</v>
      </c>
      <c r="AS252" s="1">
        <v>7241.55</v>
      </c>
      <c r="AT252">
        <v>768.14</v>
      </c>
      <c r="AU252">
        <v>417.73</v>
      </c>
      <c r="AV252" s="1">
        <v>12579.03</v>
      </c>
      <c r="AW252" s="1">
        <v>5925.1</v>
      </c>
      <c r="AX252">
        <v>0.40339999999999998</v>
      </c>
      <c r="AY252" s="1">
        <v>5991.21</v>
      </c>
      <c r="AZ252">
        <v>0.40789999999999998</v>
      </c>
      <c r="BA252">
        <v>737.67</v>
      </c>
      <c r="BB252">
        <v>5.0200000000000002E-2</v>
      </c>
      <c r="BC252" s="1">
        <v>2035.29</v>
      </c>
      <c r="BD252">
        <v>0.1386</v>
      </c>
      <c r="BE252" s="1">
        <v>14689.28</v>
      </c>
      <c r="BF252">
        <v>0.55469999999999997</v>
      </c>
      <c r="BG252">
        <v>0.23530000000000001</v>
      </c>
      <c r="BH252">
        <v>0.15229999999999999</v>
      </c>
      <c r="BI252">
        <v>3.49E-2</v>
      </c>
      <c r="BJ252">
        <v>2.2700000000000001E-2</v>
      </c>
    </row>
    <row r="253" spans="1:62" x14ac:dyDescent="0.25">
      <c r="A253" t="s">
        <v>254</v>
      </c>
      <c r="B253" t="s">
        <v>1008</v>
      </c>
      <c r="C253">
        <v>20.86</v>
      </c>
      <c r="D253">
        <v>77.601996594633647</v>
      </c>
      <c r="E253">
        <v>722.95430216666671</v>
      </c>
      <c r="F253">
        <v>4.7999999999999996E-3</v>
      </c>
      <c r="G253">
        <v>4.0000000000000002E-4</v>
      </c>
      <c r="H253">
        <v>0.26879999999999998</v>
      </c>
      <c r="I253">
        <v>1.5E-3</v>
      </c>
      <c r="J253">
        <v>7.1099999999999997E-2</v>
      </c>
      <c r="K253">
        <v>0.5262</v>
      </c>
      <c r="L253">
        <v>0.12720000000000001</v>
      </c>
      <c r="M253">
        <v>0.82969999999999999</v>
      </c>
      <c r="N253">
        <v>2.3099999999999999E-2</v>
      </c>
      <c r="O253">
        <v>0.1628</v>
      </c>
      <c r="P253" s="1">
        <v>58973.94</v>
      </c>
      <c r="Q253">
        <v>0.2863</v>
      </c>
      <c r="R253">
        <v>0.23780000000000001</v>
      </c>
      <c r="S253">
        <v>0.47589999999999999</v>
      </c>
      <c r="T253">
        <v>7.84</v>
      </c>
      <c r="U253" s="1">
        <v>81664.52</v>
      </c>
      <c r="V253">
        <v>83.58</v>
      </c>
      <c r="W253" s="1">
        <v>210717.81</v>
      </c>
      <c r="X253">
        <v>0.63590000000000002</v>
      </c>
      <c r="Y253">
        <v>0.25580000000000003</v>
      </c>
      <c r="Z253">
        <v>0.10829999999999999</v>
      </c>
      <c r="AA253">
        <v>0.36409999999999998</v>
      </c>
      <c r="AB253">
        <v>210.72</v>
      </c>
      <c r="AC253" s="1">
        <v>5815.8988255364411</v>
      </c>
      <c r="AD253">
        <v>563.22</v>
      </c>
      <c r="AE253" s="1">
        <v>144586.1</v>
      </c>
      <c r="AF253" t="s">
        <v>3</v>
      </c>
      <c r="AG253" s="1">
        <v>31203</v>
      </c>
      <c r="AH253" s="1">
        <v>52582.91</v>
      </c>
      <c r="AI253">
        <v>47.21</v>
      </c>
      <c r="AJ253">
        <v>28.56</v>
      </c>
      <c r="AK253">
        <v>32.6</v>
      </c>
      <c r="AL253">
        <v>1.89</v>
      </c>
      <c r="AM253">
        <v>1.26</v>
      </c>
      <c r="AN253">
        <v>1.55</v>
      </c>
      <c r="AO253" s="1">
        <v>6173.45</v>
      </c>
      <c r="AP253">
        <v>1.0489999999999999</v>
      </c>
      <c r="AQ253" s="1">
        <v>2496.8200000000002</v>
      </c>
      <c r="AR253" s="1">
        <v>2914.71</v>
      </c>
      <c r="AS253" s="1">
        <v>9945.77</v>
      </c>
      <c r="AT253" s="1">
        <v>1014.94</v>
      </c>
      <c r="AU253">
        <v>538.04</v>
      </c>
      <c r="AV253" s="1">
        <v>16910.29</v>
      </c>
      <c r="AW253" s="1">
        <v>7876.1</v>
      </c>
      <c r="AX253">
        <v>0.4103</v>
      </c>
      <c r="AY253" s="1">
        <v>6752.39</v>
      </c>
      <c r="AZ253">
        <v>0.3518</v>
      </c>
      <c r="BA253">
        <v>851.36</v>
      </c>
      <c r="BB253">
        <v>4.4400000000000002E-2</v>
      </c>
      <c r="BC253" s="1">
        <v>3713.86</v>
      </c>
      <c r="BD253">
        <v>0.19350000000000001</v>
      </c>
      <c r="BE253" s="1">
        <v>19193.71</v>
      </c>
      <c r="BF253">
        <v>0.5232</v>
      </c>
      <c r="BG253">
        <v>0.21879999999999999</v>
      </c>
      <c r="BH253">
        <v>0.21190000000000001</v>
      </c>
      <c r="BI253">
        <v>2.92E-2</v>
      </c>
      <c r="BJ253">
        <v>1.6899999999999998E-2</v>
      </c>
    </row>
    <row r="254" spans="1:62" x14ac:dyDescent="0.25">
      <c r="A254" t="s">
        <v>255</v>
      </c>
      <c r="B254" t="s">
        <v>1009</v>
      </c>
      <c r="C254">
        <v>55.95</v>
      </c>
      <c r="D254">
        <v>12.262946390898851</v>
      </c>
      <c r="E254">
        <v>633.32060220000005</v>
      </c>
      <c r="F254">
        <v>2.3999999999999998E-3</v>
      </c>
      <c r="G254">
        <v>8.9999999999999998E-4</v>
      </c>
      <c r="H254">
        <v>3.8999999999999998E-3</v>
      </c>
      <c r="I254">
        <v>1E-4</v>
      </c>
      <c r="J254">
        <v>1.41E-2</v>
      </c>
      <c r="K254">
        <v>0.96830000000000005</v>
      </c>
      <c r="L254">
        <v>1.03E-2</v>
      </c>
      <c r="M254">
        <v>0.1198</v>
      </c>
      <c r="N254">
        <v>1.5E-3</v>
      </c>
      <c r="O254">
        <v>0.1139</v>
      </c>
      <c r="P254" s="1">
        <v>61267.05</v>
      </c>
      <c r="Q254">
        <v>0.15310000000000001</v>
      </c>
      <c r="R254">
        <v>0.18590000000000001</v>
      </c>
      <c r="S254">
        <v>0.66090000000000004</v>
      </c>
      <c r="T254">
        <v>5.61</v>
      </c>
      <c r="U254" s="1">
        <v>75240.570000000007</v>
      </c>
      <c r="V254">
        <v>110.66</v>
      </c>
      <c r="W254" s="1">
        <v>187408.05</v>
      </c>
      <c r="X254">
        <v>0.77859999999999996</v>
      </c>
      <c r="Y254">
        <v>0.05</v>
      </c>
      <c r="Z254">
        <v>0.1714</v>
      </c>
      <c r="AA254">
        <v>0.22140000000000001</v>
      </c>
      <c r="AB254">
        <v>187.41</v>
      </c>
      <c r="AC254" s="1">
        <v>4753.6151782789684</v>
      </c>
      <c r="AD254">
        <v>528.44000000000005</v>
      </c>
      <c r="AE254" s="1">
        <v>175738.7</v>
      </c>
      <c r="AF254" t="s">
        <v>3</v>
      </c>
      <c r="AG254" s="1">
        <v>42426</v>
      </c>
      <c r="AH254" s="1">
        <v>71124.37</v>
      </c>
      <c r="AI254">
        <v>33.08</v>
      </c>
      <c r="AJ254">
        <v>22.35</v>
      </c>
      <c r="AK254">
        <v>25.43</v>
      </c>
      <c r="AL254">
        <v>0.98</v>
      </c>
      <c r="AM254">
        <v>0.66</v>
      </c>
      <c r="AN254">
        <v>0.94</v>
      </c>
      <c r="AO254" s="1">
        <v>2436.73</v>
      </c>
      <c r="AP254">
        <v>1.1868000000000001</v>
      </c>
      <c r="AQ254" s="1">
        <v>1728.45</v>
      </c>
      <c r="AR254" s="1">
        <v>2379.77</v>
      </c>
      <c r="AS254" s="1">
        <v>7775.34</v>
      </c>
      <c r="AT254">
        <v>622.85</v>
      </c>
      <c r="AU254">
        <v>453.49</v>
      </c>
      <c r="AV254" s="1">
        <v>12959.9</v>
      </c>
      <c r="AW254" s="1">
        <v>6968.31</v>
      </c>
      <c r="AX254">
        <v>0.45639999999999997</v>
      </c>
      <c r="AY254" s="1">
        <v>6061.31</v>
      </c>
      <c r="AZ254">
        <v>0.39700000000000002</v>
      </c>
      <c r="BA254">
        <v>864.8</v>
      </c>
      <c r="BB254">
        <v>5.6599999999999998E-2</v>
      </c>
      <c r="BC254" s="1">
        <v>1373.99</v>
      </c>
      <c r="BD254">
        <v>0.09</v>
      </c>
      <c r="BE254" s="1">
        <v>15268.41</v>
      </c>
      <c r="BF254">
        <v>0.55940000000000001</v>
      </c>
      <c r="BG254">
        <v>0.255</v>
      </c>
      <c r="BH254">
        <v>0.1285</v>
      </c>
      <c r="BI254">
        <v>3.4799999999999998E-2</v>
      </c>
      <c r="BJ254">
        <v>2.23E-2</v>
      </c>
    </row>
    <row r="255" spans="1:62" x14ac:dyDescent="0.25">
      <c r="A255" t="s">
        <v>256</v>
      </c>
      <c r="B255" t="s">
        <v>1010</v>
      </c>
      <c r="C255">
        <v>62.1</v>
      </c>
      <c r="D255">
        <v>37.891931244783613</v>
      </c>
      <c r="E255">
        <v>1848.82026025</v>
      </c>
      <c r="F255">
        <v>1.1599999999999999E-2</v>
      </c>
      <c r="G255">
        <v>4.0000000000000002E-4</v>
      </c>
      <c r="H255">
        <v>1.44E-2</v>
      </c>
      <c r="I255">
        <v>8.9999999999999998E-4</v>
      </c>
      <c r="J255">
        <v>3.9699999999999999E-2</v>
      </c>
      <c r="K255">
        <v>0.89680000000000004</v>
      </c>
      <c r="L255">
        <v>3.6299999999999999E-2</v>
      </c>
      <c r="M255">
        <v>0.16550000000000001</v>
      </c>
      <c r="N255">
        <v>1.4999999999999999E-2</v>
      </c>
      <c r="O255">
        <v>0.1148</v>
      </c>
      <c r="P255" s="1">
        <v>67477.929999999993</v>
      </c>
      <c r="Q255">
        <v>0.15540000000000001</v>
      </c>
      <c r="R255">
        <v>0.18149999999999999</v>
      </c>
      <c r="S255">
        <v>0.66310000000000002</v>
      </c>
      <c r="T255">
        <v>13.2</v>
      </c>
      <c r="U255" s="1">
        <v>88931.83</v>
      </c>
      <c r="V255">
        <v>139.38999999999999</v>
      </c>
      <c r="W255" s="1">
        <v>262723.32</v>
      </c>
      <c r="X255">
        <v>0.81869999999999998</v>
      </c>
      <c r="Y255">
        <v>0.11799999999999999</v>
      </c>
      <c r="Z255">
        <v>6.3299999999999995E-2</v>
      </c>
      <c r="AA255">
        <v>0.18129999999999999</v>
      </c>
      <c r="AB255">
        <v>262.72000000000003</v>
      </c>
      <c r="AC255" s="1">
        <v>7552.6651222016162</v>
      </c>
      <c r="AD255">
        <v>711.87</v>
      </c>
      <c r="AE255" s="1">
        <v>225191.69</v>
      </c>
      <c r="AF255" t="s">
        <v>3</v>
      </c>
      <c r="AG255" s="1">
        <v>45228</v>
      </c>
      <c r="AH255" s="1">
        <v>86527.99</v>
      </c>
      <c r="AI255">
        <v>46.9</v>
      </c>
      <c r="AJ255">
        <v>26.83</v>
      </c>
      <c r="AK255">
        <v>29.69</v>
      </c>
      <c r="AL255">
        <v>1.81</v>
      </c>
      <c r="AM255">
        <v>1.31</v>
      </c>
      <c r="AN255">
        <v>1.61</v>
      </c>
      <c r="AO255" s="1">
        <v>2664.27</v>
      </c>
      <c r="AP255">
        <v>0.89370000000000005</v>
      </c>
      <c r="AQ255" s="1">
        <v>1571.78</v>
      </c>
      <c r="AR255" s="1">
        <v>2426.34</v>
      </c>
      <c r="AS255" s="1">
        <v>7266.99</v>
      </c>
      <c r="AT255">
        <v>765.98</v>
      </c>
      <c r="AU255">
        <v>386.47</v>
      </c>
      <c r="AV255" s="1">
        <v>12417.55</v>
      </c>
      <c r="AW255" s="1">
        <v>3834.77</v>
      </c>
      <c r="AX255">
        <v>0.27760000000000001</v>
      </c>
      <c r="AY255" s="1">
        <v>7856.97</v>
      </c>
      <c r="AZ255">
        <v>0.56869999999999998</v>
      </c>
      <c r="BA255">
        <v>798.44</v>
      </c>
      <c r="BB255">
        <v>5.7799999999999997E-2</v>
      </c>
      <c r="BC255" s="1">
        <v>1324.28</v>
      </c>
      <c r="BD255">
        <v>9.5899999999999999E-2</v>
      </c>
      <c r="BE255" s="1">
        <v>13814.47</v>
      </c>
      <c r="BF255">
        <v>0.57079999999999997</v>
      </c>
      <c r="BG255">
        <v>0.22520000000000001</v>
      </c>
      <c r="BH255">
        <v>0.1497</v>
      </c>
      <c r="BI255">
        <v>3.27E-2</v>
      </c>
      <c r="BJ255">
        <v>2.1499999999999998E-2</v>
      </c>
    </row>
    <row r="256" spans="1:62" x14ac:dyDescent="0.25">
      <c r="A256" t="s">
        <v>257</v>
      </c>
      <c r="B256" t="s">
        <v>1011</v>
      </c>
      <c r="C256">
        <v>83.81</v>
      </c>
      <c r="D256">
        <v>24.024807004948869</v>
      </c>
      <c r="E256">
        <v>1756.114552</v>
      </c>
      <c r="F256">
        <v>6.6E-3</v>
      </c>
      <c r="G256">
        <v>2.9999999999999997E-4</v>
      </c>
      <c r="H256">
        <v>1.03E-2</v>
      </c>
      <c r="I256">
        <v>1E-3</v>
      </c>
      <c r="J256">
        <v>4.58E-2</v>
      </c>
      <c r="K256">
        <v>0.90339999999999998</v>
      </c>
      <c r="L256">
        <v>3.2599999999999997E-2</v>
      </c>
      <c r="M256">
        <v>0.21590000000000001</v>
      </c>
      <c r="N256">
        <v>1.2800000000000001E-2</v>
      </c>
      <c r="O256">
        <v>0.13270000000000001</v>
      </c>
      <c r="P256" s="1">
        <v>65993.7</v>
      </c>
      <c r="Q256">
        <v>0.18049999999999999</v>
      </c>
      <c r="R256">
        <v>0.19689999999999999</v>
      </c>
      <c r="S256">
        <v>0.62260000000000004</v>
      </c>
      <c r="T256">
        <v>13.62</v>
      </c>
      <c r="U256" s="1">
        <v>86521.21</v>
      </c>
      <c r="V256">
        <v>130.29</v>
      </c>
      <c r="W256" s="1">
        <v>240782.04</v>
      </c>
      <c r="X256">
        <v>0.7722</v>
      </c>
      <c r="Y256">
        <v>0.1047</v>
      </c>
      <c r="Z256">
        <v>0.1232</v>
      </c>
      <c r="AA256">
        <v>0.2278</v>
      </c>
      <c r="AB256">
        <v>240.78</v>
      </c>
      <c r="AC256" s="1">
        <v>6441.4939971088907</v>
      </c>
      <c r="AD256">
        <v>623.5</v>
      </c>
      <c r="AE256" s="1">
        <v>207761.67</v>
      </c>
      <c r="AF256" t="s">
        <v>3</v>
      </c>
      <c r="AG256" s="1">
        <v>42954</v>
      </c>
      <c r="AH256" s="1">
        <v>73962.509999999995</v>
      </c>
      <c r="AI256">
        <v>41.64</v>
      </c>
      <c r="AJ256">
        <v>23.99</v>
      </c>
      <c r="AK256">
        <v>26.45</v>
      </c>
      <c r="AL256">
        <v>1.91</v>
      </c>
      <c r="AM256">
        <v>1.6</v>
      </c>
      <c r="AN256">
        <v>1.78</v>
      </c>
      <c r="AO256" s="1">
        <v>2542.81</v>
      </c>
      <c r="AP256">
        <v>1.0549999999999999</v>
      </c>
      <c r="AQ256" s="1">
        <v>1570.92</v>
      </c>
      <c r="AR256" s="1">
        <v>2401.35</v>
      </c>
      <c r="AS256" s="1">
        <v>7347.68</v>
      </c>
      <c r="AT256">
        <v>746.8</v>
      </c>
      <c r="AU256">
        <v>342.18</v>
      </c>
      <c r="AV256" s="1">
        <v>12408.93</v>
      </c>
      <c r="AW256" s="1">
        <v>4697.0200000000004</v>
      </c>
      <c r="AX256">
        <v>0.32800000000000001</v>
      </c>
      <c r="AY256" s="1">
        <v>7300.49</v>
      </c>
      <c r="AZ256">
        <v>0.50980000000000003</v>
      </c>
      <c r="BA256">
        <v>880.64</v>
      </c>
      <c r="BB256">
        <v>6.1499999999999999E-2</v>
      </c>
      <c r="BC256" s="1">
        <v>1441.26</v>
      </c>
      <c r="BD256">
        <v>0.1007</v>
      </c>
      <c r="BE256" s="1">
        <v>14319.41</v>
      </c>
      <c r="BF256">
        <v>0.57099999999999995</v>
      </c>
      <c r="BG256">
        <v>0.22950000000000001</v>
      </c>
      <c r="BH256">
        <v>0.1447</v>
      </c>
      <c r="BI256">
        <v>3.6799999999999999E-2</v>
      </c>
      <c r="BJ256">
        <v>1.7999999999999999E-2</v>
      </c>
    </row>
    <row r="257" spans="1:62" x14ac:dyDescent="0.25">
      <c r="A257" t="s">
        <v>258</v>
      </c>
      <c r="B257" t="s">
        <v>1012</v>
      </c>
      <c r="C257">
        <v>91.38</v>
      </c>
      <c r="D257">
        <v>8.8265527273131781</v>
      </c>
      <c r="E257">
        <v>747.99685509999995</v>
      </c>
      <c r="F257">
        <v>1.5E-3</v>
      </c>
      <c r="G257">
        <v>2.9999999999999997E-4</v>
      </c>
      <c r="H257">
        <v>4.8999999999999998E-3</v>
      </c>
      <c r="I257">
        <v>1.1999999999999999E-3</v>
      </c>
      <c r="J257">
        <v>2.18E-2</v>
      </c>
      <c r="K257">
        <v>0.94310000000000005</v>
      </c>
      <c r="L257">
        <v>2.7199999999999998E-2</v>
      </c>
      <c r="M257">
        <v>0.35360000000000003</v>
      </c>
      <c r="N257">
        <v>2E-3</v>
      </c>
      <c r="O257">
        <v>0.16220000000000001</v>
      </c>
      <c r="P257" s="1">
        <v>58873.01</v>
      </c>
      <c r="Q257">
        <v>0.2135</v>
      </c>
      <c r="R257">
        <v>0.20599999999999999</v>
      </c>
      <c r="S257">
        <v>0.58050000000000002</v>
      </c>
      <c r="T257">
        <v>8.69</v>
      </c>
      <c r="U257" s="1">
        <v>67581.289999999994</v>
      </c>
      <c r="V257">
        <v>85.53</v>
      </c>
      <c r="W257" s="1">
        <v>213039.7</v>
      </c>
      <c r="X257">
        <v>0.6986</v>
      </c>
      <c r="Y257">
        <v>5.8099999999999999E-2</v>
      </c>
      <c r="Z257">
        <v>0.24329999999999999</v>
      </c>
      <c r="AA257">
        <v>0.3014</v>
      </c>
      <c r="AB257">
        <v>213.04</v>
      </c>
      <c r="AC257" s="1">
        <v>6030.4926859055777</v>
      </c>
      <c r="AD257">
        <v>500.98</v>
      </c>
      <c r="AE257" s="1">
        <v>183083.85</v>
      </c>
      <c r="AF257" t="s">
        <v>3</v>
      </c>
      <c r="AG257" s="1">
        <v>35492</v>
      </c>
      <c r="AH257" s="1">
        <v>53763.79</v>
      </c>
      <c r="AI257">
        <v>36.61</v>
      </c>
      <c r="AJ257">
        <v>22.57</v>
      </c>
      <c r="AK257">
        <v>25.18</v>
      </c>
      <c r="AL257">
        <v>1.61</v>
      </c>
      <c r="AM257">
        <v>1.25</v>
      </c>
      <c r="AN257">
        <v>1.36</v>
      </c>
      <c r="AO257" s="1">
        <v>1759.06</v>
      </c>
      <c r="AP257">
        <v>1.2325999999999999</v>
      </c>
      <c r="AQ257" s="1">
        <v>2144.0700000000002</v>
      </c>
      <c r="AR257" s="1">
        <v>3179.8</v>
      </c>
      <c r="AS257" s="1">
        <v>8286.57</v>
      </c>
      <c r="AT257">
        <v>732.42</v>
      </c>
      <c r="AU257">
        <v>416.58</v>
      </c>
      <c r="AV257" s="1">
        <v>14759.44</v>
      </c>
      <c r="AW257" s="1">
        <v>8585.5499999999993</v>
      </c>
      <c r="AX257">
        <v>0.4874</v>
      </c>
      <c r="AY257" s="1">
        <v>5779.48</v>
      </c>
      <c r="AZ257">
        <v>0.3281</v>
      </c>
      <c r="BA257">
        <v>944.01</v>
      </c>
      <c r="BB257">
        <v>5.3600000000000002E-2</v>
      </c>
      <c r="BC257" s="1">
        <v>2306.73</v>
      </c>
      <c r="BD257">
        <v>0.13089999999999999</v>
      </c>
      <c r="BE257" s="1">
        <v>17615.77</v>
      </c>
      <c r="BF257">
        <v>0.54100000000000004</v>
      </c>
      <c r="BG257">
        <v>0.2407</v>
      </c>
      <c r="BH257">
        <v>0.1547</v>
      </c>
      <c r="BI257">
        <v>4.1700000000000001E-2</v>
      </c>
      <c r="BJ257">
        <v>2.1999999999999999E-2</v>
      </c>
    </row>
    <row r="258" spans="1:62" x14ac:dyDescent="0.25">
      <c r="A258" t="s">
        <v>259</v>
      </c>
      <c r="B258" t="s">
        <v>1013</v>
      </c>
      <c r="C258">
        <v>54.65</v>
      </c>
      <c r="D258">
        <v>15.384628360713741</v>
      </c>
      <c r="E258">
        <v>811.25757826315794</v>
      </c>
      <c r="F258">
        <v>3.0999999999999999E-3</v>
      </c>
      <c r="G258">
        <v>6.9999999999999999E-4</v>
      </c>
      <c r="H258">
        <v>3.3999999999999998E-3</v>
      </c>
      <c r="I258">
        <v>2.0000000000000001E-4</v>
      </c>
      <c r="J258">
        <v>1.26E-2</v>
      </c>
      <c r="K258">
        <v>0.96889999999999998</v>
      </c>
      <c r="L258">
        <v>1.11E-2</v>
      </c>
      <c r="M258">
        <v>0.1071</v>
      </c>
      <c r="N258">
        <v>1.6000000000000001E-3</v>
      </c>
      <c r="O258">
        <v>0.106</v>
      </c>
      <c r="P258" s="1">
        <v>64819.62</v>
      </c>
      <c r="Q258">
        <v>0.13320000000000001</v>
      </c>
      <c r="R258">
        <v>0.16950000000000001</v>
      </c>
      <c r="S258">
        <v>0.69730000000000003</v>
      </c>
      <c r="T258">
        <v>6.41</v>
      </c>
      <c r="U258" s="1">
        <v>77113.39</v>
      </c>
      <c r="V258">
        <v>124.92</v>
      </c>
      <c r="W258" s="1">
        <v>172752.59</v>
      </c>
      <c r="X258">
        <v>0.86870000000000003</v>
      </c>
      <c r="Y258">
        <v>8.4900000000000003E-2</v>
      </c>
      <c r="Z258">
        <v>4.6399999999999997E-2</v>
      </c>
      <c r="AA258">
        <v>0.1313</v>
      </c>
      <c r="AB258">
        <v>172.75</v>
      </c>
      <c r="AC258" s="1">
        <v>3756.9422223670208</v>
      </c>
      <c r="AD258">
        <v>535.41</v>
      </c>
      <c r="AE258" s="1">
        <v>160232.72</v>
      </c>
      <c r="AF258" t="s">
        <v>3</v>
      </c>
      <c r="AG258" s="1">
        <v>43973.5</v>
      </c>
      <c r="AH258" s="1">
        <v>74989.78</v>
      </c>
      <c r="AI258">
        <v>32.75</v>
      </c>
      <c r="AJ258">
        <v>21.56</v>
      </c>
      <c r="AK258">
        <v>25.16</v>
      </c>
      <c r="AL258">
        <v>1.04</v>
      </c>
      <c r="AM258">
        <v>0.72</v>
      </c>
      <c r="AN258">
        <v>0.98</v>
      </c>
      <c r="AO258" s="1">
        <v>2053.69</v>
      </c>
      <c r="AP258">
        <v>1.0923</v>
      </c>
      <c r="AQ258" s="1">
        <v>1541.72</v>
      </c>
      <c r="AR258" s="1">
        <v>2262.9499999999998</v>
      </c>
      <c r="AS258" s="1">
        <v>7505.82</v>
      </c>
      <c r="AT258">
        <v>509.54</v>
      </c>
      <c r="AU258">
        <v>402.07</v>
      </c>
      <c r="AV258" s="1">
        <v>12222.1</v>
      </c>
      <c r="AW258" s="1">
        <v>6777.76</v>
      </c>
      <c r="AX258">
        <v>0.47970000000000002</v>
      </c>
      <c r="AY258" s="1">
        <v>5308.05</v>
      </c>
      <c r="AZ258">
        <v>0.37569999999999998</v>
      </c>
      <c r="BA258">
        <v>766.1</v>
      </c>
      <c r="BB258">
        <v>5.4199999999999998E-2</v>
      </c>
      <c r="BC258" s="1">
        <v>1278.17</v>
      </c>
      <c r="BD258">
        <v>9.0499999999999997E-2</v>
      </c>
      <c r="BE258" s="1">
        <v>14130.07</v>
      </c>
      <c r="BF258">
        <v>0.57099999999999995</v>
      </c>
      <c r="BG258">
        <v>0.26050000000000001</v>
      </c>
      <c r="BH258">
        <v>0.1172</v>
      </c>
      <c r="BI258">
        <v>3.2199999999999999E-2</v>
      </c>
      <c r="BJ258">
        <v>1.9099999999999999E-2</v>
      </c>
    </row>
    <row r="259" spans="1:62" x14ac:dyDescent="0.25">
      <c r="A259" t="s">
        <v>260</v>
      </c>
      <c r="B259" t="s">
        <v>1014</v>
      </c>
      <c r="C259">
        <v>43.19</v>
      </c>
      <c r="D259">
        <v>106.8946974744989</v>
      </c>
      <c r="E259">
        <v>3107.6319709999998</v>
      </c>
      <c r="F259">
        <v>3.1399999999999997E-2</v>
      </c>
      <c r="G259">
        <v>5.9999999999999995E-4</v>
      </c>
      <c r="H259">
        <v>2.01E-2</v>
      </c>
      <c r="I259">
        <v>8.9999999999999998E-4</v>
      </c>
      <c r="J259">
        <v>3.9300000000000002E-2</v>
      </c>
      <c r="K259">
        <v>0.87090000000000001</v>
      </c>
      <c r="L259">
        <v>3.6900000000000002E-2</v>
      </c>
      <c r="M259">
        <v>9.3700000000000006E-2</v>
      </c>
      <c r="N259">
        <v>1.2500000000000001E-2</v>
      </c>
      <c r="O259">
        <v>0.1101</v>
      </c>
      <c r="P259" s="1">
        <v>74763.45</v>
      </c>
      <c r="Q259">
        <v>0.16930000000000001</v>
      </c>
      <c r="R259">
        <v>0.1704</v>
      </c>
      <c r="S259">
        <v>0.6603</v>
      </c>
      <c r="T259">
        <v>18.489999999999998</v>
      </c>
      <c r="U259" s="1">
        <v>96777.97</v>
      </c>
      <c r="V259">
        <v>166.4</v>
      </c>
      <c r="W259" s="1">
        <v>309465.64</v>
      </c>
      <c r="X259">
        <v>0.84850000000000003</v>
      </c>
      <c r="Y259">
        <v>0.10680000000000001</v>
      </c>
      <c r="Z259">
        <v>4.4699999999999997E-2</v>
      </c>
      <c r="AA259">
        <v>0.1515</v>
      </c>
      <c r="AB259">
        <v>309.47000000000003</v>
      </c>
      <c r="AC259" s="1">
        <v>10751.34532681826</v>
      </c>
      <c r="AD259">
        <v>956.27</v>
      </c>
      <c r="AE259" s="1">
        <v>284828.79999999999</v>
      </c>
      <c r="AF259" t="s">
        <v>3</v>
      </c>
      <c r="AG259" s="1">
        <v>56082</v>
      </c>
      <c r="AH259" s="1">
        <v>124077.03</v>
      </c>
      <c r="AI259">
        <v>63.45</v>
      </c>
      <c r="AJ259">
        <v>32.18</v>
      </c>
      <c r="AK259">
        <v>37.270000000000003</v>
      </c>
      <c r="AL259">
        <v>1.72</v>
      </c>
      <c r="AM259">
        <v>1.38</v>
      </c>
      <c r="AN259">
        <v>1.53</v>
      </c>
      <c r="AO259" s="1">
        <v>2386.34</v>
      </c>
      <c r="AP259">
        <v>0.67800000000000005</v>
      </c>
      <c r="AQ259" s="1">
        <v>1576.36</v>
      </c>
      <c r="AR259" s="1">
        <v>2390.21</v>
      </c>
      <c r="AS259" s="1">
        <v>7828.45</v>
      </c>
      <c r="AT259">
        <v>836.36</v>
      </c>
      <c r="AU259">
        <v>378.71</v>
      </c>
      <c r="AV259" s="1">
        <v>13010.1</v>
      </c>
      <c r="AW259" s="1">
        <v>2964.51</v>
      </c>
      <c r="AX259">
        <v>0.20910000000000001</v>
      </c>
      <c r="AY259" s="1">
        <v>9362.5300000000007</v>
      </c>
      <c r="AZ259">
        <v>0.6603</v>
      </c>
      <c r="BA259">
        <v>764.45</v>
      </c>
      <c r="BB259">
        <v>5.3900000000000003E-2</v>
      </c>
      <c r="BC259" s="1">
        <v>1088.18</v>
      </c>
      <c r="BD259">
        <v>7.6700000000000004E-2</v>
      </c>
      <c r="BE259" s="1">
        <v>14179.68</v>
      </c>
      <c r="BF259">
        <v>0.59960000000000002</v>
      </c>
      <c r="BG259">
        <v>0.2288</v>
      </c>
      <c r="BH259">
        <v>0.12559999999999999</v>
      </c>
      <c r="BI259">
        <v>3.1E-2</v>
      </c>
      <c r="BJ259">
        <v>1.5100000000000001E-2</v>
      </c>
    </row>
    <row r="260" spans="1:62" x14ac:dyDescent="0.25">
      <c r="A260" t="s">
        <v>261</v>
      </c>
      <c r="B260" t="s">
        <v>1015</v>
      </c>
      <c r="C260">
        <v>30.19</v>
      </c>
      <c r="D260">
        <v>193.7047683124313</v>
      </c>
      <c r="E260">
        <v>3579.1254720000002</v>
      </c>
      <c r="F260">
        <v>2.76E-2</v>
      </c>
      <c r="G260">
        <v>1E-3</v>
      </c>
      <c r="H260">
        <v>8.7099999999999997E-2</v>
      </c>
      <c r="I260">
        <v>1.5E-3</v>
      </c>
      <c r="J260">
        <v>7.1099999999999997E-2</v>
      </c>
      <c r="K260">
        <v>0.74180000000000001</v>
      </c>
      <c r="L260">
        <v>7.0000000000000007E-2</v>
      </c>
      <c r="M260">
        <v>0.371</v>
      </c>
      <c r="N260">
        <v>2.92E-2</v>
      </c>
      <c r="O260">
        <v>0.15809999999999999</v>
      </c>
      <c r="P260" s="1">
        <v>70161.399999999994</v>
      </c>
      <c r="Q260">
        <v>0.1777</v>
      </c>
      <c r="R260">
        <v>0.17780000000000001</v>
      </c>
      <c r="S260">
        <v>0.64449999999999996</v>
      </c>
      <c r="T260">
        <v>25.61</v>
      </c>
      <c r="U260" s="1">
        <v>94395.58</v>
      </c>
      <c r="V260">
        <v>138.4</v>
      </c>
      <c r="W260" s="1">
        <v>225851.99</v>
      </c>
      <c r="X260">
        <v>0.69730000000000003</v>
      </c>
      <c r="Y260">
        <v>0.25440000000000002</v>
      </c>
      <c r="Z260">
        <v>4.8399999999999999E-2</v>
      </c>
      <c r="AA260">
        <v>0.30270000000000002</v>
      </c>
      <c r="AB260">
        <v>225.85</v>
      </c>
      <c r="AC260" s="1">
        <v>8865.5618047841908</v>
      </c>
      <c r="AD260">
        <v>825.86</v>
      </c>
      <c r="AE260" s="1">
        <v>188603.59</v>
      </c>
      <c r="AF260" t="s">
        <v>3</v>
      </c>
      <c r="AG260" s="1">
        <v>35751</v>
      </c>
      <c r="AH260" s="1">
        <v>61018.16</v>
      </c>
      <c r="AI260">
        <v>68.17</v>
      </c>
      <c r="AJ260">
        <v>35.700000000000003</v>
      </c>
      <c r="AK260">
        <v>44.87</v>
      </c>
      <c r="AL260">
        <v>1.57</v>
      </c>
      <c r="AM260">
        <v>1.21</v>
      </c>
      <c r="AN260">
        <v>1.41</v>
      </c>
      <c r="AO260" s="1">
        <v>1863.92</v>
      </c>
      <c r="AP260">
        <v>1.0075000000000001</v>
      </c>
      <c r="AQ260" s="1">
        <v>1648.86</v>
      </c>
      <c r="AR260" s="1">
        <v>2324.7800000000002</v>
      </c>
      <c r="AS260" s="1">
        <v>8442.66</v>
      </c>
      <c r="AT260">
        <v>965.43</v>
      </c>
      <c r="AU260">
        <v>415.25</v>
      </c>
      <c r="AV260" s="1">
        <v>13796.98</v>
      </c>
      <c r="AW260" s="1">
        <v>4480.8</v>
      </c>
      <c r="AX260">
        <v>0.2918</v>
      </c>
      <c r="AY260" s="1">
        <v>8053.48</v>
      </c>
      <c r="AZ260">
        <v>0.52449999999999997</v>
      </c>
      <c r="BA260">
        <v>761.02</v>
      </c>
      <c r="BB260">
        <v>4.9599999999999998E-2</v>
      </c>
      <c r="BC260" s="1">
        <v>2060.5500000000002</v>
      </c>
      <c r="BD260">
        <v>0.13420000000000001</v>
      </c>
      <c r="BE260" s="1">
        <v>15355.85</v>
      </c>
      <c r="BF260">
        <v>0.58809999999999996</v>
      </c>
      <c r="BG260">
        <v>0.24610000000000001</v>
      </c>
      <c r="BH260">
        <v>0.1241</v>
      </c>
      <c r="BI260">
        <v>2.58E-2</v>
      </c>
      <c r="BJ260">
        <v>1.6E-2</v>
      </c>
    </row>
    <row r="261" spans="1:62" x14ac:dyDescent="0.25">
      <c r="A261" t="s">
        <v>262</v>
      </c>
      <c r="B261" t="s">
        <v>1016</v>
      </c>
      <c r="C261">
        <v>90.48</v>
      </c>
      <c r="D261">
        <v>20.03724534896423</v>
      </c>
      <c r="E261">
        <v>1630.7824836</v>
      </c>
      <c r="F261">
        <v>4.3E-3</v>
      </c>
      <c r="G261">
        <v>8.0000000000000004E-4</v>
      </c>
      <c r="H261">
        <v>1.0999999999999999E-2</v>
      </c>
      <c r="I261">
        <v>8.0000000000000004E-4</v>
      </c>
      <c r="J261">
        <v>3.4799999999999998E-2</v>
      </c>
      <c r="K261">
        <v>0.90759999999999996</v>
      </c>
      <c r="L261">
        <v>4.0800000000000003E-2</v>
      </c>
      <c r="M261">
        <v>0.4642</v>
      </c>
      <c r="N261">
        <v>5.0000000000000001E-3</v>
      </c>
      <c r="O261">
        <v>0.16470000000000001</v>
      </c>
      <c r="P261" s="1">
        <v>59714.68</v>
      </c>
      <c r="Q261">
        <v>0.19289999999999999</v>
      </c>
      <c r="R261">
        <v>0.19850000000000001</v>
      </c>
      <c r="S261">
        <v>0.60860000000000003</v>
      </c>
      <c r="T261">
        <v>13.01</v>
      </c>
      <c r="U261" s="1">
        <v>82327.75</v>
      </c>
      <c r="V261">
        <v>125.47</v>
      </c>
      <c r="W261" s="1">
        <v>191007.96</v>
      </c>
      <c r="X261">
        <v>0.72099999999999997</v>
      </c>
      <c r="Y261">
        <v>0.1714</v>
      </c>
      <c r="Z261">
        <v>0.1076</v>
      </c>
      <c r="AA261">
        <v>0.27900000000000003</v>
      </c>
      <c r="AB261">
        <v>191.01</v>
      </c>
      <c r="AC261" s="1">
        <v>4948.4844642729959</v>
      </c>
      <c r="AD261">
        <v>512.26</v>
      </c>
      <c r="AE261" s="1">
        <v>154508.89000000001</v>
      </c>
      <c r="AF261" t="s">
        <v>3</v>
      </c>
      <c r="AG261" s="1">
        <v>32662</v>
      </c>
      <c r="AH261" s="1">
        <v>50775.53</v>
      </c>
      <c r="AI261">
        <v>36.630000000000003</v>
      </c>
      <c r="AJ261">
        <v>22.8</v>
      </c>
      <c r="AK261">
        <v>26.74</v>
      </c>
      <c r="AL261">
        <v>1.96</v>
      </c>
      <c r="AM261">
        <v>1.58</v>
      </c>
      <c r="AN261">
        <v>1.84</v>
      </c>
      <c r="AO261" s="1">
        <v>1622.12</v>
      </c>
      <c r="AP261">
        <v>1.1733</v>
      </c>
      <c r="AQ261" s="1">
        <v>1715.66</v>
      </c>
      <c r="AR261" s="1">
        <v>2548.09</v>
      </c>
      <c r="AS261" s="1">
        <v>7706.7</v>
      </c>
      <c r="AT261">
        <v>838.12</v>
      </c>
      <c r="AU261">
        <v>339.41</v>
      </c>
      <c r="AV261" s="1">
        <v>13147.98</v>
      </c>
      <c r="AW261" s="1">
        <v>6929.61</v>
      </c>
      <c r="AX261">
        <v>0.4582</v>
      </c>
      <c r="AY261" s="1">
        <v>5031.33</v>
      </c>
      <c r="AZ261">
        <v>0.3327</v>
      </c>
      <c r="BA261">
        <v>663.62</v>
      </c>
      <c r="BB261">
        <v>4.3900000000000002E-2</v>
      </c>
      <c r="BC261" s="1">
        <v>2499.35</v>
      </c>
      <c r="BD261">
        <v>0.1653</v>
      </c>
      <c r="BE261" s="1">
        <v>15123.91</v>
      </c>
      <c r="BF261">
        <v>0.5464</v>
      </c>
      <c r="BG261">
        <v>0.25469999999999998</v>
      </c>
      <c r="BH261">
        <v>0.1414</v>
      </c>
      <c r="BI261">
        <v>3.9E-2</v>
      </c>
      <c r="BJ261">
        <v>1.8499999999999999E-2</v>
      </c>
    </row>
    <row r="262" spans="1:62" x14ac:dyDescent="0.25">
      <c r="A262" t="s">
        <v>263</v>
      </c>
      <c r="B262" t="s">
        <v>1017</v>
      </c>
      <c r="C262">
        <v>27.95</v>
      </c>
      <c r="D262">
        <v>213.8285077554963</v>
      </c>
      <c r="E262">
        <v>5534.1556559999999</v>
      </c>
      <c r="F262">
        <v>3.0200000000000001E-2</v>
      </c>
      <c r="G262">
        <v>1E-3</v>
      </c>
      <c r="H262">
        <v>9.69E-2</v>
      </c>
      <c r="I262">
        <v>1.4E-3</v>
      </c>
      <c r="J262">
        <v>6.9699999999999998E-2</v>
      </c>
      <c r="K262">
        <v>0.73140000000000005</v>
      </c>
      <c r="L262">
        <v>6.9500000000000006E-2</v>
      </c>
      <c r="M262">
        <v>0.30859999999999999</v>
      </c>
      <c r="N262">
        <v>3.2800000000000003E-2</v>
      </c>
      <c r="O262">
        <v>0.1593</v>
      </c>
      <c r="P262" s="1">
        <v>72964.34</v>
      </c>
      <c r="Q262">
        <v>0.16020000000000001</v>
      </c>
      <c r="R262">
        <v>0.20300000000000001</v>
      </c>
      <c r="S262">
        <v>0.63680000000000003</v>
      </c>
      <c r="T262">
        <v>38.43</v>
      </c>
      <c r="U262" s="1">
        <v>98897</v>
      </c>
      <c r="V262">
        <v>146.21</v>
      </c>
      <c r="W262" s="1">
        <v>230129.9</v>
      </c>
      <c r="X262">
        <v>0.74960000000000004</v>
      </c>
      <c r="Y262">
        <v>0.2077</v>
      </c>
      <c r="Z262">
        <v>4.2700000000000002E-2</v>
      </c>
      <c r="AA262">
        <v>0.25040000000000001</v>
      </c>
      <c r="AB262">
        <v>230.13</v>
      </c>
      <c r="AC262" s="1">
        <v>8738.2338954027709</v>
      </c>
      <c r="AD262">
        <v>890.67</v>
      </c>
      <c r="AE262" s="1">
        <v>185825.93</v>
      </c>
      <c r="AF262" t="s">
        <v>3</v>
      </c>
      <c r="AG262" s="1">
        <v>39155</v>
      </c>
      <c r="AH262" s="1">
        <v>62869.97</v>
      </c>
      <c r="AI262">
        <v>65.599999999999994</v>
      </c>
      <c r="AJ262">
        <v>35.24</v>
      </c>
      <c r="AK262">
        <v>43.13</v>
      </c>
      <c r="AL262">
        <v>2.13</v>
      </c>
      <c r="AM262">
        <v>1.68</v>
      </c>
      <c r="AN262">
        <v>1.93</v>
      </c>
      <c r="AO262" s="1">
        <v>3226.17</v>
      </c>
      <c r="AP262">
        <v>0.94499999999999995</v>
      </c>
      <c r="AQ262" s="1">
        <v>1690.96</v>
      </c>
      <c r="AR262" s="1">
        <v>2295.2399999999998</v>
      </c>
      <c r="AS262" s="1">
        <v>8343.24</v>
      </c>
      <c r="AT262">
        <v>987.6</v>
      </c>
      <c r="AU262">
        <v>389.24</v>
      </c>
      <c r="AV262" s="1">
        <v>13706.27</v>
      </c>
      <c r="AW262" s="1">
        <v>4281.2</v>
      </c>
      <c r="AX262">
        <v>0.28470000000000001</v>
      </c>
      <c r="AY262" s="1">
        <v>7954.55</v>
      </c>
      <c r="AZ262">
        <v>0.52900000000000003</v>
      </c>
      <c r="BA262">
        <v>891.89</v>
      </c>
      <c r="BB262">
        <v>5.9299999999999999E-2</v>
      </c>
      <c r="BC262" s="1">
        <v>1909.29</v>
      </c>
      <c r="BD262">
        <v>0.127</v>
      </c>
      <c r="BE262" s="1">
        <v>15036.93</v>
      </c>
      <c r="BF262">
        <v>0.59960000000000002</v>
      </c>
      <c r="BG262">
        <v>0.2409</v>
      </c>
      <c r="BH262">
        <v>0.1163</v>
      </c>
      <c r="BI262">
        <v>2.6599999999999999E-2</v>
      </c>
      <c r="BJ262">
        <v>1.66E-2</v>
      </c>
    </row>
    <row r="263" spans="1:62" x14ac:dyDescent="0.25">
      <c r="A263" t="s">
        <v>264</v>
      </c>
      <c r="B263" t="s">
        <v>1018</v>
      </c>
      <c r="C263">
        <v>71.48</v>
      </c>
      <c r="D263">
        <v>21.721035577911952</v>
      </c>
      <c r="E263">
        <v>1409.6591704</v>
      </c>
      <c r="F263">
        <v>3.5000000000000001E-3</v>
      </c>
      <c r="G263">
        <v>2.9999999999999997E-4</v>
      </c>
      <c r="H263">
        <v>8.6E-3</v>
      </c>
      <c r="I263">
        <v>8.9999999999999998E-4</v>
      </c>
      <c r="J263">
        <v>3.2300000000000002E-2</v>
      </c>
      <c r="K263">
        <v>0.9224</v>
      </c>
      <c r="L263">
        <v>3.2099999999999997E-2</v>
      </c>
      <c r="M263">
        <v>0.2823</v>
      </c>
      <c r="N263">
        <v>3.8E-3</v>
      </c>
      <c r="O263">
        <v>0.1406</v>
      </c>
      <c r="P263" s="1">
        <v>61646.03</v>
      </c>
      <c r="Q263">
        <v>0.19059999999999999</v>
      </c>
      <c r="R263">
        <v>0.19109999999999999</v>
      </c>
      <c r="S263">
        <v>0.61829999999999996</v>
      </c>
      <c r="T263">
        <v>12.25</v>
      </c>
      <c r="U263" s="1">
        <v>82194.64</v>
      </c>
      <c r="V263">
        <v>115.21</v>
      </c>
      <c r="W263" s="1">
        <v>247754.89</v>
      </c>
      <c r="X263">
        <v>0.7379</v>
      </c>
      <c r="Y263">
        <v>0.12520000000000001</v>
      </c>
      <c r="Z263">
        <v>0.13689999999999999</v>
      </c>
      <c r="AA263">
        <v>0.2621</v>
      </c>
      <c r="AB263">
        <v>247.75</v>
      </c>
      <c r="AC263" s="1">
        <v>6773.1047928718481</v>
      </c>
      <c r="AD263">
        <v>651.82000000000005</v>
      </c>
      <c r="AE263" s="1">
        <v>199320.53</v>
      </c>
      <c r="AF263" t="s">
        <v>3</v>
      </c>
      <c r="AG263" s="1">
        <v>39010</v>
      </c>
      <c r="AH263" s="1">
        <v>64345.32</v>
      </c>
      <c r="AI263">
        <v>43.19</v>
      </c>
      <c r="AJ263">
        <v>24.33</v>
      </c>
      <c r="AK263">
        <v>28.04</v>
      </c>
      <c r="AL263">
        <v>1.72</v>
      </c>
      <c r="AM263">
        <v>1.23</v>
      </c>
      <c r="AN263">
        <v>1.42</v>
      </c>
      <c r="AO263" s="1">
        <v>1936.56</v>
      </c>
      <c r="AP263">
        <v>1.0610999999999999</v>
      </c>
      <c r="AQ263" s="1">
        <v>1659.82</v>
      </c>
      <c r="AR263" s="1">
        <v>2498.5500000000002</v>
      </c>
      <c r="AS263" s="1">
        <v>7556.53</v>
      </c>
      <c r="AT263">
        <v>787.23</v>
      </c>
      <c r="AU263">
        <v>346.57</v>
      </c>
      <c r="AV263" s="1">
        <v>12848.69</v>
      </c>
      <c r="AW263" s="1">
        <v>5628.53</v>
      </c>
      <c r="AX263">
        <v>0.37069999999999997</v>
      </c>
      <c r="AY263" s="1">
        <v>6930.21</v>
      </c>
      <c r="AZ263">
        <v>0.45639999999999997</v>
      </c>
      <c r="BA263">
        <v>839.82</v>
      </c>
      <c r="BB263">
        <v>5.5300000000000002E-2</v>
      </c>
      <c r="BC263" s="1">
        <v>1784.39</v>
      </c>
      <c r="BD263">
        <v>0.11749999999999999</v>
      </c>
      <c r="BE263" s="1">
        <v>15182.96</v>
      </c>
      <c r="BF263">
        <v>0.56479999999999997</v>
      </c>
      <c r="BG263">
        <v>0.23280000000000001</v>
      </c>
      <c r="BH263">
        <v>0.1472</v>
      </c>
      <c r="BI263">
        <v>3.6999999999999998E-2</v>
      </c>
      <c r="BJ263">
        <v>1.8200000000000001E-2</v>
      </c>
    </row>
    <row r="264" spans="1:62" x14ac:dyDescent="0.25">
      <c r="A264" t="s">
        <v>265</v>
      </c>
      <c r="B264" t="s">
        <v>1019</v>
      </c>
      <c r="C264">
        <v>26</v>
      </c>
      <c r="D264">
        <v>194.61973264670809</v>
      </c>
      <c r="E264">
        <v>4964.7357977499996</v>
      </c>
      <c r="F264">
        <v>5.1999999999999998E-2</v>
      </c>
      <c r="G264">
        <v>8.9999999999999998E-4</v>
      </c>
      <c r="H264">
        <v>6.6900000000000001E-2</v>
      </c>
      <c r="I264">
        <v>1.1000000000000001E-3</v>
      </c>
      <c r="J264">
        <v>4.7199999999999999E-2</v>
      </c>
      <c r="K264">
        <v>0.7802</v>
      </c>
      <c r="L264">
        <v>5.16E-2</v>
      </c>
      <c r="M264">
        <v>0.14419999999999999</v>
      </c>
      <c r="N264">
        <v>2.4899999999999999E-2</v>
      </c>
      <c r="O264">
        <v>0.12540000000000001</v>
      </c>
      <c r="P264" s="1">
        <v>76961.259999999995</v>
      </c>
      <c r="Q264">
        <v>0.155</v>
      </c>
      <c r="R264">
        <v>0.17419999999999999</v>
      </c>
      <c r="S264">
        <v>0.67069999999999996</v>
      </c>
      <c r="T264">
        <v>30.21</v>
      </c>
      <c r="U264" s="1">
        <v>100536.02</v>
      </c>
      <c r="V264">
        <v>163.61000000000001</v>
      </c>
      <c r="W264" s="1">
        <v>285017.65000000002</v>
      </c>
      <c r="X264">
        <v>0.78380000000000005</v>
      </c>
      <c r="Y264">
        <v>0.18490000000000001</v>
      </c>
      <c r="Z264">
        <v>3.1199999999999999E-2</v>
      </c>
      <c r="AA264">
        <v>0.2162</v>
      </c>
      <c r="AB264">
        <v>285.02</v>
      </c>
      <c r="AC264" s="1">
        <v>11144.319683846919</v>
      </c>
      <c r="AD264" s="1">
        <v>1007.78</v>
      </c>
      <c r="AE264" s="1">
        <v>261300.97</v>
      </c>
      <c r="AF264" t="s">
        <v>3</v>
      </c>
      <c r="AG264" s="1">
        <v>50754</v>
      </c>
      <c r="AH264" s="1">
        <v>101843.16</v>
      </c>
      <c r="AI264">
        <v>67.78</v>
      </c>
      <c r="AJ264">
        <v>35.49</v>
      </c>
      <c r="AK264">
        <v>42.11</v>
      </c>
      <c r="AL264">
        <v>1.86</v>
      </c>
      <c r="AM264">
        <v>1.35</v>
      </c>
      <c r="AN264">
        <v>1.53</v>
      </c>
      <c r="AO264" s="1">
        <v>1787.56</v>
      </c>
      <c r="AP264">
        <v>0.71389999999999998</v>
      </c>
      <c r="AQ264" s="1">
        <v>1622.3</v>
      </c>
      <c r="AR264" s="1">
        <v>2262.62</v>
      </c>
      <c r="AS264" s="1">
        <v>8238.65</v>
      </c>
      <c r="AT264">
        <v>981.4</v>
      </c>
      <c r="AU264">
        <v>357.79</v>
      </c>
      <c r="AV264" s="1">
        <v>13462.76</v>
      </c>
      <c r="AW264" s="1">
        <v>2946.02</v>
      </c>
      <c r="AX264">
        <v>0.19919999999999999</v>
      </c>
      <c r="AY264" s="1">
        <v>9498.81</v>
      </c>
      <c r="AZ264">
        <v>0.64239999999999997</v>
      </c>
      <c r="BA264">
        <v>986.39</v>
      </c>
      <c r="BB264">
        <v>6.6699999999999995E-2</v>
      </c>
      <c r="BC264" s="1">
        <v>1355.5</v>
      </c>
      <c r="BD264">
        <v>9.1700000000000004E-2</v>
      </c>
      <c r="BE264" s="1">
        <v>14786.72</v>
      </c>
      <c r="BF264">
        <v>0.60529999999999995</v>
      </c>
      <c r="BG264">
        <v>0.2359</v>
      </c>
      <c r="BH264">
        <v>0.11219999999999999</v>
      </c>
      <c r="BI264">
        <v>2.9499999999999998E-2</v>
      </c>
      <c r="BJ264">
        <v>1.7000000000000001E-2</v>
      </c>
    </row>
    <row r="265" spans="1:62" x14ac:dyDescent="0.25">
      <c r="A265" t="s">
        <v>266</v>
      </c>
      <c r="B265" t="s">
        <v>1020</v>
      </c>
      <c r="C265">
        <v>42</v>
      </c>
      <c r="D265">
        <v>46.484122416088553</v>
      </c>
      <c r="E265">
        <v>1708.7780297500001</v>
      </c>
      <c r="F265">
        <v>1.2500000000000001E-2</v>
      </c>
      <c r="G265">
        <v>8.0000000000000004E-4</v>
      </c>
      <c r="H265">
        <v>1.23E-2</v>
      </c>
      <c r="I265">
        <v>1.1000000000000001E-3</v>
      </c>
      <c r="J265">
        <v>3.4700000000000002E-2</v>
      </c>
      <c r="K265">
        <v>0.9123</v>
      </c>
      <c r="L265">
        <v>2.64E-2</v>
      </c>
      <c r="M265">
        <v>0.1333</v>
      </c>
      <c r="N265">
        <v>1.2699999999999999E-2</v>
      </c>
      <c r="O265">
        <v>0.1077</v>
      </c>
      <c r="P265" s="1">
        <v>69289.509999999995</v>
      </c>
      <c r="Q265">
        <v>0.15859999999999999</v>
      </c>
      <c r="R265">
        <v>0.188</v>
      </c>
      <c r="S265">
        <v>0.65339999999999998</v>
      </c>
      <c r="T265">
        <v>11.77</v>
      </c>
      <c r="U265" s="1">
        <v>89815.56</v>
      </c>
      <c r="V265">
        <v>142.74</v>
      </c>
      <c r="W265" s="1">
        <v>277896.77</v>
      </c>
      <c r="X265">
        <v>0.81579999999999997</v>
      </c>
      <c r="Y265">
        <v>0.13189999999999999</v>
      </c>
      <c r="Z265">
        <v>5.2299999999999999E-2</v>
      </c>
      <c r="AA265">
        <v>0.1842</v>
      </c>
      <c r="AB265">
        <v>277.89999999999998</v>
      </c>
      <c r="AC265" s="1">
        <v>8014.028028931426</v>
      </c>
      <c r="AD265">
        <v>699.63</v>
      </c>
      <c r="AE265" s="1">
        <v>236700.61</v>
      </c>
      <c r="AF265" t="s">
        <v>3</v>
      </c>
      <c r="AG265" s="1">
        <v>45252</v>
      </c>
      <c r="AH265" s="1">
        <v>96675.5</v>
      </c>
      <c r="AI265">
        <v>50.38</v>
      </c>
      <c r="AJ265">
        <v>27.83</v>
      </c>
      <c r="AK265">
        <v>32.29</v>
      </c>
      <c r="AL265">
        <v>1.65</v>
      </c>
      <c r="AM265">
        <v>1.22</v>
      </c>
      <c r="AN265">
        <v>1.47</v>
      </c>
      <c r="AO265" s="1">
        <v>2244.9899999999998</v>
      </c>
      <c r="AP265">
        <v>0.81489999999999996</v>
      </c>
      <c r="AQ265" s="1">
        <v>1666.3</v>
      </c>
      <c r="AR265" s="1">
        <v>2496.87</v>
      </c>
      <c r="AS265" s="1">
        <v>7477.49</v>
      </c>
      <c r="AT265">
        <v>756.6</v>
      </c>
      <c r="AU265">
        <v>326.79000000000002</v>
      </c>
      <c r="AV265" s="1">
        <v>12724.05</v>
      </c>
      <c r="AW265" s="1">
        <v>3712.44</v>
      </c>
      <c r="AX265">
        <v>0.26019999999999999</v>
      </c>
      <c r="AY265" s="1">
        <v>8383.9699999999993</v>
      </c>
      <c r="AZ265">
        <v>0.58760000000000001</v>
      </c>
      <c r="BA265">
        <v>822.21</v>
      </c>
      <c r="BB265">
        <v>5.7599999999999998E-2</v>
      </c>
      <c r="BC265" s="1">
        <v>1350.35</v>
      </c>
      <c r="BD265">
        <v>9.4600000000000004E-2</v>
      </c>
      <c r="BE265" s="1">
        <v>14268.97</v>
      </c>
      <c r="BF265">
        <v>0.57599999999999996</v>
      </c>
      <c r="BG265">
        <v>0.2283</v>
      </c>
      <c r="BH265">
        <v>0.1431</v>
      </c>
      <c r="BI265">
        <v>3.15E-2</v>
      </c>
      <c r="BJ265">
        <v>2.1100000000000001E-2</v>
      </c>
    </row>
    <row r="266" spans="1:62" x14ac:dyDescent="0.25">
      <c r="A266" t="s">
        <v>267</v>
      </c>
      <c r="B266" t="s">
        <v>1021</v>
      </c>
      <c r="C266">
        <v>49.14</v>
      </c>
      <c r="D266">
        <v>28.611832875005561</v>
      </c>
      <c r="E266">
        <v>1211.3170728499999</v>
      </c>
      <c r="F266">
        <v>3.2000000000000002E-3</v>
      </c>
      <c r="G266">
        <v>6.9999999999999999E-4</v>
      </c>
      <c r="H266">
        <v>1.6299999999999999E-2</v>
      </c>
      <c r="I266">
        <v>1E-3</v>
      </c>
      <c r="J266">
        <v>5.33E-2</v>
      </c>
      <c r="K266">
        <v>0.87150000000000005</v>
      </c>
      <c r="L266">
        <v>5.3999999999999999E-2</v>
      </c>
      <c r="M266">
        <v>0.47749999999999998</v>
      </c>
      <c r="N266">
        <v>8.9999999999999993E-3</v>
      </c>
      <c r="O266">
        <v>0.1736</v>
      </c>
      <c r="P266" s="1">
        <v>58822.16</v>
      </c>
      <c r="Q266">
        <v>0.2591</v>
      </c>
      <c r="R266">
        <v>0.1883</v>
      </c>
      <c r="S266">
        <v>0.55259999999999998</v>
      </c>
      <c r="T266">
        <v>11.65</v>
      </c>
      <c r="U266" s="1">
        <v>76099.39</v>
      </c>
      <c r="V266">
        <v>103.1</v>
      </c>
      <c r="W266" s="1">
        <v>183568.46</v>
      </c>
      <c r="X266">
        <v>0.69699999999999995</v>
      </c>
      <c r="Y266">
        <v>0.17080000000000001</v>
      </c>
      <c r="Z266">
        <v>0.13220000000000001</v>
      </c>
      <c r="AA266">
        <v>0.30299999999999999</v>
      </c>
      <c r="AB266">
        <v>183.57</v>
      </c>
      <c r="AC266" s="1">
        <v>5065.0436376135794</v>
      </c>
      <c r="AD266">
        <v>487.01</v>
      </c>
      <c r="AE266" s="1">
        <v>145887.31</v>
      </c>
      <c r="AF266" t="s">
        <v>3</v>
      </c>
      <c r="AG266" s="1">
        <v>32627</v>
      </c>
      <c r="AH266" s="1">
        <v>50217.79</v>
      </c>
      <c r="AI266">
        <v>42.32</v>
      </c>
      <c r="AJ266">
        <v>23.61</v>
      </c>
      <c r="AK266">
        <v>29.67</v>
      </c>
      <c r="AL266">
        <v>2.42</v>
      </c>
      <c r="AM266">
        <v>1.77</v>
      </c>
      <c r="AN266">
        <v>2.19</v>
      </c>
      <c r="AO266" s="1">
        <v>1472.54</v>
      </c>
      <c r="AP266">
        <v>1.0127999999999999</v>
      </c>
      <c r="AQ266" s="1">
        <v>1863.55</v>
      </c>
      <c r="AR266" s="1">
        <v>2489.17</v>
      </c>
      <c r="AS266" s="1">
        <v>7856.83</v>
      </c>
      <c r="AT266">
        <v>866.59</v>
      </c>
      <c r="AU266">
        <v>406.99</v>
      </c>
      <c r="AV266" s="1">
        <v>13483.13</v>
      </c>
      <c r="AW266" s="1">
        <v>7488.72</v>
      </c>
      <c r="AX266">
        <v>0.47670000000000001</v>
      </c>
      <c r="AY266" s="1">
        <v>5034.93</v>
      </c>
      <c r="AZ266">
        <v>0.32050000000000001</v>
      </c>
      <c r="BA266">
        <v>696.89</v>
      </c>
      <c r="BB266">
        <v>4.4400000000000002E-2</v>
      </c>
      <c r="BC266" s="1">
        <v>2487.3200000000002</v>
      </c>
      <c r="BD266">
        <v>0.1583</v>
      </c>
      <c r="BE266" s="1">
        <v>15707.86</v>
      </c>
      <c r="BF266">
        <v>0.53839999999999999</v>
      </c>
      <c r="BG266">
        <v>0.23749999999999999</v>
      </c>
      <c r="BH266">
        <v>0.1686</v>
      </c>
      <c r="BI266">
        <v>3.3500000000000002E-2</v>
      </c>
      <c r="BJ266">
        <v>2.2100000000000002E-2</v>
      </c>
    </row>
    <row r="267" spans="1:62" x14ac:dyDescent="0.25">
      <c r="A267" t="s">
        <v>268</v>
      </c>
      <c r="B267" t="s">
        <v>1022</v>
      </c>
      <c r="C267">
        <v>39.86</v>
      </c>
      <c r="D267">
        <v>107.1828197479286</v>
      </c>
      <c r="E267">
        <v>3163.8321942500002</v>
      </c>
      <c r="F267">
        <v>1.46E-2</v>
      </c>
      <c r="G267">
        <v>8.0000000000000004E-4</v>
      </c>
      <c r="H267">
        <v>2.0799999999999999E-2</v>
      </c>
      <c r="I267">
        <v>1E-3</v>
      </c>
      <c r="J267">
        <v>3.7999999999999999E-2</v>
      </c>
      <c r="K267">
        <v>0.88629999999999998</v>
      </c>
      <c r="L267">
        <v>3.8600000000000002E-2</v>
      </c>
      <c r="M267">
        <v>0.2094</v>
      </c>
      <c r="N267">
        <v>1.09E-2</v>
      </c>
      <c r="O267">
        <v>0.13880000000000001</v>
      </c>
      <c r="P267" s="1">
        <v>68787.94</v>
      </c>
      <c r="Q267">
        <v>0.1734</v>
      </c>
      <c r="R267">
        <v>0.20069999999999999</v>
      </c>
      <c r="S267">
        <v>0.62590000000000001</v>
      </c>
      <c r="T267">
        <v>22.08</v>
      </c>
      <c r="U267" s="1">
        <v>90537.15</v>
      </c>
      <c r="V267">
        <v>143.72</v>
      </c>
      <c r="W267" s="1">
        <v>229697.73</v>
      </c>
      <c r="X267">
        <v>0.79769999999999996</v>
      </c>
      <c r="Y267">
        <v>0.14829999999999999</v>
      </c>
      <c r="Z267">
        <v>5.3900000000000003E-2</v>
      </c>
      <c r="AA267">
        <v>0.20230000000000001</v>
      </c>
      <c r="AB267">
        <v>229.7</v>
      </c>
      <c r="AC267" s="1">
        <v>7541.1707188115579</v>
      </c>
      <c r="AD267">
        <v>796.94</v>
      </c>
      <c r="AE267" s="1">
        <v>188394.23999999999</v>
      </c>
      <c r="AF267" t="s">
        <v>3</v>
      </c>
      <c r="AG267" s="1">
        <v>42308</v>
      </c>
      <c r="AH267" s="1">
        <v>73837.929999999993</v>
      </c>
      <c r="AI267">
        <v>56.31</v>
      </c>
      <c r="AJ267">
        <v>31.22</v>
      </c>
      <c r="AK267">
        <v>34.46</v>
      </c>
      <c r="AL267">
        <v>1.87</v>
      </c>
      <c r="AM267">
        <v>1.38</v>
      </c>
      <c r="AN267">
        <v>1.63</v>
      </c>
      <c r="AO267" s="1">
        <v>1719.14</v>
      </c>
      <c r="AP267">
        <v>0.85770000000000002</v>
      </c>
      <c r="AQ267" s="1">
        <v>1495.26</v>
      </c>
      <c r="AR267" s="1">
        <v>2252.94</v>
      </c>
      <c r="AS267" s="1">
        <v>7338.48</v>
      </c>
      <c r="AT267">
        <v>843.67</v>
      </c>
      <c r="AU267">
        <v>320.38</v>
      </c>
      <c r="AV267" s="1">
        <v>12250.72</v>
      </c>
      <c r="AW267" s="1">
        <v>4528.93</v>
      </c>
      <c r="AX267">
        <v>0.3332</v>
      </c>
      <c r="AY267" s="1">
        <v>6791.76</v>
      </c>
      <c r="AZ267">
        <v>0.49969999999999998</v>
      </c>
      <c r="BA267">
        <v>739.51</v>
      </c>
      <c r="BB267">
        <v>5.4399999999999997E-2</v>
      </c>
      <c r="BC267" s="1">
        <v>1532.15</v>
      </c>
      <c r="BD267">
        <v>0.11269999999999999</v>
      </c>
      <c r="BE267" s="1">
        <v>13592.36</v>
      </c>
      <c r="BF267">
        <v>0.5847</v>
      </c>
      <c r="BG267">
        <v>0.2291</v>
      </c>
      <c r="BH267">
        <v>0.13719999999999999</v>
      </c>
      <c r="BI267">
        <v>3.1199999999999999E-2</v>
      </c>
      <c r="BJ267">
        <v>1.78E-2</v>
      </c>
    </row>
    <row r="268" spans="1:62" x14ac:dyDescent="0.25">
      <c r="A268" t="s">
        <v>269</v>
      </c>
      <c r="B268" t="s">
        <v>1023</v>
      </c>
      <c r="C268">
        <v>43.86</v>
      </c>
      <c r="D268">
        <v>47.206655051909273</v>
      </c>
      <c r="E268">
        <v>1871.9637052</v>
      </c>
      <c r="F268">
        <v>9.1000000000000004E-3</v>
      </c>
      <c r="G268">
        <v>1E-3</v>
      </c>
      <c r="H268">
        <v>3.0700000000000002E-2</v>
      </c>
      <c r="I268">
        <v>8.0000000000000004E-4</v>
      </c>
      <c r="J268">
        <v>7.6600000000000001E-2</v>
      </c>
      <c r="K268">
        <v>0.82110000000000005</v>
      </c>
      <c r="L268">
        <v>6.0699999999999997E-2</v>
      </c>
      <c r="M268">
        <v>0.3543</v>
      </c>
      <c r="N268">
        <v>1.9199999999999998E-2</v>
      </c>
      <c r="O268">
        <v>0.14630000000000001</v>
      </c>
      <c r="P268" s="1">
        <v>64629.120000000003</v>
      </c>
      <c r="Q268">
        <v>0.19570000000000001</v>
      </c>
      <c r="R268">
        <v>0.18140000000000001</v>
      </c>
      <c r="S268">
        <v>0.62290000000000001</v>
      </c>
      <c r="T268">
        <v>14.02</v>
      </c>
      <c r="U268" s="1">
        <v>83703.59</v>
      </c>
      <c r="V268">
        <v>132.41999999999999</v>
      </c>
      <c r="W268" s="1">
        <v>208232.42</v>
      </c>
      <c r="X268">
        <v>0.72860000000000003</v>
      </c>
      <c r="Y268">
        <v>0.2049</v>
      </c>
      <c r="Z268">
        <v>6.6500000000000004E-2</v>
      </c>
      <c r="AA268">
        <v>0.27139999999999997</v>
      </c>
      <c r="AB268">
        <v>208.23</v>
      </c>
      <c r="AC268" s="1">
        <v>6618.5330216996881</v>
      </c>
      <c r="AD268">
        <v>613.13</v>
      </c>
      <c r="AE268" s="1">
        <v>177597.48</v>
      </c>
      <c r="AF268" t="s">
        <v>3</v>
      </c>
      <c r="AG268" s="1">
        <v>35996</v>
      </c>
      <c r="AH268" s="1">
        <v>58871.73</v>
      </c>
      <c r="AI268">
        <v>49.85</v>
      </c>
      <c r="AJ268">
        <v>27.81</v>
      </c>
      <c r="AK268">
        <v>36.549999999999997</v>
      </c>
      <c r="AL268">
        <v>2.0299999999999998</v>
      </c>
      <c r="AM268">
        <v>1.5</v>
      </c>
      <c r="AN268">
        <v>1.9</v>
      </c>
      <c r="AO268" s="1">
        <v>2007.72</v>
      </c>
      <c r="AP268">
        <v>0.96960000000000002</v>
      </c>
      <c r="AQ268" s="1">
        <v>1630.48</v>
      </c>
      <c r="AR268" s="1">
        <v>2275.4699999999998</v>
      </c>
      <c r="AS268" s="1">
        <v>7532.53</v>
      </c>
      <c r="AT268">
        <v>803.04</v>
      </c>
      <c r="AU268">
        <v>358.2</v>
      </c>
      <c r="AV268" s="1">
        <v>12599.72</v>
      </c>
      <c r="AW268" s="1">
        <v>5435</v>
      </c>
      <c r="AX268">
        <v>0.38269999999999998</v>
      </c>
      <c r="AY268" s="1">
        <v>6120.33</v>
      </c>
      <c r="AZ268">
        <v>0.43090000000000001</v>
      </c>
      <c r="BA268">
        <v>741.32</v>
      </c>
      <c r="BB268">
        <v>5.2200000000000003E-2</v>
      </c>
      <c r="BC268" s="1">
        <v>1906.78</v>
      </c>
      <c r="BD268">
        <v>0.13420000000000001</v>
      </c>
      <c r="BE268" s="1">
        <v>14203.42</v>
      </c>
      <c r="BF268">
        <v>0.57040000000000002</v>
      </c>
      <c r="BG268">
        <v>0.2339</v>
      </c>
      <c r="BH268">
        <v>0.15</v>
      </c>
      <c r="BI268">
        <v>2.98E-2</v>
      </c>
      <c r="BJ268">
        <v>1.5900000000000001E-2</v>
      </c>
    </row>
    <row r="269" spans="1:62" x14ac:dyDescent="0.25">
      <c r="A269" t="s">
        <v>270</v>
      </c>
      <c r="B269" t="s">
        <v>1024</v>
      </c>
      <c r="C269">
        <v>35.81</v>
      </c>
      <c r="D269">
        <v>59.122217746385289</v>
      </c>
      <c r="E269">
        <v>1766.0787009999999</v>
      </c>
      <c r="F269">
        <v>9.4999999999999998E-3</v>
      </c>
      <c r="G269">
        <v>6.9999999999999999E-4</v>
      </c>
      <c r="H269">
        <v>1.35E-2</v>
      </c>
      <c r="I269">
        <v>8.0000000000000004E-4</v>
      </c>
      <c r="J269">
        <v>2.5700000000000001E-2</v>
      </c>
      <c r="K269">
        <v>0.91410000000000002</v>
      </c>
      <c r="L269">
        <v>3.56E-2</v>
      </c>
      <c r="M269">
        <v>0.2379</v>
      </c>
      <c r="N269">
        <v>6.1999999999999998E-3</v>
      </c>
      <c r="O269">
        <v>0.12770000000000001</v>
      </c>
      <c r="P269" s="1">
        <v>63490.37</v>
      </c>
      <c r="Q269">
        <v>0.1807</v>
      </c>
      <c r="R269">
        <v>0.19500000000000001</v>
      </c>
      <c r="S269">
        <v>0.62419999999999998</v>
      </c>
      <c r="T269">
        <v>13.44</v>
      </c>
      <c r="U269" s="1">
        <v>85908.32</v>
      </c>
      <c r="V269">
        <v>130.59</v>
      </c>
      <c r="W269" s="1">
        <v>229587.41</v>
      </c>
      <c r="X269">
        <v>0.75929999999999997</v>
      </c>
      <c r="Y269">
        <v>0.16270000000000001</v>
      </c>
      <c r="Z269">
        <v>7.8E-2</v>
      </c>
      <c r="AA269">
        <v>0.2407</v>
      </c>
      <c r="AB269">
        <v>229.59</v>
      </c>
      <c r="AC269" s="1">
        <v>7170.2935890288254</v>
      </c>
      <c r="AD269">
        <v>712.13</v>
      </c>
      <c r="AE269" s="1">
        <v>201330.99</v>
      </c>
      <c r="AF269" t="s">
        <v>3</v>
      </c>
      <c r="AG269" s="1">
        <v>39286</v>
      </c>
      <c r="AH269" s="1">
        <v>69580.639999999999</v>
      </c>
      <c r="AI269">
        <v>48.84</v>
      </c>
      <c r="AJ269">
        <v>26.89</v>
      </c>
      <c r="AK269">
        <v>30.9</v>
      </c>
      <c r="AL269">
        <v>1.81</v>
      </c>
      <c r="AM269">
        <v>1.37</v>
      </c>
      <c r="AN269">
        <v>1.6</v>
      </c>
      <c r="AO269" s="1">
        <v>1975.71</v>
      </c>
      <c r="AP269">
        <v>0.92430000000000001</v>
      </c>
      <c r="AQ269" s="1">
        <v>1536.38</v>
      </c>
      <c r="AR269" s="1">
        <v>2241.25</v>
      </c>
      <c r="AS269" s="1">
        <v>7057.35</v>
      </c>
      <c r="AT269">
        <v>759.58</v>
      </c>
      <c r="AU269">
        <v>419.94</v>
      </c>
      <c r="AV269" s="1">
        <v>12014.5</v>
      </c>
      <c r="AW269" s="1">
        <v>4824.54</v>
      </c>
      <c r="AX269">
        <v>0.35670000000000002</v>
      </c>
      <c r="AY269" s="1">
        <v>6496.22</v>
      </c>
      <c r="AZ269">
        <v>0.4803</v>
      </c>
      <c r="BA269">
        <v>672.4</v>
      </c>
      <c r="BB269">
        <v>4.9700000000000001E-2</v>
      </c>
      <c r="BC269" s="1">
        <v>1533.41</v>
      </c>
      <c r="BD269">
        <v>0.1134</v>
      </c>
      <c r="BE269" s="1">
        <v>13526.57</v>
      </c>
      <c r="BF269">
        <v>0.57550000000000001</v>
      </c>
      <c r="BG269">
        <v>0.2281</v>
      </c>
      <c r="BH269">
        <v>0.14130000000000001</v>
      </c>
      <c r="BI269">
        <v>3.39E-2</v>
      </c>
      <c r="BJ269">
        <v>2.1299999999999999E-2</v>
      </c>
    </row>
    <row r="270" spans="1:62" x14ac:dyDescent="0.25">
      <c r="A270" t="s">
        <v>271</v>
      </c>
      <c r="B270" t="s">
        <v>1025</v>
      </c>
      <c r="C270">
        <v>20.43</v>
      </c>
      <c r="D270">
        <v>253.6278833910016</v>
      </c>
      <c r="E270">
        <v>4645.0485486999996</v>
      </c>
      <c r="F270">
        <v>3.8600000000000002E-2</v>
      </c>
      <c r="G270">
        <v>5.9999999999999995E-4</v>
      </c>
      <c r="H270">
        <v>8.1500000000000003E-2</v>
      </c>
      <c r="I270">
        <v>1.1000000000000001E-3</v>
      </c>
      <c r="J270">
        <v>5.3800000000000001E-2</v>
      </c>
      <c r="K270">
        <v>0.75970000000000004</v>
      </c>
      <c r="L270">
        <v>6.4600000000000005E-2</v>
      </c>
      <c r="M270">
        <v>0.24310000000000001</v>
      </c>
      <c r="N270">
        <v>2.5499999999999998E-2</v>
      </c>
      <c r="O270">
        <v>0.14630000000000001</v>
      </c>
      <c r="P270" s="1">
        <v>78095.34</v>
      </c>
      <c r="Q270">
        <v>0.14940000000000001</v>
      </c>
      <c r="R270">
        <v>0.1953</v>
      </c>
      <c r="S270">
        <v>0.65529999999999999</v>
      </c>
      <c r="T270">
        <v>33.26</v>
      </c>
      <c r="U270" s="1">
        <v>103722.78</v>
      </c>
      <c r="V270">
        <v>138.82</v>
      </c>
      <c r="W270" s="1">
        <v>279921.91999999998</v>
      </c>
      <c r="X270">
        <v>0.76349999999999996</v>
      </c>
      <c r="Y270">
        <v>0.20330000000000001</v>
      </c>
      <c r="Z270">
        <v>3.3099999999999997E-2</v>
      </c>
      <c r="AA270">
        <v>0.23649999999999999</v>
      </c>
      <c r="AB270">
        <v>279.92</v>
      </c>
      <c r="AC270" s="1">
        <v>11794.79615237104</v>
      </c>
      <c r="AD270" s="1">
        <v>1115.58</v>
      </c>
      <c r="AE270" s="1">
        <v>242103.21</v>
      </c>
      <c r="AF270" t="s">
        <v>3</v>
      </c>
      <c r="AG270" s="1">
        <v>43855</v>
      </c>
      <c r="AH270" s="1">
        <v>78987.289999999994</v>
      </c>
      <c r="AI270">
        <v>80.58</v>
      </c>
      <c r="AJ270">
        <v>38.74</v>
      </c>
      <c r="AK270">
        <v>48.67</v>
      </c>
      <c r="AL270">
        <v>2</v>
      </c>
      <c r="AM270">
        <v>1.56</v>
      </c>
      <c r="AN270">
        <v>1.77</v>
      </c>
      <c r="AO270">
        <v>0</v>
      </c>
      <c r="AP270">
        <v>0.9083</v>
      </c>
      <c r="AQ270" s="1">
        <v>1856.81</v>
      </c>
      <c r="AR270" s="1">
        <v>2535.8200000000002</v>
      </c>
      <c r="AS270" s="1">
        <v>8854.8799999999992</v>
      </c>
      <c r="AT270" s="1">
        <v>1047.95</v>
      </c>
      <c r="AU270">
        <v>503.33</v>
      </c>
      <c r="AV270" s="1">
        <v>14798.79</v>
      </c>
      <c r="AW270" s="1">
        <v>3597.39</v>
      </c>
      <c r="AX270">
        <v>0.22159999999999999</v>
      </c>
      <c r="AY270" s="1">
        <v>10045.6</v>
      </c>
      <c r="AZ270">
        <v>0.61870000000000003</v>
      </c>
      <c r="BA270">
        <v>974.23</v>
      </c>
      <c r="BB270">
        <v>0.06</v>
      </c>
      <c r="BC270" s="1">
        <v>1618.25</v>
      </c>
      <c r="BD270">
        <v>9.9699999999999997E-2</v>
      </c>
      <c r="BE270" s="1">
        <v>16235.47</v>
      </c>
      <c r="BF270">
        <v>0.60370000000000001</v>
      </c>
      <c r="BG270">
        <v>0.24160000000000001</v>
      </c>
      <c r="BH270">
        <v>0.10970000000000001</v>
      </c>
      <c r="BI270">
        <v>2.87E-2</v>
      </c>
      <c r="BJ270">
        <v>1.6299999999999999E-2</v>
      </c>
    </row>
    <row r="271" spans="1:62" x14ac:dyDescent="0.25">
      <c r="A271" t="s">
        <v>272</v>
      </c>
      <c r="B271" t="s">
        <v>1026</v>
      </c>
      <c r="C271">
        <v>74.33</v>
      </c>
      <c r="D271">
        <v>24.869322286275128</v>
      </c>
      <c r="E271">
        <v>1590.8714988500001</v>
      </c>
      <c r="F271">
        <v>4.5999999999999999E-3</v>
      </c>
      <c r="G271">
        <v>8.9999999999999998E-4</v>
      </c>
      <c r="H271">
        <v>1.12E-2</v>
      </c>
      <c r="I271">
        <v>1.1000000000000001E-3</v>
      </c>
      <c r="J271">
        <v>2.5899999999999999E-2</v>
      </c>
      <c r="K271">
        <v>0.91510000000000002</v>
      </c>
      <c r="L271">
        <v>4.1300000000000003E-2</v>
      </c>
      <c r="M271">
        <v>0.33139999999999997</v>
      </c>
      <c r="N271">
        <v>4.0000000000000001E-3</v>
      </c>
      <c r="O271">
        <v>0.1467</v>
      </c>
      <c r="P271" s="1">
        <v>62376.93</v>
      </c>
      <c r="Q271">
        <v>0.1893</v>
      </c>
      <c r="R271">
        <v>0.17549999999999999</v>
      </c>
      <c r="S271">
        <v>0.63519999999999999</v>
      </c>
      <c r="T271">
        <v>11.8</v>
      </c>
      <c r="U271" s="1">
        <v>83464.759999999995</v>
      </c>
      <c r="V271">
        <v>134.81</v>
      </c>
      <c r="W271" s="1">
        <v>225465.43</v>
      </c>
      <c r="X271">
        <v>0.74880000000000002</v>
      </c>
      <c r="Y271">
        <v>0.15939999999999999</v>
      </c>
      <c r="Z271">
        <v>9.1800000000000007E-2</v>
      </c>
      <c r="AA271">
        <v>0.25119999999999998</v>
      </c>
      <c r="AB271">
        <v>225.47</v>
      </c>
      <c r="AC271" s="1">
        <v>5727.4779928128537</v>
      </c>
      <c r="AD271">
        <v>631.34</v>
      </c>
      <c r="AE271" s="1">
        <v>191012.5</v>
      </c>
      <c r="AF271" t="s">
        <v>3</v>
      </c>
      <c r="AG271" s="1">
        <v>37929</v>
      </c>
      <c r="AH271" s="1">
        <v>62534.38</v>
      </c>
      <c r="AI271">
        <v>40.020000000000003</v>
      </c>
      <c r="AJ271">
        <v>24.61</v>
      </c>
      <c r="AK271">
        <v>27.57</v>
      </c>
      <c r="AL271">
        <v>1.38</v>
      </c>
      <c r="AM271">
        <v>1.08</v>
      </c>
      <c r="AN271">
        <v>1.27</v>
      </c>
      <c r="AO271" s="1">
        <v>1814.45</v>
      </c>
      <c r="AP271">
        <v>1.0964</v>
      </c>
      <c r="AQ271" s="1">
        <v>1613.54</v>
      </c>
      <c r="AR271" s="1">
        <v>2517.38</v>
      </c>
      <c r="AS271" s="1">
        <v>7461.09</v>
      </c>
      <c r="AT271">
        <v>827.28</v>
      </c>
      <c r="AU271">
        <v>347.7</v>
      </c>
      <c r="AV271" s="1">
        <v>12767</v>
      </c>
      <c r="AW271" s="1">
        <v>5668.68</v>
      </c>
      <c r="AX271">
        <v>0.38190000000000002</v>
      </c>
      <c r="AY271" s="1">
        <v>6378.82</v>
      </c>
      <c r="AZ271">
        <v>0.42980000000000002</v>
      </c>
      <c r="BA271">
        <v>733.55</v>
      </c>
      <c r="BB271">
        <v>4.9399999999999999E-2</v>
      </c>
      <c r="BC271" s="1">
        <v>2061.91</v>
      </c>
      <c r="BD271">
        <v>0.1389</v>
      </c>
      <c r="BE271" s="1">
        <v>14842.97</v>
      </c>
      <c r="BF271">
        <v>0.55710000000000004</v>
      </c>
      <c r="BG271">
        <v>0.2364</v>
      </c>
      <c r="BH271">
        <v>0.15049999999999999</v>
      </c>
      <c r="BI271">
        <v>3.6400000000000002E-2</v>
      </c>
      <c r="BJ271">
        <v>1.9599999999999999E-2</v>
      </c>
    </row>
    <row r="272" spans="1:62" x14ac:dyDescent="0.25">
      <c r="A272" t="s">
        <v>273</v>
      </c>
      <c r="B272" t="s">
        <v>1027</v>
      </c>
      <c r="C272">
        <v>31.19</v>
      </c>
      <c r="D272">
        <v>258.81252728376307</v>
      </c>
      <c r="E272">
        <v>7607.7556803999996</v>
      </c>
      <c r="F272">
        <v>9.5399999999999999E-2</v>
      </c>
      <c r="G272">
        <v>1.1000000000000001E-3</v>
      </c>
      <c r="H272">
        <v>0.1132</v>
      </c>
      <c r="I272">
        <v>1.1000000000000001E-3</v>
      </c>
      <c r="J272">
        <v>7.0300000000000001E-2</v>
      </c>
      <c r="K272">
        <v>0.65669999999999995</v>
      </c>
      <c r="L272">
        <v>6.2199999999999998E-2</v>
      </c>
      <c r="M272">
        <v>0.1666</v>
      </c>
      <c r="N272">
        <v>6.1600000000000002E-2</v>
      </c>
      <c r="O272">
        <v>0.13020000000000001</v>
      </c>
      <c r="P272" s="1">
        <v>80209.13</v>
      </c>
      <c r="Q272">
        <v>0.1784</v>
      </c>
      <c r="R272">
        <v>0.18779999999999999</v>
      </c>
      <c r="S272">
        <v>0.63380000000000003</v>
      </c>
      <c r="T272">
        <v>52.06</v>
      </c>
      <c r="U272" s="1">
        <v>101707.61</v>
      </c>
      <c r="V272">
        <v>154.29</v>
      </c>
      <c r="W272" s="1">
        <v>252917.88</v>
      </c>
      <c r="X272">
        <v>0.77229999999999999</v>
      </c>
      <c r="Y272">
        <v>0.1991</v>
      </c>
      <c r="Z272">
        <v>2.86E-2</v>
      </c>
      <c r="AA272">
        <v>0.22770000000000001</v>
      </c>
      <c r="AB272">
        <v>252.92</v>
      </c>
      <c r="AC272" s="1">
        <v>11036.87120273658</v>
      </c>
      <c r="AD272">
        <v>921.13</v>
      </c>
      <c r="AE272" s="1">
        <v>233751.18</v>
      </c>
      <c r="AF272" t="s">
        <v>3</v>
      </c>
      <c r="AG272" s="1">
        <v>52778</v>
      </c>
      <c r="AH272" s="1">
        <v>106240.68</v>
      </c>
      <c r="AI272">
        <v>75.25</v>
      </c>
      <c r="AJ272">
        <v>37.94</v>
      </c>
      <c r="AK272">
        <v>46.52</v>
      </c>
      <c r="AL272">
        <v>1.97</v>
      </c>
      <c r="AM272">
        <v>1.38</v>
      </c>
      <c r="AN272">
        <v>1.57</v>
      </c>
      <c r="AO272" s="1">
        <v>1996.98</v>
      </c>
      <c r="AP272">
        <v>0.73089999999999999</v>
      </c>
      <c r="AQ272" s="1">
        <v>1593.98</v>
      </c>
      <c r="AR272" s="1">
        <v>2293.6</v>
      </c>
      <c r="AS272" s="1">
        <v>8604.67</v>
      </c>
      <c r="AT272" s="1">
        <v>1062.42</v>
      </c>
      <c r="AU272">
        <v>451.41</v>
      </c>
      <c r="AV272" s="1">
        <v>14006.08</v>
      </c>
      <c r="AW272" s="1">
        <v>3355.53</v>
      </c>
      <c r="AX272">
        <v>0.22</v>
      </c>
      <c r="AY272" s="1">
        <v>9565.17</v>
      </c>
      <c r="AZ272">
        <v>0.627</v>
      </c>
      <c r="BA272">
        <v>975.93</v>
      </c>
      <c r="BB272">
        <v>6.4000000000000001E-2</v>
      </c>
      <c r="BC272" s="1">
        <v>1359.15</v>
      </c>
      <c r="BD272">
        <v>8.9099999999999999E-2</v>
      </c>
      <c r="BE272" s="1">
        <v>15255.78</v>
      </c>
      <c r="BF272">
        <v>0.61819999999999997</v>
      </c>
      <c r="BG272">
        <v>0.2291</v>
      </c>
      <c r="BH272">
        <v>0.1056</v>
      </c>
      <c r="BI272">
        <v>2.8299999999999999E-2</v>
      </c>
      <c r="BJ272">
        <v>1.8800000000000001E-2</v>
      </c>
    </row>
    <row r="273" spans="1:62" x14ac:dyDescent="0.25">
      <c r="A273" t="s">
        <v>274</v>
      </c>
      <c r="B273" t="s">
        <v>1028</v>
      </c>
      <c r="C273">
        <v>108.67</v>
      </c>
      <c r="D273">
        <v>9.3683604986009463</v>
      </c>
      <c r="E273">
        <v>920.72951134999994</v>
      </c>
      <c r="F273">
        <v>1.9E-3</v>
      </c>
      <c r="G273">
        <v>8.0000000000000004E-4</v>
      </c>
      <c r="H273">
        <v>6.0000000000000001E-3</v>
      </c>
      <c r="I273">
        <v>1.1000000000000001E-3</v>
      </c>
      <c r="J273">
        <v>4.19E-2</v>
      </c>
      <c r="K273">
        <v>0.91810000000000003</v>
      </c>
      <c r="L273">
        <v>3.0200000000000001E-2</v>
      </c>
      <c r="M273">
        <v>0.28810000000000002</v>
      </c>
      <c r="N273">
        <v>3.8E-3</v>
      </c>
      <c r="O273">
        <v>0.1578</v>
      </c>
      <c r="P273" s="1">
        <v>60592.75</v>
      </c>
      <c r="Q273">
        <v>0.20880000000000001</v>
      </c>
      <c r="R273">
        <v>0.19520000000000001</v>
      </c>
      <c r="S273">
        <v>0.59599999999999997</v>
      </c>
      <c r="T273">
        <v>10.61</v>
      </c>
      <c r="U273" s="1">
        <v>67678.33</v>
      </c>
      <c r="V273">
        <v>86.91</v>
      </c>
      <c r="W273" s="1">
        <v>190807.85</v>
      </c>
      <c r="X273">
        <v>0.80249999999999999</v>
      </c>
      <c r="Y273">
        <v>4.99E-2</v>
      </c>
      <c r="Z273">
        <v>0.14760000000000001</v>
      </c>
      <c r="AA273">
        <v>0.19750000000000001</v>
      </c>
      <c r="AB273">
        <v>190.81</v>
      </c>
      <c r="AC273" s="1">
        <v>4431.9440987092394</v>
      </c>
      <c r="AD273">
        <v>493.16</v>
      </c>
      <c r="AE273" s="1">
        <v>169151.84</v>
      </c>
      <c r="AF273" t="s">
        <v>3</v>
      </c>
      <c r="AG273" s="1">
        <v>37957</v>
      </c>
      <c r="AH273" s="1">
        <v>58843.62</v>
      </c>
      <c r="AI273">
        <v>33.93</v>
      </c>
      <c r="AJ273">
        <v>21.53</v>
      </c>
      <c r="AK273">
        <v>26.6</v>
      </c>
      <c r="AL273">
        <v>1.66</v>
      </c>
      <c r="AM273">
        <v>1.07</v>
      </c>
      <c r="AN273">
        <v>1.42</v>
      </c>
      <c r="AO273" s="1">
        <v>1957.75</v>
      </c>
      <c r="AP273">
        <v>1.3127</v>
      </c>
      <c r="AQ273" s="1">
        <v>1886.43</v>
      </c>
      <c r="AR273" s="1">
        <v>2899.65</v>
      </c>
      <c r="AS273" s="1">
        <v>7798.02</v>
      </c>
      <c r="AT273">
        <v>794.18</v>
      </c>
      <c r="AU273">
        <v>401.26</v>
      </c>
      <c r="AV273" s="1">
        <v>13779.54</v>
      </c>
      <c r="AW273" s="1">
        <v>7679.82</v>
      </c>
      <c r="AX273">
        <v>0.48349999999999999</v>
      </c>
      <c r="AY273" s="1">
        <v>5370.46</v>
      </c>
      <c r="AZ273">
        <v>0.33810000000000001</v>
      </c>
      <c r="BA273">
        <v>841.74</v>
      </c>
      <c r="BB273">
        <v>5.2999999999999999E-2</v>
      </c>
      <c r="BC273" s="1">
        <v>1990.72</v>
      </c>
      <c r="BD273">
        <v>0.12529999999999999</v>
      </c>
      <c r="BE273" s="1">
        <v>15882.73</v>
      </c>
      <c r="BF273">
        <v>0.55010000000000003</v>
      </c>
      <c r="BG273">
        <v>0.23860000000000001</v>
      </c>
      <c r="BH273">
        <v>0.15970000000000001</v>
      </c>
      <c r="BI273">
        <v>3.5900000000000001E-2</v>
      </c>
      <c r="BJ273">
        <v>1.5699999999999999E-2</v>
      </c>
    </row>
    <row r="274" spans="1:62" x14ac:dyDescent="0.25">
      <c r="A274" t="s">
        <v>275</v>
      </c>
      <c r="B274" t="s">
        <v>1029</v>
      </c>
      <c r="C274">
        <v>45.33</v>
      </c>
      <c r="D274">
        <v>101.3218958647426</v>
      </c>
      <c r="E274">
        <v>3560.4292993499998</v>
      </c>
      <c r="F274">
        <v>9.9000000000000008E-3</v>
      </c>
      <c r="G274">
        <v>8.0000000000000004E-4</v>
      </c>
      <c r="H274">
        <v>4.24E-2</v>
      </c>
      <c r="I274">
        <v>1.2999999999999999E-3</v>
      </c>
      <c r="J274">
        <v>6.1699999999999998E-2</v>
      </c>
      <c r="K274">
        <v>0.81799999999999995</v>
      </c>
      <c r="L274">
        <v>6.5799999999999997E-2</v>
      </c>
      <c r="M274">
        <v>0.42449999999999999</v>
      </c>
      <c r="N274">
        <v>1.7299999999999999E-2</v>
      </c>
      <c r="O274">
        <v>0.16700000000000001</v>
      </c>
      <c r="P274" s="1">
        <v>66147.13</v>
      </c>
      <c r="Q274">
        <v>0.16500000000000001</v>
      </c>
      <c r="R274">
        <v>0.2082</v>
      </c>
      <c r="S274">
        <v>0.62680000000000002</v>
      </c>
      <c r="T274">
        <v>25.31</v>
      </c>
      <c r="U274" s="1">
        <v>92707.75</v>
      </c>
      <c r="V274">
        <v>145.19999999999999</v>
      </c>
      <c r="W274" s="1">
        <v>192187.32</v>
      </c>
      <c r="X274">
        <v>0.73299999999999998</v>
      </c>
      <c r="Y274">
        <v>0.2069</v>
      </c>
      <c r="Z274">
        <v>6.0100000000000001E-2</v>
      </c>
      <c r="AA274">
        <v>0.26700000000000002</v>
      </c>
      <c r="AB274">
        <v>192.19</v>
      </c>
      <c r="AC274" s="1">
        <v>6251.6779528902462</v>
      </c>
      <c r="AD274">
        <v>617.16</v>
      </c>
      <c r="AE274" s="1">
        <v>152257.37</v>
      </c>
      <c r="AF274" t="s">
        <v>3</v>
      </c>
      <c r="AG274" s="1">
        <v>33974</v>
      </c>
      <c r="AH274" s="1">
        <v>56412.13</v>
      </c>
      <c r="AI274">
        <v>51.5</v>
      </c>
      <c r="AJ274">
        <v>29.05</v>
      </c>
      <c r="AK274">
        <v>35.96</v>
      </c>
      <c r="AL274">
        <v>2.11</v>
      </c>
      <c r="AM274">
        <v>1.56</v>
      </c>
      <c r="AN274">
        <v>1.88</v>
      </c>
      <c r="AO274" s="1">
        <v>1700.34</v>
      </c>
      <c r="AP274">
        <v>0.99170000000000003</v>
      </c>
      <c r="AQ274" s="1">
        <v>1535.99</v>
      </c>
      <c r="AR274" s="1">
        <v>2270.7800000000002</v>
      </c>
      <c r="AS274" s="1">
        <v>7664.62</v>
      </c>
      <c r="AT274">
        <v>854.43</v>
      </c>
      <c r="AU274">
        <v>464.33</v>
      </c>
      <c r="AV274" s="1">
        <v>12790.15</v>
      </c>
      <c r="AW274" s="1">
        <v>5641.94</v>
      </c>
      <c r="AX274">
        <v>0.39150000000000001</v>
      </c>
      <c r="AY274" s="1">
        <v>5884.08</v>
      </c>
      <c r="AZ274">
        <v>0.4083</v>
      </c>
      <c r="BA274">
        <v>654.77</v>
      </c>
      <c r="BB274">
        <v>4.5400000000000003E-2</v>
      </c>
      <c r="BC274" s="1">
        <v>2230.98</v>
      </c>
      <c r="BD274">
        <v>0.15479999999999999</v>
      </c>
      <c r="BE274" s="1">
        <v>14411.76</v>
      </c>
      <c r="BF274">
        <v>0.57040000000000002</v>
      </c>
      <c r="BG274">
        <v>0.23680000000000001</v>
      </c>
      <c r="BH274">
        <v>0.14810000000000001</v>
      </c>
      <c r="BI274">
        <v>2.9100000000000001E-2</v>
      </c>
      <c r="BJ274">
        <v>1.5599999999999999E-2</v>
      </c>
    </row>
    <row r="275" spans="1:62" x14ac:dyDescent="0.25">
      <c r="A275" t="s">
        <v>276</v>
      </c>
      <c r="B275" t="s">
        <v>1030</v>
      </c>
      <c r="C275">
        <v>48.86</v>
      </c>
      <c r="D275">
        <v>108.33812122246481</v>
      </c>
      <c r="E275">
        <v>3927.5375030999999</v>
      </c>
      <c r="F275">
        <v>0.02</v>
      </c>
      <c r="G275">
        <v>8.0000000000000004E-4</v>
      </c>
      <c r="H275">
        <v>3.2899999999999999E-2</v>
      </c>
      <c r="I275">
        <v>1.1999999999999999E-3</v>
      </c>
      <c r="J275">
        <v>5.2499999999999998E-2</v>
      </c>
      <c r="K275">
        <v>0.84350000000000003</v>
      </c>
      <c r="L275">
        <v>4.9099999999999998E-2</v>
      </c>
      <c r="M275">
        <v>0.21049999999999999</v>
      </c>
      <c r="N275">
        <v>1.6400000000000001E-2</v>
      </c>
      <c r="O275">
        <v>0.14630000000000001</v>
      </c>
      <c r="P275" s="1">
        <v>71133.66</v>
      </c>
      <c r="Q275">
        <v>0.17810000000000001</v>
      </c>
      <c r="R275">
        <v>0.19500000000000001</v>
      </c>
      <c r="S275">
        <v>0.62690000000000001</v>
      </c>
      <c r="T275">
        <v>27.05</v>
      </c>
      <c r="U275" s="1">
        <v>93009.18</v>
      </c>
      <c r="V275">
        <v>147.06</v>
      </c>
      <c r="W275" s="1">
        <v>221601.48</v>
      </c>
      <c r="X275">
        <v>0.77349999999999997</v>
      </c>
      <c r="Y275">
        <v>0.17</v>
      </c>
      <c r="Z275">
        <v>5.6500000000000002E-2</v>
      </c>
      <c r="AA275">
        <v>0.22650000000000001</v>
      </c>
      <c r="AB275">
        <v>221.6</v>
      </c>
      <c r="AC275" s="1">
        <v>7102.4040839855415</v>
      </c>
      <c r="AD275">
        <v>752.47</v>
      </c>
      <c r="AE275" s="1">
        <v>183023.24</v>
      </c>
      <c r="AF275" t="s">
        <v>3</v>
      </c>
      <c r="AG275" s="1">
        <v>42324</v>
      </c>
      <c r="AH275" s="1">
        <v>72812.63</v>
      </c>
      <c r="AI275">
        <v>52.54</v>
      </c>
      <c r="AJ275">
        <v>30.65</v>
      </c>
      <c r="AK275">
        <v>34.71</v>
      </c>
      <c r="AL275">
        <v>2.23</v>
      </c>
      <c r="AM275">
        <v>1.6</v>
      </c>
      <c r="AN275">
        <v>1.98</v>
      </c>
      <c r="AO275" s="1">
        <v>2069.29</v>
      </c>
      <c r="AP275">
        <v>0.8407</v>
      </c>
      <c r="AQ275" s="1">
        <v>1426.2</v>
      </c>
      <c r="AR275" s="1">
        <v>2195.2199999999998</v>
      </c>
      <c r="AS275" s="1">
        <v>7438.57</v>
      </c>
      <c r="AT275">
        <v>879.82</v>
      </c>
      <c r="AU275">
        <v>360.08</v>
      </c>
      <c r="AV275" s="1">
        <v>12299.88</v>
      </c>
      <c r="AW275" s="1">
        <v>4346.82</v>
      </c>
      <c r="AX275">
        <v>0.32600000000000001</v>
      </c>
      <c r="AY275" s="1">
        <v>6748.12</v>
      </c>
      <c r="AZ275">
        <v>0.50600000000000001</v>
      </c>
      <c r="BA275">
        <v>685.46</v>
      </c>
      <c r="BB275">
        <v>5.1400000000000001E-2</v>
      </c>
      <c r="BC275" s="1">
        <v>1555.39</v>
      </c>
      <c r="BD275">
        <v>0.1166</v>
      </c>
      <c r="BE275" s="1">
        <v>13335.79</v>
      </c>
      <c r="BF275">
        <v>0.59830000000000005</v>
      </c>
      <c r="BG275">
        <v>0.23400000000000001</v>
      </c>
      <c r="BH275">
        <v>0.12180000000000001</v>
      </c>
      <c r="BI275">
        <v>2.8299999999999999E-2</v>
      </c>
      <c r="BJ275">
        <v>1.7600000000000001E-2</v>
      </c>
    </row>
    <row r="276" spans="1:62" x14ac:dyDescent="0.25">
      <c r="A276" t="s">
        <v>277</v>
      </c>
      <c r="B276" t="s">
        <v>1031</v>
      </c>
      <c r="C276">
        <v>48.43</v>
      </c>
      <c r="D276">
        <v>23.9047293818513</v>
      </c>
      <c r="E276">
        <v>857.82588375</v>
      </c>
      <c r="F276">
        <v>2.2000000000000001E-3</v>
      </c>
      <c r="G276">
        <v>5.0000000000000001E-4</v>
      </c>
      <c r="H276">
        <v>9.5999999999999992E-3</v>
      </c>
      <c r="I276">
        <v>6.9999999999999999E-4</v>
      </c>
      <c r="J276">
        <v>1.78E-2</v>
      </c>
      <c r="K276">
        <v>0.93230000000000002</v>
      </c>
      <c r="L276">
        <v>3.6799999999999999E-2</v>
      </c>
      <c r="M276">
        <v>0.4632</v>
      </c>
      <c r="N276">
        <v>1.9E-3</v>
      </c>
      <c r="O276">
        <v>0.1676</v>
      </c>
      <c r="P276" s="1">
        <v>53365.8</v>
      </c>
      <c r="Q276">
        <v>0.2387</v>
      </c>
      <c r="R276">
        <v>0.23319999999999999</v>
      </c>
      <c r="S276">
        <v>0.5282</v>
      </c>
      <c r="T276">
        <v>9.4600000000000009</v>
      </c>
      <c r="U276" s="1">
        <v>75441.08</v>
      </c>
      <c r="V276">
        <v>88.89</v>
      </c>
      <c r="W276" s="1">
        <v>196599.19</v>
      </c>
      <c r="X276">
        <v>0.66190000000000004</v>
      </c>
      <c r="Y276">
        <v>0.13519999999999999</v>
      </c>
      <c r="Z276">
        <v>0.2029</v>
      </c>
      <c r="AA276">
        <v>0.33810000000000001</v>
      </c>
      <c r="AB276">
        <v>196.6</v>
      </c>
      <c r="AC276" s="1">
        <v>5041.335151975497</v>
      </c>
      <c r="AD276">
        <v>484.59</v>
      </c>
      <c r="AE276" s="1">
        <v>151951.4</v>
      </c>
      <c r="AF276" t="s">
        <v>3</v>
      </c>
      <c r="AG276" s="1">
        <v>33327</v>
      </c>
      <c r="AH276" s="1">
        <v>50887.69</v>
      </c>
      <c r="AI276">
        <v>36.25</v>
      </c>
      <c r="AJ276">
        <v>22.72</v>
      </c>
      <c r="AK276">
        <v>25.93</v>
      </c>
      <c r="AL276">
        <v>1.99</v>
      </c>
      <c r="AM276">
        <v>1.69</v>
      </c>
      <c r="AN276">
        <v>1.84</v>
      </c>
      <c r="AO276" s="1">
        <v>1757.75</v>
      </c>
      <c r="AP276">
        <v>0.93710000000000004</v>
      </c>
      <c r="AQ276" s="1">
        <v>2023.3</v>
      </c>
      <c r="AR276" s="1">
        <v>2916.8</v>
      </c>
      <c r="AS276" s="1">
        <v>7979.47</v>
      </c>
      <c r="AT276">
        <v>864.2</v>
      </c>
      <c r="AU276">
        <v>380.48</v>
      </c>
      <c r="AV276" s="1">
        <v>14164.25</v>
      </c>
      <c r="AW276" s="1">
        <v>8348.7000000000007</v>
      </c>
      <c r="AX276">
        <v>0.51529999999999998</v>
      </c>
      <c r="AY276" s="1">
        <v>4580.7299999999996</v>
      </c>
      <c r="AZ276">
        <v>0.28270000000000001</v>
      </c>
      <c r="BA276">
        <v>803.71</v>
      </c>
      <c r="BB276">
        <v>4.9599999999999998E-2</v>
      </c>
      <c r="BC276" s="1">
        <v>2469.7800000000002</v>
      </c>
      <c r="BD276">
        <v>0.15240000000000001</v>
      </c>
      <c r="BE276" s="1">
        <v>16202.92</v>
      </c>
      <c r="BF276">
        <v>0.52080000000000004</v>
      </c>
      <c r="BG276">
        <v>0.24249999999999999</v>
      </c>
      <c r="BH276">
        <v>0.1837</v>
      </c>
      <c r="BI276">
        <v>3.27E-2</v>
      </c>
      <c r="BJ276">
        <v>2.0299999999999999E-2</v>
      </c>
    </row>
    <row r="277" spans="1:62" x14ac:dyDescent="0.25">
      <c r="A277" t="s">
        <v>278</v>
      </c>
      <c r="B277" t="s">
        <v>1032</v>
      </c>
      <c r="C277">
        <v>75.33</v>
      </c>
      <c r="D277">
        <v>9.1450799399727423</v>
      </c>
      <c r="E277">
        <v>627.74272834999999</v>
      </c>
      <c r="F277">
        <v>4.1000000000000003E-3</v>
      </c>
      <c r="G277">
        <v>1E-4</v>
      </c>
      <c r="H277">
        <v>8.8999999999999999E-3</v>
      </c>
      <c r="I277">
        <v>1.5E-3</v>
      </c>
      <c r="J277">
        <v>9.8199999999999996E-2</v>
      </c>
      <c r="K277">
        <v>0.8629</v>
      </c>
      <c r="L277">
        <v>2.4400000000000002E-2</v>
      </c>
      <c r="M277">
        <v>0.26500000000000001</v>
      </c>
      <c r="N277">
        <v>6.6E-3</v>
      </c>
      <c r="O277">
        <v>0.14050000000000001</v>
      </c>
      <c r="P277" s="1">
        <v>60605.66</v>
      </c>
      <c r="Q277">
        <v>0.17219999999999999</v>
      </c>
      <c r="R277">
        <v>0.19889999999999999</v>
      </c>
      <c r="S277">
        <v>0.62880000000000003</v>
      </c>
      <c r="T277">
        <v>7.43</v>
      </c>
      <c r="U277" s="1">
        <v>69747.990000000005</v>
      </c>
      <c r="V277">
        <v>84.7</v>
      </c>
      <c r="W277" s="1">
        <v>207290.13</v>
      </c>
      <c r="X277">
        <v>0.70509999999999995</v>
      </c>
      <c r="Y277">
        <v>6.9699999999999998E-2</v>
      </c>
      <c r="Z277">
        <v>0.22520000000000001</v>
      </c>
      <c r="AA277">
        <v>0.2949</v>
      </c>
      <c r="AB277">
        <v>207.29</v>
      </c>
      <c r="AC277" s="1">
        <v>5516.2707703137567</v>
      </c>
      <c r="AD277">
        <v>541.29</v>
      </c>
      <c r="AE277" s="1">
        <v>179129.36</v>
      </c>
      <c r="AF277" t="s">
        <v>3</v>
      </c>
      <c r="AG277" s="1">
        <v>36398</v>
      </c>
      <c r="AH277" s="1">
        <v>56498.42</v>
      </c>
      <c r="AI277">
        <v>38.07</v>
      </c>
      <c r="AJ277">
        <v>23.15</v>
      </c>
      <c r="AK277">
        <v>28.69</v>
      </c>
      <c r="AL277">
        <v>2.06</v>
      </c>
      <c r="AM277">
        <v>1.55</v>
      </c>
      <c r="AN277">
        <v>1.98</v>
      </c>
      <c r="AO277" s="1">
        <v>2002.42</v>
      </c>
      <c r="AP277">
        <v>1.5072000000000001</v>
      </c>
      <c r="AQ277" s="1">
        <v>2119.41</v>
      </c>
      <c r="AR277" s="1">
        <v>2841.9</v>
      </c>
      <c r="AS277" s="1">
        <v>8242.94</v>
      </c>
      <c r="AT277">
        <v>756.36</v>
      </c>
      <c r="AU277">
        <v>320.92</v>
      </c>
      <c r="AV277" s="1">
        <v>14281.54</v>
      </c>
      <c r="AW277" s="1">
        <v>7769.08</v>
      </c>
      <c r="AX277">
        <v>0.45629999999999998</v>
      </c>
      <c r="AY277" s="1">
        <v>6316.97</v>
      </c>
      <c r="AZ277">
        <v>0.371</v>
      </c>
      <c r="BA277">
        <v>953.1</v>
      </c>
      <c r="BB277">
        <v>5.6000000000000001E-2</v>
      </c>
      <c r="BC277" s="1">
        <v>1986.27</v>
      </c>
      <c r="BD277">
        <v>0.1167</v>
      </c>
      <c r="BE277" s="1">
        <v>17025.419999999998</v>
      </c>
      <c r="BF277">
        <v>0.55089999999999995</v>
      </c>
      <c r="BG277">
        <v>0.23719999999999999</v>
      </c>
      <c r="BH277">
        <v>0.15509999999999999</v>
      </c>
      <c r="BI277">
        <v>3.4099999999999998E-2</v>
      </c>
      <c r="BJ277">
        <v>2.2700000000000001E-2</v>
      </c>
    </row>
    <row r="278" spans="1:62" x14ac:dyDescent="0.25">
      <c r="A278" t="s">
        <v>279</v>
      </c>
      <c r="B278" t="s">
        <v>1033</v>
      </c>
      <c r="C278">
        <v>49.43</v>
      </c>
      <c r="D278">
        <v>53.583797282630137</v>
      </c>
      <c r="E278">
        <v>2125.4979656999999</v>
      </c>
      <c r="F278">
        <v>9.7000000000000003E-3</v>
      </c>
      <c r="G278">
        <v>6.9999999999999999E-4</v>
      </c>
      <c r="H278">
        <v>1.89E-2</v>
      </c>
      <c r="I278">
        <v>1E-3</v>
      </c>
      <c r="J278">
        <v>4.3799999999999999E-2</v>
      </c>
      <c r="K278">
        <v>0.8821</v>
      </c>
      <c r="L278">
        <v>4.3900000000000002E-2</v>
      </c>
      <c r="M278">
        <v>0.23419999999999999</v>
      </c>
      <c r="N278">
        <v>1.4200000000000001E-2</v>
      </c>
      <c r="O278">
        <v>0.13339999999999999</v>
      </c>
      <c r="P278" s="1">
        <v>66353.210000000006</v>
      </c>
      <c r="Q278">
        <v>0.15620000000000001</v>
      </c>
      <c r="R278">
        <v>0.1832</v>
      </c>
      <c r="S278">
        <v>0.66059999999999997</v>
      </c>
      <c r="T278">
        <v>15.3</v>
      </c>
      <c r="U278" s="1">
        <v>88462.9</v>
      </c>
      <c r="V278">
        <v>139.22</v>
      </c>
      <c r="W278" s="1">
        <v>222399.86</v>
      </c>
      <c r="X278">
        <v>0.75729999999999997</v>
      </c>
      <c r="Y278">
        <v>0.1709</v>
      </c>
      <c r="Z278">
        <v>7.1800000000000003E-2</v>
      </c>
      <c r="AA278">
        <v>0.2427</v>
      </c>
      <c r="AB278">
        <v>222.4</v>
      </c>
      <c r="AC278" s="1">
        <v>7183.8066852611391</v>
      </c>
      <c r="AD278">
        <v>655.64</v>
      </c>
      <c r="AE278" s="1">
        <v>193047.51</v>
      </c>
      <c r="AF278" t="s">
        <v>3</v>
      </c>
      <c r="AG278" s="1">
        <v>39167</v>
      </c>
      <c r="AH278" s="1">
        <v>69637.98</v>
      </c>
      <c r="AI278">
        <v>53.11</v>
      </c>
      <c r="AJ278">
        <v>28.07</v>
      </c>
      <c r="AK278">
        <v>35.950000000000003</v>
      </c>
      <c r="AL278">
        <v>1.7</v>
      </c>
      <c r="AM278">
        <v>1.2</v>
      </c>
      <c r="AN278">
        <v>1.46</v>
      </c>
      <c r="AO278" s="1">
        <v>2193.31</v>
      </c>
      <c r="AP278">
        <v>0.93779999999999997</v>
      </c>
      <c r="AQ278" s="1">
        <v>1520.33</v>
      </c>
      <c r="AR278" s="1">
        <v>2262.54</v>
      </c>
      <c r="AS278" s="1">
        <v>7177.9</v>
      </c>
      <c r="AT278">
        <v>817.82</v>
      </c>
      <c r="AU278">
        <v>407.44</v>
      </c>
      <c r="AV278" s="1">
        <v>12186.03</v>
      </c>
      <c r="AW278" s="1">
        <v>4662.71</v>
      </c>
      <c r="AX278">
        <v>0.33979999999999999</v>
      </c>
      <c r="AY278" s="1">
        <v>6787.36</v>
      </c>
      <c r="AZ278">
        <v>0.49459999999999998</v>
      </c>
      <c r="BA278">
        <v>653.9</v>
      </c>
      <c r="BB278">
        <v>4.7699999999999999E-2</v>
      </c>
      <c r="BC278" s="1">
        <v>1618.47</v>
      </c>
      <c r="BD278">
        <v>0.1179</v>
      </c>
      <c r="BE278" s="1">
        <v>13722.44</v>
      </c>
      <c r="BF278">
        <v>0.57869999999999999</v>
      </c>
      <c r="BG278">
        <v>0.22989999999999999</v>
      </c>
      <c r="BH278">
        <v>0.13769999999999999</v>
      </c>
      <c r="BI278">
        <v>3.27E-2</v>
      </c>
      <c r="BJ278">
        <v>2.1000000000000001E-2</v>
      </c>
    </row>
    <row r="279" spans="1:62" x14ac:dyDescent="0.25">
      <c r="A279" t="s">
        <v>280</v>
      </c>
      <c r="B279" t="s">
        <v>1034</v>
      </c>
      <c r="C279">
        <v>56.76</v>
      </c>
      <c r="D279">
        <v>33.3748147984141</v>
      </c>
      <c r="E279">
        <v>1697.7446382000001</v>
      </c>
      <c r="F279">
        <v>8.8000000000000005E-3</v>
      </c>
      <c r="G279">
        <v>1.4E-3</v>
      </c>
      <c r="H279">
        <v>1.34E-2</v>
      </c>
      <c r="I279">
        <v>1E-3</v>
      </c>
      <c r="J279">
        <v>4.1399999999999999E-2</v>
      </c>
      <c r="K279">
        <v>0.9012</v>
      </c>
      <c r="L279">
        <v>3.2800000000000003E-2</v>
      </c>
      <c r="M279">
        <v>0.1857</v>
      </c>
      <c r="N279">
        <v>1.6400000000000001E-2</v>
      </c>
      <c r="O279">
        <v>0.12089999999999999</v>
      </c>
      <c r="P279" s="1">
        <v>64461.18</v>
      </c>
      <c r="Q279">
        <v>0.1817</v>
      </c>
      <c r="R279">
        <v>0.19489999999999999</v>
      </c>
      <c r="S279">
        <v>0.62350000000000005</v>
      </c>
      <c r="T279">
        <v>12.85</v>
      </c>
      <c r="U279" s="1">
        <v>85755.54</v>
      </c>
      <c r="V279">
        <v>131.44999999999999</v>
      </c>
      <c r="W279" s="1">
        <v>230950.06</v>
      </c>
      <c r="X279">
        <v>0.81179999999999997</v>
      </c>
      <c r="Y279">
        <v>0.1212</v>
      </c>
      <c r="Z279">
        <v>6.7000000000000004E-2</v>
      </c>
      <c r="AA279">
        <v>0.18820000000000001</v>
      </c>
      <c r="AB279">
        <v>230.95</v>
      </c>
      <c r="AC279" s="1">
        <v>6560.5961073017052</v>
      </c>
      <c r="AD279">
        <v>601.16999999999996</v>
      </c>
      <c r="AE279" s="1">
        <v>196469.39</v>
      </c>
      <c r="AF279" t="s">
        <v>3</v>
      </c>
      <c r="AG279" s="1">
        <v>42954</v>
      </c>
      <c r="AH279" s="1">
        <v>79403.100000000006</v>
      </c>
      <c r="AI279">
        <v>44.86</v>
      </c>
      <c r="AJ279">
        <v>26.44</v>
      </c>
      <c r="AK279">
        <v>29.81</v>
      </c>
      <c r="AL279">
        <v>1.94</v>
      </c>
      <c r="AM279">
        <v>1.53</v>
      </c>
      <c r="AN279">
        <v>1.78</v>
      </c>
      <c r="AO279" s="1">
        <v>2290.46</v>
      </c>
      <c r="AP279">
        <v>0.95820000000000005</v>
      </c>
      <c r="AQ279" s="1">
        <v>1536.12</v>
      </c>
      <c r="AR279" s="1">
        <v>2400.0500000000002</v>
      </c>
      <c r="AS279" s="1">
        <v>7168.18</v>
      </c>
      <c r="AT279">
        <v>720.34</v>
      </c>
      <c r="AU279">
        <v>360.34</v>
      </c>
      <c r="AV279" s="1">
        <v>12185.02</v>
      </c>
      <c r="AW279" s="1">
        <v>4483.07</v>
      </c>
      <c r="AX279">
        <v>0.32600000000000001</v>
      </c>
      <c r="AY279" s="1">
        <v>7028.86</v>
      </c>
      <c r="AZ279">
        <v>0.5111</v>
      </c>
      <c r="BA279">
        <v>823.87</v>
      </c>
      <c r="BB279">
        <v>5.9900000000000002E-2</v>
      </c>
      <c r="BC279" s="1">
        <v>1416.73</v>
      </c>
      <c r="BD279">
        <v>0.10299999999999999</v>
      </c>
      <c r="BE279" s="1">
        <v>13752.54</v>
      </c>
      <c r="BF279">
        <v>0.56830000000000003</v>
      </c>
      <c r="BG279">
        <v>0.23039999999999999</v>
      </c>
      <c r="BH279">
        <v>0.1467</v>
      </c>
      <c r="BI279">
        <v>3.3000000000000002E-2</v>
      </c>
      <c r="BJ279">
        <v>2.1600000000000001E-2</v>
      </c>
    </row>
    <row r="280" spans="1:62" x14ac:dyDescent="0.25">
      <c r="A280" t="s">
        <v>281</v>
      </c>
      <c r="B280" t="s">
        <v>1035</v>
      </c>
      <c r="C280">
        <v>95.67</v>
      </c>
      <c r="D280">
        <v>9.8111975038032018</v>
      </c>
      <c r="E280">
        <v>861.58397805000004</v>
      </c>
      <c r="F280">
        <v>2.7000000000000001E-3</v>
      </c>
      <c r="G280">
        <v>8.9999999999999998E-4</v>
      </c>
      <c r="H280">
        <v>7.1999999999999998E-3</v>
      </c>
      <c r="I280">
        <v>8.0000000000000004E-4</v>
      </c>
      <c r="J280">
        <v>4.9000000000000002E-2</v>
      </c>
      <c r="K280">
        <v>0.91139999999999999</v>
      </c>
      <c r="L280">
        <v>2.81E-2</v>
      </c>
      <c r="M280">
        <v>0.25359999999999999</v>
      </c>
      <c r="N280">
        <v>3.2000000000000002E-3</v>
      </c>
      <c r="O280">
        <v>0.14710000000000001</v>
      </c>
      <c r="P280" s="1">
        <v>61487.85</v>
      </c>
      <c r="Q280">
        <v>0.20930000000000001</v>
      </c>
      <c r="R280">
        <v>0.18770000000000001</v>
      </c>
      <c r="S280">
        <v>0.60299999999999998</v>
      </c>
      <c r="T280">
        <v>10.02</v>
      </c>
      <c r="U280" s="1">
        <v>68047.95</v>
      </c>
      <c r="V280">
        <v>86.63</v>
      </c>
      <c r="W280" s="1">
        <v>211536.33</v>
      </c>
      <c r="X280">
        <v>0.75439999999999996</v>
      </c>
      <c r="Y280">
        <v>5.4899999999999997E-2</v>
      </c>
      <c r="Z280">
        <v>0.19070000000000001</v>
      </c>
      <c r="AA280">
        <v>0.24560000000000001</v>
      </c>
      <c r="AB280">
        <v>211.54</v>
      </c>
      <c r="AC280" s="1">
        <v>5386.5188583239651</v>
      </c>
      <c r="AD280">
        <v>541.9</v>
      </c>
      <c r="AE280" s="1">
        <v>178565.95</v>
      </c>
      <c r="AF280" t="s">
        <v>3</v>
      </c>
      <c r="AG280" s="1">
        <v>38132</v>
      </c>
      <c r="AH280" s="1">
        <v>58775.31</v>
      </c>
      <c r="AI280">
        <v>38.04</v>
      </c>
      <c r="AJ280">
        <v>22.23</v>
      </c>
      <c r="AK280">
        <v>27.2</v>
      </c>
      <c r="AL280">
        <v>1.83</v>
      </c>
      <c r="AM280">
        <v>1.27</v>
      </c>
      <c r="AN280">
        <v>1.62</v>
      </c>
      <c r="AO280" s="1">
        <v>1869.4</v>
      </c>
      <c r="AP280">
        <v>1.2829999999999999</v>
      </c>
      <c r="AQ280" s="1">
        <v>1810.62</v>
      </c>
      <c r="AR280" s="1">
        <v>2722.47</v>
      </c>
      <c r="AS280" s="1">
        <v>7933.06</v>
      </c>
      <c r="AT280">
        <v>730.57</v>
      </c>
      <c r="AU280">
        <v>383.05</v>
      </c>
      <c r="AV280" s="1">
        <v>13579.77</v>
      </c>
      <c r="AW280" s="1">
        <v>7186.68</v>
      </c>
      <c r="AX280">
        <v>0.45590000000000003</v>
      </c>
      <c r="AY280" s="1">
        <v>5866.57</v>
      </c>
      <c r="AZ280">
        <v>0.37209999999999999</v>
      </c>
      <c r="BA280">
        <v>838.02</v>
      </c>
      <c r="BB280">
        <v>5.3199999999999997E-2</v>
      </c>
      <c r="BC280" s="1">
        <v>1873.33</v>
      </c>
      <c r="BD280">
        <v>0.1188</v>
      </c>
      <c r="BE280" s="1">
        <v>15764.6</v>
      </c>
      <c r="BF280">
        <v>0.55000000000000004</v>
      </c>
      <c r="BG280">
        <v>0.2424</v>
      </c>
      <c r="BH280">
        <v>0.156</v>
      </c>
      <c r="BI280">
        <v>3.6200000000000003E-2</v>
      </c>
      <c r="BJ280">
        <v>1.55E-2</v>
      </c>
    </row>
    <row r="281" spans="1:62" x14ac:dyDescent="0.25">
      <c r="A281" t="s">
        <v>282</v>
      </c>
      <c r="B281" t="s">
        <v>1036</v>
      </c>
      <c r="C281">
        <v>29.14</v>
      </c>
      <c r="D281">
        <v>130.44921452693961</v>
      </c>
      <c r="E281">
        <v>1834.7695651500001</v>
      </c>
      <c r="F281">
        <v>7.7000000000000002E-3</v>
      </c>
      <c r="G281">
        <v>8.0000000000000004E-4</v>
      </c>
      <c r="H281">
        <v>0.19869999999999999</v>
      </c>
      <c r="I281">
        <v>1.1999999999999999E-3</v>
      </c>
      <c r="J281">
        <v>0.1216</v>
      </c>
      <c r="K281">
        <v>0.57740000000000002</v>
      </c>
      <c r="L281">
        <v>9.2700000000000005E-2</v>
      </c>
      <c r="M281">
        <v>0.68030000000000002</v>
      </c>
      <c r="N281">
        <v>1.6E-2</v>
      </c>
      <c r="O281">
        <v>0.16209999999999999</v>
      </c>
      <c r="P281" s="1">
        <v>64711.519999999997</v>
      </c>
      <c r="Q281">
        <v>0.1966</v>
      </c>
      <c r="R281">
        <v>0.21779999999999999</v>
      </c>
      <c r="S281">
        <v>0.58550000000000002</v>
      </c>
      <c r="T281">
        <v>16.45</v>
      </c>
      <c r="U281" s="1">
        <v>84126.33</v>
      </c>
      <c r="V281">
        <v>109.83</v>
      </c>
      <c r="W281" s="1">
        <v>202489.69</v>
      </c>
      <c r="X281">
        <v>0.65900000000000003</v>
      </c>
      <c r="Y281">
        <v>0.2447</v>
      </c>
      <c r="Z281">
        <v>9.6199999999999994E-2</v>
      </c>
      <c r="AA281">
        <v>0.34100000000000003</v>
      </c>
      <c r="AB281">
        <v>202.49</v>
      </c>
      <c r="AC281" s="1">
        <v>7210.3115596787884</v>
      </c>
      <c r="AD281">
        <v>591.04</v>
      </c>
      <c r="AE281" s="1">
        <v>156249.96</v>
      </c>
      <c r="AF281" t="s">
        <v>3</v>
      </c>
      <c r="AG281" s="1">
        <v>32243</v>
      </c>
      <c r="AH281" s="1">
        <v>49474.69</v>
      </c>
      <c r="AI281">
        <v>52.88</v>
      </c>
      <c r="AJ281">
        <v>31.92</v>
      </c>
      <c r="AK281">
        <v>38.28</v>
      </c>
      <c r="AL281">
        <v>1.99</v>
      </c>
      <c r="AM281">
        <v>1.54</v>
      </c>
      <c r="AN281">
        <v>1.86</v>
      </c>
      <c r="AO281" s="1">
        <v>1951.31</v>
      </c>
      <c r="AP281">
        <v>1.1026</v>
      </c>
      <c r="AQ281" s="1">
        <v>2014.95</v>
      </c>
      <c r="AR281" s="1">
        <v>2652.33</v>
      </c>
      <c r="AS281" s="1">
        <v>8507.39</v>
      </c>
      <c r="AT281" s="1">
        <v>1007.87</v>
      </c>
      <c r="AU281">
        <v>470.97</v>
      </c>
      <c r="AV281" s="1">
        <v>14653.52</v>
      </c>
      <c r="AW281" s="1">
        <v>6676.07</v>
      </c>
      <c r="AX281">
        <v>0.39750000000000002</v>
      </c>
      <c r="AY281" s="1">
        <v>6606.29</v>
      </c>
      <c r="AZ281">
        <v>0.39340000000000003</v>
      </c>
      <c r="BA281">
        <v>789.86</v>
      </c>
      <c r="BB281">
        <v>4.7E-2</v>
      </c>
      <c r="BC281" s="1">
        <v>2722.3</v>
      </c>
      <c r="BD281">
        <v>0.16209999999999999</v>
      </c>
      <c r="BE281" s="1">
        <v>16794.52</v>
      </c>
      <c r="BF281">
        <v>0.58350000000000002</v>
      </c>
      <c r="BG281">
        <v>0.22120000000000001</v>
      </c>
      <c r="BH281">
        <v>0.14460000000000001</v>
      </c>
      <c r="BI281">
        <v>3.0700000000000002E-2</v>
      </c>
      <c r="BJ281">
        <v>0.02</v>
      </c>
    </row>
    <row r="282" spans="1:62" x14ac:dyDescent="0.25">
      <c r="A282" t="s">
        <v>283</v>
      </c>
      <c r="B282" t="s">
        <v>1037</v>
      </c>
      <c r="C282">
        <v>67.48</v>
      </c>
      <c r="D282">
        <v>23.750341949554588</v>
      </c>
      <c r="E282">
        <v>1397.08371895</v>
      </c>
      <c r="F282">
        <v>4.4999999999999997E-3</v>
      </c>
      <c r="G282">
        <v>1.4E-3</v>
      </c>
      <c r="H282">
        <v>8.3999999999999995E-3</v>
      </c>
      <c r="I282">
        <v>1E-3</v>
      </c>
      <c r="J282">
        <v>2.98E-2</v>
      </c>
      <c r="K282">
        <v>0.92620000000000002</v>
      </c>
      <c r="L282">
        <v>2.8799999999999999E-2</v>
      </c>
      <c r="M282">
        <v>0.26429999999999998</v>
      </c>
      <c r="N282">
        <v>4.1999999999999997E-3</v>
      </c>
      <c r="O282">
        <v>0.1358</v>
      </c>
      <c r="P282" s="1">
        <v>62018.25</v>
      </c>
      <c r="Q282">
        <v>0.2099</v>
      </c>
      <c r="R282">
        <v>0.1867</v>
      </c>
      <c r="S282">
        <v>0.60340000000000005</v>
      </c>
      <c r="T282">
        <v>11.44</v>
      </c>
      <c r="U282" s="1">
        <v>82932.58</v>
      </c>
      <c r="V282">
        <v>121.33</v>
      </c>
      <c r="W282" s="1">
        <v>246173.49</v>
      </c>
      <c r="X282">
        <v>0.76270000000000004</v>
      </c>
      <c r="Y282">
        <v>0.1167</v>
      </c>
      <c r="Z282">
        <v>0.1206</v>
      </c>
      <c r="AA282">
        <v>0.23730000000000001</v>
      </c>
      <c r="AB282">
        <v>246.17</v>
      </c>
      <c r="AC282" s="1">
        <v>6962.4849130889097</v>
      </c>
      <c r="AD282">
        <v>679.27</v>
      </c>
      <c r="AE282" s="1">
        <v>202847.6</v>
      </c>
      <c r="AF282" t="s">
        <v>3</v>
      </c>
      <c r="AG282" s="1">
        <v>40023</v>
      </c>
      <c r="AH282" s="1">
        <v>65500.959999999999</v>
      </c>
      <c r="AI282">
        <v>44.9</v>
      </c>
      <c r="AJ282">
        <v>25.59</v>
      </c>
      <c r="AK282">
        <v>28.98</v>
      </c>
      <c r="AL282">
        <v>1.91</v>
      </c>
      <c r="AM282">
        <v>1.6</v>
      </c>
      <c r="AN282">
        <v>1.73</v>
      </c>
      <c r="AO282" s="1">
        <v>2303.9899999999998</v>
      </c>
      <c r="AP282">
        <v>1.0486</v>
      </c>
      <c r="AQ282" s="1">
        <v>1598.9</v>
      </c>
      <c r="AR282" s="1">
        <v>2396.0300000000002</v>
      </c>
      <c r="AS282" s="1">
        <v>7372.53</v>
      </c>
      <c r="AT282">
        <v>785.61</v>
      </c>
      <c r="AU282">
        <v>352.89</v>
      </c>
      <c r="AV282" s="1">
        <v>12505.97</v>
      </c>
      <c r="AW282" s="1">
        <v>5268.12</v>
      </c>
      <c r="AX282">
        <v>0.3599</v>
      </c>
      <c r="AY282" s="1">
        <v>6924.59</v>
      </c>
      <c r="AZ282">
        <v>0.47299999999999998</v>
      </c>
      <c r="BA282">
        <v>785.18</v>
      </c>
      <c r="BB282">
        <v>5.3600000000000002E-2</v>
      </c>
      <c r="BC282" s="1">
        <v>1660.55</v>
      </c>
      <c r="BD282">
        <v>0.1134</v>
      </c>
      <c r="BE282" s="1">
        <v>14638.44</v>
      </c>
      <c r="BF282">
        <v>0.56810000000000005</v>
      </c>
      <c r="BG282">
        <v>0.2321</v>
      </c>
      <c r="BH282">
        <v>0.13980000000000001</v>
      </c>
      <c r="BI282">
        <v>3.8199999999999998E-2</v>
      </c>
      <c r="BJ282">
        <v>2.18E-2</v>
      </c>
    </row>
    <row r="283" spans="1:62" x14ac:dyDescent="0.25">
      <c r="A283" t="s">
        <v>284</v>
      </c>
      <c r="B283" t="s">
        <v>1038</v>
      </c>
      <c r="C283">
        <v>35.24</v>
      </c>
      <c r="D283">
        <v>140.89163749983501</v>
      </c>
      <c r="E283">
        <v>4628.8027416000004</v>
      </c>
      <c r="F283">
        <v>5.5E-2</v>
      </c>
      <c r="G283">
        <v>1.9E-3</v>
      </c>
      <c r="H283">
        <v>0.20530000000000001</v>
      </c>
      <c r="I283">
        <v>1.2999999999999999E-3</v>
      </c>
      <c r="J283">
        <v>8.2100000000000006E-2</v>
      </c>
      <c r="K283">
        <v>0.58230000000000004</v>
      </c>
      <c r="L283">
        <v>7.2099999999999997E-2</v>
      </c>
      <c r="M283">
        <v>0.34310000000000002</v>
      </c>
      <c r="N283">
        <v>6.1699999999999998E-2</v>
      </c>
      <c r="O283">
        <v>0.15240000000000001</v>
      </c>
      <c r="P283" s="1">
        <v>72336.98</v>
      </c>
      <c r="Q283">
        <v>0.2009</v>
      </c>
      <c r="R283">
        <v>0.18529999999999999</v>
      </c>
      <c r="S283">
        <v>0.61380000000000001</v>
      </c>
      <c r="T283">
        <v>34.299999999999997</v>
      </c>
      <c r="U283" s="1">
        <v>95575.16</v>
      </c>
      <c r="V283">
        <v>135.08000000000001</v>
      </c>
      <c r="W283" s="1">
        <v>224929.44</v>
      </c>
      <c r="X283">
        <v>0.73099999999999998</v>
      </c>
      <c r="Y283">
        <v>0.22639999999999999</v>
      </c>
      <c r="Z283">
        <v>4.2599999999999999E-2</v>
      </c>
      <c r="AA283">
        <v>0.26900000000000002</v>
      </c>
      <c r="AB283">
        <v>224.93</v>
      </c>
      <c r="AC283" s="1">
        <v>8835.3578455624829</v>
      </c>
      <c r="AD283">
        <v>774.52</v>
      </c>
      <c r="AE283" s="1">
        <v>199247.4</v>
      </c>
      <c r="AF283" t="s">
        <v>3</v>
      </c>
      <c r="AG283" s="1">
        <v>41080</v>
      </c>
      <c r="AH283" s="1">
        <v>70442.759999999995</v>
      </c>
      <c r="AI283">
        <v>60.03</v>
      </c>
      <c r="AJ283">
        <v>33.89</v>
      </c>
      <c r="AK283">
        <v>39.119999999999997</v>
      </c>
      <c r="AL283">
        <v>1.83</v>
      </c>
      <c r="AM283">
        <v>1.46</v>
      </c>
      <c r="AN283">
        <v>1.68</v>
      </c>
      <c r="AO283" s="1">
        <v>2153.6</v>
      </c>
      <c r="AP283">
        <v>0.91259999999999997</v>
      </c>
      <c r="AQ283" s="1">
        <v>1658.78</v>
      </c>
      <c r="AR283" s="1">
        <v>2348.98</v>
      </c>
      <c r="AS283" s="1">
        <v>7990.85</v>
      </c>
      <c r="AT283">
        <v>934.69</v>
      </c>
      <c r="AU283">
        <v>441.6</v>
      </c>
      <c r="AV283" s="1">
        <v>13374.91</v>
      </c>
      <c r="AW283" s="1">
        <v>4318.95</v>
      </c>
      <c r="AX283">
        <v>0.29120000000000001</v>
      </c>
      <c r="AY283" s="1">
        <v>7776.13</v>
      </c>
      <c r="AZ283">
        <v>0.52429999999999999</v>
      </c>
      <c r="BA283">
        <v>819.28</v>
      </c>
      <c r="BB283">
        <v>5.5199999999999999E-2</v>
      </c>
      <c r="BC283" s="1">
        <v>1917.11</v>
      </c>
      <c r="BD283">
        <v>0.1293</v>
      </c>
      <c r="BE283" s="1">
        <v>14831.47</v>
      </c>
      <c r="BF283">
        <v>0.59299999999999997</v>
      </c>
      <c r="BG283">
        <v>0.2276</v>
      </c>
      <c r="BH283">
        <v>0.1343</v>
      </c>
      <c r="BI283">
        <v>2.8000000000000001E-2</v>
      </c>
      <c r="BJ283">
        <v>1.7100000000000001E-2</v>
      </c>
    </row>
    <row r="284" spans="1:62" x14ac:dyDescent="0.25">
      <c r="A284" t="s">
        <v>285</v>
      </c>
      <c r="B284" t="s">
        <v>1039</v>
      </c>
      <c r="C284">
        <v>123.86</v>
      </c>
      <c r="D284">
        <v>13.046149831466799</v>
      </c>
      <c r="E284">
        <v>1529.5321356500001</v>
      </c>
      <c r="F284">
        <v>2.7000000000000001E-3</v>
      </c>
      <c r="G284">
        <v>4.0000000000000002E-4</v>
      </c>
      <c r="H284">
        <v>6.4999999999999997E-3</v>
      </c>
      <c r="I284">
        <v>8.9999999999999998E-4</v>
      </c>
      <c r="J284">
        <v>1.9099999999999999E-2</v>
      </c>
      <c r="K284">
        <v>0.94440000000000002</v>
      </c>
      <c r="L284">
        <v>2.5999999999999999E-2</v>
      </c>
      <c r="M284">
        <v>0.3009</v>
      </c>
      <c r="N284">
        <v>1.4E-3</v>
      </c>
      <c r="O284">
        <v>0.14749999999999999</v>
      </c>
      <c r="P284" s="1">
        <v>60330.58</v>
      </c>
      <c r="Q284">
        <v>0.15690000000000001</v>
      </c>
      <c r="R284">
        <v>0.18990000000000001</v>
      </c>
      <c r="S284">
        <v>0.6532</v>
      </c>
      <c r="T284">
        <v>13.9</v>
      </c>
      <c r="U284" s="1">
        <v>79330.679999999993</v>
      </c>
      <c r="V284">
        <v>111.73</v>
      </c>
      <c r="W284" s="1">
        <v>207922.84</v>
      </c>
      <c r="X284">
        <v>0.78820000000000001</v>
      </c>
      <c r="Y284">
        <v>7.8799999999999995E-2</v>
      </c>
      <c r="Z284">
        <v>0.13300000000000001</v>
      </c>
      <c r="AA284">
        <v>0.21179999999999999</v>
      </c>
      <c r="AB284">
        <v>207.92</v>
      </c>
      <c r="AC284" s="1">
        <v>5145.7471485699316</v>
      </c>
      <c r="AD284">
        <v>530.12</v>
      </c>
      <c r="AE284" s="1">
        <v>178511</v>
      </c>
      <c r="AF284" t="s">
        <v>3</v>
      </c>
      <c r="AG284" s="1">
        <v>39078</v>
      </c>
      <c r="AH284" s="1">
        <v>60814.14</v>
      </c>
      <c r="AI284">
        <v>33.03</v>
      </c>
      <c r="AJ284">
        <v>21.89</v>
      </c>
      <c r="AK284">
        <v>24.22</v>
      </c>
      <c r="AL284">
        <v>2.21</v>
      </c>
      <c r="AM284">
        <v>1.25</v>
      </c>
      <c r="AN284">
        <v>1.67</v>
      </c>
      <c r="AO284" s="1">
        <v>1659.7</v>
      </c>
      <c r="AP284">
        <v>1.0547</v>
      </c>
      <c r="AQ284" s="1">
        <v>1579.21</v>
      </c>
      <c r="AR284" s="1">
        <v>2612.85</v>
      </c>
      <c r="AS284" s="1">
        <v>7360.11</v>
      </c>
      <c r="AT284">
        <v>744.91</v>
      </c>
      <c r="AU284">
        <v>349.52</v>
      </c>
      <c r="AV284" s="1">
        <v>12646.6</v>
      </c>
      <c r="AW284" s="1">
        <v>6610.03</v>
      </c>
      <c r="AX284">
        <v>0.45469999999999999</v>
      </c>
      <c r="AY284" s="1">
        <v>5284.96</v>
      </c>
      <c r="AZ284">
        <v>0.36359999999999998</v>
      </c>
      <c r="BA284">
        <v>683.92</v>
      </c>
      <c r="BB284">
        <v>4.7E-2</v>
      </c>
      <c r="BC284" s="1">
        <v>1957.61</v>
      </c>
      <c r="BD284">
        <v>0.13469999999999999</v>
      </c>
      <c r="BE284" s="1">
        <v>14536.52</v>
      </c>
      <c r="BF284">
        <v>0.56369999999999998</v>
      </c>
      <c r="BG284">
        <v>0.2485</v>
      </c>
      <c r="BH284">
        <v>0.13339999999999999</v>
      </c>
      <c r="BI284">
        <v>3.6600000000000001E-2</v>
      </c>
      <c r="BJ284">
        <v>1.78E-2</v>
      </c>
    </row>
    <row r="285" spans="1:62" x14ac:dyDescent="0.25">
      <c r="A285" t="s">
        <v>286</v>
      </c>
      <c r="B285" t="s">
        <v>1040</v>
      </c>
      <c r="C285">
        <v>13.33</v>
      </c>
      <c r="D285">
        <v>351.1442403633917</v>
      </c>
      <c r="E285">
        <v>3849.7293313999999</v>
      </c>
      <c r="F285">
        <v>2.8E-3</v>
      </c>
      <c r="G285">
        <v>8.9999999999999998E-4</v>
      </c>
      <c r="H285">
        <v>0.37840000000000001</v>
      </c>
      <c r="I285">
        <v>1.6999999999999999E-3</v>
      </c>
      <c r="J285">
        <v>0.1273</v>
      </c>
      <c r="K285">
        <v>0.36199999999999999</v>
      </c>
      <c r="L285">
        <v>0.12690000000000001</v>
      </c>
      <c r="M285">
        <v>0.99660000000000004</v>
      </c>
      <c r="N285">
        <v>4.6899999999999997E-2</v>
      </c>
      <c r="O285">
        <v>0.19339999999999999</v>
      </c>
      <c r="P285" s="1">
        <v>64522.31</v>
      </c>
      <c r="Q285">
        <v>0.25869999999999999</v>
      </c>
      <c r="R285">
        <v>0.20280000000000001</v>
      </c>
      <c r="S285">
        <v>0.53849999999999998</v>
      </c>
      <c r="T285">
        <v>43.87</v>
      </c>
      <c r="U285" s="1">
        <v>87936.13</v>
      </c>
      <c r="V285">
        <v>87.09</v>
      </c>
      <c r="W285" s="1">
        <v>117798.02</v>
      </c>
      <c r="X285">
        <v>0.65969999999999995</v>
      </c>
      <c r="Y285">
        <v>0.25669999999999998</v>
      </c>
      <c r="Z285">
        <v>8.3599999999999994E-2</v>
      </c>
      <c r="AA285">
        <v>0.34029999999999999</v>
      </c>
      <c r="AB285">
        <v>117.8</v>
      </c>
      <c r="AC285" s="1">
        <v>5020.566297684597</v>
      </c>
      <c r="AD285">
        <v>415.54</v>
      </c>
      <c r="AE285" s="1">
        <v>68043.100000000006</v>
      </c>
      <c r="AF285" t="s">
        <v>3</v>
      </c>
      <c r="AG285" s="1">
        <v>27318</v>
      </c>
      <c r="AH285" s="1">
        <v>38288.51</v>
      </c>
      <c r="AI285">
        <v>60.48</v>
      </c>
      <c r="AJ285">
        <v>37.93</v>
      </c>
      <c r="AK285">
        <v>45.01</v>
      </c>
      <c r="AL285">
        <v>1.89</v>
      </c>
      <c r="AM285">
        <v>1.48</v>
      </c>
      <c r="AN285">
        <v>1.7</v>
      </c>
      <c r="AO285">
        <v>1.41</v>
      </c>
      <c r="AP285">
        <v>1.1657999999999999</v>
      </c>
      <c r="AQ285" s="1">
        <v>2398.75</v>
      </c>
      <c r="AR285" s="1">
        <v>3174</v>
      </c>
      <c r="AS285" s="1">
        <v>9190.25</v>
      </c>
      <c r="AT285" s="1">
        <v>1353.28</v>
      </c>
      <c r="AU285">
        <v>755.07</v>
      </c>
      <c r="AV285" s="1">
        <v>16871.349999999999</v>
      </c>
      <c r="AW285" s="1">
        <v>9940.4500000000007</v>
      </c>
      <c r="AX285">
        <v>0.51470000000000005</v>
      </c>
      <c r="AY285" s="1">
        <v>4394.72</v>
      </c>
      <c r="AZ285">
        <v>0.2276</v>
      </c>
      <c r="BA285">
        <v>538.37</v>
      </c>
      <c r="BB285">
        <v>2.7900000000000001E-2</v>
      </c>
      <c r="BC285" s="1">
        <v>4439.17</v>
      </c>
      <c r="BD285">
        <v>0.22989999999999999</v>
      </c>
      <c r="BE285" s="1">
        <v>19312.72</v>
      </c>
      <c r="BF285">
        <v>0.57199999999999995</v>
      </c>
      <c r="BG285">
        <v>0.222</v>
      </c>
      <c r="BH285">
        <v>0.16270000000000001</v>
      </c>
      <c r="BI285">
        <v>3.0300000000000001E-2</v>
      </c>
      <c r="BJ285">
        <v>1.2999999999999999E-2</v>
      </c>
    </row>
    <row r="286" spans="1:62" x14ac:dyDescent="0.25">
      <c r="A286" t="s">
        <v>287</v>
      </c>
      <c r="B286" t="s">
        <v>1041</v>
      </c>
      <c r="C286">
        <v>127.38</v>
      </c>
      <c r="D286">
        <v>7.4111685768300068</v>
      </c>
      <c r="E286">
        <v>855.95499229999996</v>
      </c>
      <c r="F286">
        <v>1.6999999999999999E-3</v>
      </c>
      <c r="G286">
        <v>1E-3</v>
      </c>
      <c r="H286">
        <v>6.4999999999999997E-3</v>
      </c>
      <c r="I286">
        <v>8.9999999999999998E-4</v>
      </c>
      <c r="J286">
        <v>2.47E-2</v>
      </c>
      <c r="K286">
        <v>0.9405</v>
      </c>
      <c r="L286">
        <v>2.4799999999999999E-2</v>
      </c>
      <c r="M286">
        <v>0.2707</v>
      </c>
      <c r="N286">
        <v>2.8999999999999998E-3</v>
      </c>
      <c r="O286">
        <v>0.16120000000000001</v>
      </c>
      <c r="P286" s="1">
        <v>60690.05</v>
      </c>
      <c r="Q286">
        <v>0.2147</v>
      </c>
      <c r="R286">
        <v>0.19570000000000001</v>
      </c>
      <c r="S286">
        <v>0.58950000000000002</v>
      </c>
      <c r="T286">
        <v>9.1999999999999993</v>
      </c>
      <c r="U286" s="1">
        <v>70241.490000000005</v>
      </c>
      <c r="V286">
        <v>92.91</v>
      </c>
      <c r="W286" s="1">
        <v>213670.37</v>
      </c>
      <c r="X286">
        <v>0.74299999999999999</v>
      </c>
      <c r="Y286">
        <v>3.8899999999999997E-2</v>
      </c>
      <c r="Z286">
        <v>0.21820000000000001</v>
      </c>
      <c r="AA286">
        <v>0.25700000000000001</v>
      </c>
      <c r="AB286">
        <v>213.67</v>
      </c>
      <c r="AC286" s="1">
        <v>5747.8104845839644</v>
      </c>
      <c r="AD286">
        <v>528.37</v>
      </c>
      <c r="AE286" s="1">
        <v>201948.75</v>
      </c>
      <c r="AF286" t="s">
        <v>3</v>
      </c>
      <c r="AG286" s="1">
        <v>37089</v>
      </c>
      <c r="AH286" s="1">
        <v>59252.25</v>
      </c>
      <c r="AI286">
        <v>33.11</v>
      </c>
      <c r="AJ286">
        <v>22.81</v>
      </c>
      <c r="AK286">
        <v>25.18</v>
      </c>
      <c r="AL286">
        <v>1.42</v>
      </c>
      <c r="AM286">
        <v>0.92</v>
      </c>
      <c r="AN286">
        <v>1.28</v>
      </c>
      <c r="AO286" s="1">
        <v>1756.37</v>
      </c>
      <c r="AP286">
        <v>1.2998000000000001</v>
      </c>
      <c r="AQ286" s="1">
        <v>2056.35</v>
      </c>
      <c r="AR286" s="1">
        <v>2837.16</v>
      </c>
      <c r="AS286" s="1">
        <v>8359.1200000000008</v>
      </c>
      <c r="AT286">
        <v>727.98</v>
      </c>
      <c r="AU286">
        <v>531.32000000000005</v>
      </c>
      <c r="AV286" s="1">
        <v>14511.93</v>
      </c>
      <c r="AW286" s="1">
        <v>7565.09</v>
      </c>
      <c r="AX286">
        <v>0.45490000000000003</v>
      </c>
      <c r="AY286" s="1">
        <v>6010.18</v>
      </c>
      <c r="AZ286">
        <v>0.3614</v>
      </c>
      <c r="BA286">
        <v>996.62</v>
      </c>
      <c r="BB286">
        <v>5.9900000000000002E-2</v>
      </c>
      <c r="BC286" s="1">
        <v>2059.37</v>
      </c>
      <c r="BD286">
        <v>0.12379999999999999</v>
      </c>
      <c r="BE286" s="1">
        <v>16631.259999999998</v>
      </c>
      <c r="BF286">
        <v>0.54549999999999998</v>
      </c>
      <c r="BG286">
        <v>0.24349999999999999</v>
      </c>
      <c r="BH286">
        <v>0.14499999999999999</v>
      </c>
      <c r="BI286">
        <v>3.7600000000000001E-2</v>
      </c>
      <c r="BJ286">
        <v>2.8299999999999999E-2</v>
      </c>
    </row>
    <row r="287" spans="1:62" x14ac:dyDescent="0.25">
      <c r="A287" t="s">
        <v>288</v>
      </c>
      <c r="B287" t="s">
        <v>1042</v>
      </c>
      <c r="C287">
        <v>55.38</v>
      </c>
      <c r="D287">
        <v>22.588577652416259</v>
      </c>
      <c r="E287">
        <v>995.19918710000002</v>
      </c>
      <c r="F287">
        <v>2E-3</v>
      </c>
      <c r="G287">
        <v>5.9999999999999995E-4</v>
      </c>
      <c r="H287">
        <v>7.9000000000000008E-3</v>
      </c>
      <c r="I287">
        <v>8.0000000000000004E-4</v>
      </c>
      <c r="J287">
        <v>1.7000000000000001E-2</v>
      </c>
      <c r="K287">
        <v>0.93840000000000001</v>
      </c>
      <c r="L287">
        <v>3.3300000000000003E-2</v>
      </c>
      <c r="M287">
        <v>0.45250000000000001</v>
      </c>
      <c r="N287">
        <v>1.2999999999999999E-3</v>
      </c>
      <c r="O287">
        <v>0.16350000000000001</v>
      </c>
      <c r="P287" s="1">
        <v>54572.84</v>
      </c>
      <c r="Q287">
        <v>0.23719999999999999</v>
      </c>
      <c r="R287">
        <v>0.2235</v>
      </c>
      <c r="S287">
        <v>0.5393</v>
      </c>
      <c r="T287">
        <v>10.37</v>
      </c>
      <c r="U287" s="1">
        <v>77887.34</v>
      </c>
      <c r="V287">
        <v>94.83</v>
      </c>
      <c r="W287" s="1">
        <v>186689.81</v>
      </c>
      <c r="X287">
        <v>0.65249999999999997</v>
      </c>
      <c r="Y287">
        <v>0.13109999999999999</v>
      </c>
      <c r="Z287">
        <v>0.21629999999999999</v>
      </c>
      <c r="AA287">
        <v>0.34749999999999998</v>
      </c>
      <c r="AB287">
        <v>186.69</v>
      </c>
      <c r="AC287" s="1">
        <v>4735.8875871993941</v>
      </c>
      <c r="AD287">
        <v>460.93</v>
      </c>
      <c r="AE287" s="1">
        <v>138789.9</v>
      </c>
      <c r="AF287" t="s">
        <v>3</v>
      </c>
      <c r="AG287" s="1">
        <v>33053</v>
      </c>
      <c r="AH287" s="1">
        <v>49786.27</v>
      </c>
      <c r="AI287">
        <v>35.630000000000003</v>
      </c>
      <c r="AJ287">
        <v>22.59</v>
      </c>
      <c r="AK287">
        <v>25.99</v>
      </c>
      <c r="AL287">
        <v>2.0299999999999998</v>
      </c>
      <c r="AM287">
        <v>1.76</v>
      </c>
      <c r="AN287">
        <v>1.93</v>
      </c>
      <c r="AO287" s="1">
        <v>1525.25</v>
      </c>
      <c r="AP287">
        <v>0.92369999999999997</v>
      </c>
      <c r="AQ287" s="1">
        <v>1965.06</v>
      </c>
      <c r="AR287" s="1">
        <v>2828.78</v>
      </c>
      <c r="AS287" s="1">
        <v>7937.3</v>
      </c>
      <c r="AT287">
        <v>838.66</v>
      </c>
      <c r="AU287">
        <v>355.96</v>
      </c>
      <c r="AV287" s="1">
        <v>13925.75</v>
      </c>
      <c r="AW287" s="1">
        <v>8369.51</v>
      </c>
      <c r="AX287">
        <v>0.52310000000000001</v>
      </c>
      <c r="AY287" s="1">
        <v>4346.62</v>
      </c>
      <c r="AZ287">
        <v>0.2717</v>
      </c>
      <c r="BA287">
        <v>847.22</v>
      </c>
      <c r="BB287">
        <v>5.2999999999999999E-2</v>
      </c>
      <c r="BC287" s="1">
        <v>2436.46</v>
      </c>
      <c r="BD287">
        <v>0.15229999999999999</v>
      </c>
      <c r="BE287" s="1">
        <v>15999.81</v>
      </c>
      <c r="BF287">
        <v>0.52090000000000003</v>
      </c>
      <c r="BG287">
        <v>0.25190000000000001</v>
      </c>
      <c r="BH287">
        <v>0.17469999999999999</v>
      </c>
      <c r="BI287">
        <v>3.2199999999999999E-2</v>
      </c>
      <c r="BJ287">
        <v>2.0400000000000001E-2</v>
      </c>
    </row>
    <row r="288" spans="1:62" x14ac:dyDescent="0.25">
      <c r="A288" t="s">
        <v>289</v>
      </c>
      <c r="B288" t="s">
        <v>1043</v>
      </c>
      <c r="C288">
        <v>60.29</v>
      </c>
      <c r="D288">
        <v>70.847538289515498</v>
      </c>
      <c r="E288">
        <v>3388.4032331499998</v>
      </c>
      <c r="F288">
        <v>2.2499999999999999E-2</v>
      </c>
      <c r="G288">
        <v>6.9999999999999999E-4</v>
      </c>
      <c r="H288">
        <v>2.2800000000000001E-2</v>
      </c>
      <c r="I288">
        <v>1.1999999999999999E-3</v>
      </c>
      <c r="J288">
        <v>4.24E-2</v>
      </c>
      <c r="K288">
        <v>0.87070000000000003</v>
      </c>
      <c r="L288">
        <v>3.9600000000000003E-2</v>
      </c>
      <c r="M288">
        <v>0.15409999999999999</v>
      </c>
      <c r="N288">
        <v>1.41E-2</v>
      </c>
      <c r="O288">
        <v>0.1298</v>
      </c>
      <c r="P288" s="1">
        <v>71891.929999999993</v>
      </c>
      <c r="Q288">
        <v>0.18179999999999999</v>
      </c>
      <c r="R288">
        <v>0.19040000000000001</v>
      </c>
      <c r="S288">
        <v>0.62780000000000002</v>
      </c>
      <c r="T288">
        <v>23.18</v>
      </c>
      <c r="U288" s="1">
        <v>92529.07</v>
      </c>
      <c r="V288">
        <v>149.04</v>
      </c>
      <c r="W288" s="1">
        <v>277075.26</v>
      </c>
      <c r="X288">
        <v>0.83299999999999996</v>
      </c>
      <c r="Y288">
        <v>0.11409999999999999</v>
      </c>
      <c r="Z288">
        <v>5.2900000000000003E-2</v>
      </c>
      <c r="AA288">
        <v>0.16700000000000001</v>
      </c>
      <c r="AB288">
        <v>277.08</v>
      </c>
      <c r="AC288" s="1">
        <v>8778.7544512870518</v>
      </c>
      <c r="AD288">
        <v>793.2</v>
      </c>
      <c r="AE288" s="1">
        <v>238551.32</v>
      </c>
      <c r="AF288" t="s">
        <v>3</v>
      </c>
      <c r="AG288" s="1">
        <v>47763</v>
      </c>
      <c r="AH288" s="1">
        <v>96234.240000000005</v>
      </c>
      <c r="AI288">
        <v>54.83</v>
      </c>
      <c r="AJ288">
        <v>29.18</v>
      </c>
      <c r="AK288">
        <v>33.65</v>
      </c>
      <c r="AL288">
        <v>1.96</v>
      </c>
      <c r="AM288">
        <v>1.48</v>
      </c>
      <c r="AN288">
        <v>1.76</v>
      </c>
      <c r="AO288" s="1">
        <v>2355.39</v>
      </c>
      <c r="AP288">
        <v>0.75060000000000004</v>
      </c>
      <c r="AQ288" s="1">
        <v>1543.59</v>
      </c>
      <c r="AR288" s="1">
        <v>2523.4499999999998</v>
      </c>
      <c r="AS288" s="1">
        <v>7440.75</v>
      </c>
      <c r="AT288">
        <v>790.36</v>
      </c>
      <c r="AU288">
        <v>369.03</v>
      </c>
      <c r="AV288" s="1">
        <v>12667.17</v>
      </c>
      <c r="AW288" s="1">
        <v>3595.05</v>
      </c>
      <c r="AX288">
        <v>0.26429999999999998</v>
      </c>
      <c r="AY288" s="1">
        <v>7972.53</v>
      </c>
      <c r="AZ288">
        <v>0.58620000000000005</v>
      </c>
      <c r="BA288">
        <v>718.02</v>
      </c>
      <c r="BB288">
        <v>5.28E-2</v>
      </c>
      <c r="BC288" s="1">
        <v>1315.68</v>
      </c>
      <c r="BD288">
        <v>9.6699999999999994E-2</v>
      </c>
      <c r="BE288" s="1">
        <v>13601.28</v>
      </c>
      <c r="BF288">
        <v>0.60119999999999996</v>
      </c>
      <c r="BG288">
        <v>0.23080000000000001</v>
      </c>
      <c r="BH288">
        <v>0.12089999999999999</v>
      </c>
      <c r="BI288">
        <v>2.9499999999999998E-2</v>
      </c>
      <c r="BJ288">
        <v>1.7600000000000001E-2</v>
      </c>
    </row>
    <row r="289" spans="1:62" x14ac:dyDescent="0.25">
      <c r="A289" t="s">
        <v>290</v>
      </c>
      <c r="B289" t="s">
        <v>1044</v>
      </c>
      <c r="C289">
        <v>6.62</v>
      </c>
      <c r="D289">
        <v>312.36485262318871</v>
      </c>
      <c r="E289">
        <v>1756.6179197500001</v>
      </c>
      <c r="F289">
        <v>3.5000000000000001E-3</v>
      </c>
      <c r="G289">
        <v>1.1999999999999999E-3</v>
      </c>
      <c r="H289">
        <v>0.3639</v>
      </c>
      <c r="I289">
        <v>1.8E-3</v>
      </c>
      <c r="J289">
        <v>0.128</v>
      </c>
      <c r="K289">
        <v>0.38219999999999998</v>
      </c>
      <c r="L289">
        <v>0.11940000000000001</v>
      </c>
      <c r="M289">
        <v>0.97689999999999999</v>
      </c>
      <c r="N289">
        <v>5.0500000000000003E-2</v>
      </c>
      <c r="O289">
        <v>0.18779999999999999</v>
      </c>
      <c r="P289" s="1">
        <v>63151.62</v>
      </c>
      <c r="Q289">
        <v>0.25480000000000003</v>
      </c>
      <c r="R289">
        <v>0.22220000000000001</v>
      </c>
      <c r="S289">
        <v>0.52300000000000002</v>
      </c>
      <c r="T289">
        <v>19.760000000000002</v>
      </c>
      <c r="U289" s="1">
        <v>86785.1</v>
      </c>
      <c r="V289">
        <v>85.94</v>
      </c>
      <c r="W289" s="1">
        <v>119264.67</v>
      </c>
      <c r="X289">
        <v>0.61699999999999999</v>
      </c>
      <c r="Y289">
        <v>0.30359999999999998</v>
      </c>
      <c r="Z289">
        <v>7.9399999999999998E-2</v>
      </c>
      <c r="AA289">
        <v>0.38300000000000001</v>
      </c>
      <c r="AB289">
        <v>119.26</v>
      </c>
      <c r="AC289" s="1">
        <v>4511.9478308034468</v>
      </c>
      <c r="AD289">
        <v>389.46</v>
      </c>
      <c r="AE289" s="1">
        <v>76421.37</v>
      </c>
      <c r="AF289" t="s">
        <v>3</v>
      </c>
      <c r="AG289" s="1">
        <v>27482</v>
      </c>
      <c r="AH289" s="1">
        <v>40050.93</v>
      </c>
      <c r="AI289">
        <v>53.53</v>
      </c>
      <c r="AJ289">
        <v>32.96</v>
      </c>
      <c r="AK289">
        <v>40.229999999999997</v>
      </c>
      <c r="AL289">
        <v>1.9</v>
      </c>
      <c r="AM289">
        <v>1.52</v>
      </c>
      <c r="AN289">
        <v>1.77</v>
      </c>
      <c r="AO289" s="1">
        <v>1277.45</v>
      </c>
      <c r="AP289">
        <v>1.0039</v>
      </c>
      <c r="AQ289" s="1">
        <v>2482.1999999999998</v>
      </c>
      <c r="AR289" s="1">
        <v>3172.54</v>
      </c>
      <c r="AS289" s="1">
        <v>9503.1200000000008</v>
      </c>
      <c r="AT289" s="1">
        <v>1143.25</v>
      </c>
      <c r="AU289">
        <v>617.36</v>
      </c>
      <c r="AV289" s="1">
        <v>16918.46</v>
      </c>
      <c r="AW289" s="1">
        <v>9968.15</v>
      </c>
      <c r="AX289">
        <v>0.51919999999999999</v>
      </c>
      <c r="AY289" s="1">
        <v>4250.51</v>
      </c>
      <c r="AZ289">
        <v>0.22140000000000001</v>
      </c>
      <c r="BA289">
        <v>856.61</v>
      </c>
      <c r="BB289">
        <v>4.4600000000000001E-2</v>
      </c>
      <c r="BC289" s="1">
        <v>4124.5600000000004</v>
      </c>
      <c r="BD289">
        <v>0.21479999999999999</v>
      </c>
      <c r="BE289" s="1">
        <v>19199.830000000002</v>
      </c>
      <c r="BF289">
        <v>0.5423</v>
      </c>
      <c r="BG289">
        <v>0.22140000000000001</v>
      </c>
      <c r="BH289">
        <v>0.18759999999999999</v>
      </c>
      <c r="BI289">
        <v>3.2000000000000001E-2</v>
      </c>
      <c r="BJ289">
        <v>1.67E-2</v>
      </c>
    </row>
    <row r="290" spans="1:62" x14ac:dyDescent="0.25">
      <c r="A290" t="s">
        <v>291</v>
      </c>
      <c r="B290" t="s">
        <v>1045</v>
      </c>
      <c r="C290">
        <v>138.29</v>
      </c>
      <c r="D290">
        <v>11.459963358143639</v>
      </c>
      <c r="E290">
        <v>1399.9488398999999</v>
      </c>
      <c r="F290">
        <v>2.3E-3</v>
      </c>
      <c r="G290">
        <v>4.0000000000000002E-4</v>
      </c>
      <c r="H290">
        <v>7.0000000000000001E-3</v>
      </c>
      <c r="I290">
        <v>8.9999999999999998E-4</v>
      </c>
      <c r="J290">
        <v>0.02</v>
      </c>
      <c r="K290">
        <v>0.94159999999999999</v>
      </c>
      <c r="L290">
        <v>2.7799999999999998E-2</v>
      </c>
      <c r="M290">
        <v>0.30620000000000003</v>
      </c>
      <c r="N290">
        <v>1.6000000000000001E-3</v>
      </c>
      <c r="O290">
        <v>0.15260000000000001</v>
      </c>
      <c r="P290" s="1">
        <v>60571.89</v>
      </c>
      <c r="Q290">
        <v>0.1729</v>
      </c>
      <c r="R290">
        <v>0.19359999999999999</v>
      </c>
      <c r="S290">
        <v>0.63360000000000005</v>
      </c>
      <c r="T290">
        <v>13.84</v>
      </c>
      <c r="U290" s="1">
        <v>76319.69</v>
      </c>
      <c r="V290">
        <v>101.95</v>
      </c>
      <c r="W290" s="1">
        <v>206658.84</v>
      </c>
      <c r="X290">
        <v>0.80669999999999997</v>
      </c>
      <c r="Y290">
        <v>7.6899999999999996E-2</v>
      </c>
      <c r="Z290">
        <v>0.1164</v>
      </c>
      <c r="AA290">
        <v>0.1933</v>
      </c>
      <c r="AB290">
        <v>206.66</v>
      </c>
      <c r="AC290" s="1">
        <v>4804.0734821388969</v>
      </c>
      <c r="AD290">
        <v>516.99</v>
      </c>
      <c r="AE290" s="1">
        <v>184367.05</v>
      </c>
      <c r="AF290" t="s">
        <v>3</v>
      </c>
      <c r="AG290" s="1">
        <v>39316</v>
      </c>
      <c r="AH290" s="1">
        <v>61566.93</v>
      </c>
      <c r="AI290">
        <v>31.59</v>
      </c>
      <c r="AJ290">
        <v>21.71</v>
      </c>
      <c r="AK290">
        <v>25.11</v>
      </c>
      <c r="AL290">
        <v>1.5</v>
      </c>
      <c r="AM290">
        <v>0.93</v>
      </c>
      <c r="AN290">
        <v>1.22</v>
      </c>
      <c r="AO290" s="1">
        <v>1764.32</v>
      </c>
      <c r="AP290">
        <v>1.0932999999999999</v>
      </c>
      <c r="AQ290" s="1">
        <v>1731.38</v>
      </c>
      <c r="AR290" s="1">
        <v>2721.64</v>
      </c>
      <c r="AS290" s="1">
        <v>7392.17</v>
      </c>
      <c r="AT290">
        <v>774</v>
      </c>
      <c r="AU290">
        <v>446.67</v>
      </c>
      <c r="AV290" s="1">
        <v>13065.86</v>
      </c>
      <c r="AW290" s="1">
        <v>6735.2</v>
      </c>
      <c r="AX290">
        <v>0.45200000000000001</v>
      </c>
      <c r="AY290" s="1">
        <v>5470.58</v>
      </c>
      <c r="AZ290">
        <v>0.36709999999999998</v>
      </c>
      <c r="BA290">
        <v>694.93</v>
      </c>
      <c r="BB290">
        <v>4.6600000000000003E-2</v>
      </c>
      <c r="BC290" s="1">
        <v>2001.24</v>
      </c>
      <c r="BD290">
        <v>0.1343</v>
      </c>
      <c r="BE290" s="1">
        <v>14901.95</v>
      </c>
      <c r="BF290">
        <v>0.55779999999999996</v>
      </c>
      <c r="BG290">
        <v>0.24049999999999999</v>
      </c>
      <c r="BH290">
        <v>0.1424</v>
      </c>
      <c r="BI290">
        <v>3.78E-2</v>
      </c>
      <c r="BJ290">
        <v>2.1399999999999999E-2</v>
      </c>
    </row>
    <row r="291" spans="1:62" x14ac:dyDescent="0.25">
      <c r="A291" t="s">
        <v>292</v>
      </c>
      <c r="B291" t="s">
        <v>1046</v>
      </c>
      <c r="C291">
        <v>175.1</v>
      </c>
      <c r="D291">
        <v>13.129252471070579</v>
      </c>
      <c r="E291">
        <v>1505.33949755</v>
      </c>
      <c r="F291">
        <v>1.6000000000000001E-3</v>
      </c>
      <c r="G291">
        <v>4.0000000000000002E-4</v>
      </c>
      <c r="H291">
        <v>8.8000000000000005E-3</v>
      </c>
      <c r="I291">
        <v>6.9999999999999999E-4</v>
      </c>
      <c r="J291">
        <v>1.06E-2</v>
      </c>
      <c r="K291">
        <v>0.95079999999999998</v>
      </c>
      <c r="L291">
        <v>2.7199999999999998E-2</v>
      </c>
      <c r="M291">
        <v>0.90720000000000001</v>
      </c>
      <c r="N291">
        <v>5.0000000000000001E-4</v>
      </c>
      <c r="O291">
        <v>0.1905</v>
      </c>
      <c r="P291" s="1">
        <v>61029.08</v>
      </c>
      <c r="Q291">
        <v>0.156</v>
      </c>
      <c r="R291">
        <v>0.18340000000000001</v>
      </c>
      <c r="S291">
        <v>0.66049999999999998</v>
      </c>
      <c r="T291">
        <v>14.83</v>
      </c>
      <c r="U291" s="1">
        <v>84459.63</v>
      </c>
      <c r="V291">
        <v>107.41</v>
      </c>
      <c r="W291" s="1">
        <v>185223.49</v>
      </c>
      <c r="X291">
        <v>0.55610000000000004</v>
      </c>
      <c r="Y291">
        <v>0.10440000000000001</v>
      </c>
      <c r="Z291">
        <v>0.33939999999999998</v>
      </c>
      <c r="AA291">
        <v>0.44390000000000002</v>
      </c>
      <c r="AB291">
        <v>185.22</v>
      </c>
      <c r="AC291" s="1">
        <v>3848.9101677471158</v>
      </c>
      <c r="AD291">
        <v>335.21</v>
      </c>
      <c r="AE291" s="1">
        <v>136412.54</v>
      </c>
      <c r="AF291" t="s">
        <v>3</v>
      </c>
      <c r="AG291" s="1">
        <v>32389</v>
      </c>
      <c r="AH291" s="1">
        <v>48405.75</v>
      </c>
      <c r="AI291">
        <v>24.71</v>
      </c>
      <c r="AJ291">
        <v>20.260000000000002</v>
      </c>
      <c r="AK291">
        <v>21.23</v>
      </c>
      <c r="AL291">
        <v>1</v>
      </c>
      <c r="AM291">
        <v>0.91</v>
      </c>
      <c r="AN291">
        <v>0.97</v>
      </c>
      <c r="AO291">
        <v>0</v>
      </c>
      <c r="AP291">
        <v>0.74660000000000004</v>
      </c>
      <c r="AQ291" s="1">
        <v>1777.96</v>
      </c>
      <c r="AR291" s="1">
        <v>3185.78</v>
      </c>
      <c r="AS291" s="1">
        <v>8734.58</v>
      </c>
      <c r="AT291">
        <v>784.63</v>
      </c>
      <c r="AU291">
        <v>439.59</v>
      </c>
      <c r="AV291" s="1">
        <v>14922.54</v>
      </c>
      <c r="AW291" s="1">
        <v>9596.02</v>
      </c>
      <c r="AX291">
        <v>0.56569999999999998</v>
      </c>
      <c r="AY291" s="1">
        <v>3540.14</v>
      </c>
      <c r="AZ291">
        <v>0.2087</v>
      </c>
      <c r="BA291">
        <v>637.48</v>
      </c>
      <c r="BB291">
        <v>3.7600000000000001E-2</v>
      </c>
      <c r="BC291" s="1">
        <v>3188.16</v>
      </c>
      <c r="BD291">
        <v>0.188</v>
      </c>
      <c r="BE291" s="1">
        <v>16961.8</v>
      </c>
      <c r="BF291">
        <v>0.55610000000000004</v>
      </c>
      <c r="BG291">
        <v>0.26019999999999999</v>
      </c>
      <c r="BH291">
        <v>0.1229</v>
      </c>
      <c r="BI291">
        <v>3.8699999999999998E-2</v>
      </c>
      <c r="BJ291">
        <v>2.2100000000000002E-2</v>
      </c>
    </row>
    <row r="292" spans="1:62" x14ac:dyDescent="0.25">
      <c r="A292" t="s">
        <v>293</v>
      </c>
      <c r="B292" t="s">
        <v>1047</v>
      </c>
      <c r="C292">
        <v>55.14</v>
      </c>
      <c r="D292">
        <v>42.158405830179611</v>
      </c>
      <c r="E292">
        <v>2002.0665029500001</v>
      </c>
      <c r="F292">
        <v>7.3000000000000001E-3</v>
      </c>
      <c r="G292">
        <v>1.1999999999999999E-3</v>
      </c>
      <c r="H292">
        <v>2.1299999999999999E-2</v>
      </c>
      <c r="I292">
        <v>1.2999999999999999E-3</v>
      </c>
      <c r="J292">
        <v>4.7E-2</v>
      </c>
      <c r="K292">
        <v>0.87309999999999999</v>
      </c>
      <c r="L292">
        <v>4.8599999999999997E-2</v>
      </c>
      <c r="M292">
        <v>0.33460000000000001</v>
      </c>
      <c r="N292">
        <v>8.2000000000000007E-3</v>
      </c>
      <c r="O292">
        <v>0.15079999999999999</v>
      </c>
      <c r="P292" s="1">
        <v>64527.199999999997</v>
      </c>
      <c r="Q292">
        <v>0.20799999999999999</v>
      </c>
      <c r="R292">
        <v>0.1734</v>
      </c>
      <c r="S292">
        <v>0.61860000000000004</v>
      </c>
      <c r="T292">
        <v>14.37</v>
      </c>
      <c r="U292" s="1">
        <v>84450.37</v>
      </c>
      <c r="V292">
        <v>139.53</v>
      </c>
      <c r="W292" s="1">
        <v>201130.12</v>
      </c>
      <c r="X292">
        <v>0.73409999999999997</v>
      </c>
      <c r="Y292">
        <v>0.1726</v>
      </c>
      <c r="Z292">
        <v>9.3299999999999994E-2</v>
      </c>
      <c r="AA292">
        <v>0.26590000000000003</v>
      </c>
      <c r="AB292">
        <v>201.13</v>
      </c>
      <c r="AC292" s="1">
        <v>6106.0479312891248</v>
      </c>
      <c r="AD292">
        <v>598.89</v>
      </c>
      <c r="AE292" s="1">
        <v>175506.88</v>
      </c>
      <c r="AF292" t="s">
        <v>3</v>
      </c>
      <c r="AG292" s="1">
        <v>38576</v>
      </c>
      <c r="AH292" s="1">
        <v>60683.88</v>
      </c>
      <c r="AI292">
        <v>45.13</v>
      </c>
      <c r="AJ292">
        <v>25.91</v>
      </c>
      <c r="AK292">
        <v>33.5</v>
      </c>
      <c r="AL292">
        <v>1.8</v>
      </c>
      <c r="AM292">
        <v>1.47</v>
      </c>
      <c r="AN292">
        <v>1.74</v>
      </c>
      <c r="AO292" s="1">
        <v>1722.23</v>
      </c>
      <c r="AP292">
        <v>0.97419999999999995</v>
      </c>
      <c r="AQ292" s="1">
        <v>1478.89</v>
      </c>
      <c r="AR292" s="1">
        <v>2236.48</v>
      </c>
      <c r="AS292" s="1">
        <v>7212.38</v>
      </c>
      <c r="AT292">
        <v>835.45</v>
      </c>
      <c r="AU292">
        <v>377.52</v>
      </c>
      <c r="AV292" s="1">
        <v>12140.72</v>
      </c>
      <c r="AW292" s="1">
        <v>5398.19</v>
      </c>
      <c r="AX292">
        <v>0.39140000000000003</v>
      </c>
      <c r="AY292" s="1">
        <v>5864.8</v>
      </c>
      <c r="AZ292">
        <v>0.42520000000000002</v>
      </c>
      <c r="BA292">
        <v>701.73</v>
      </c>
      <c r="BB292">
        <v>5.0900000000000001E-2</v>
      </c>
      <c r="BC292" s="1">
        <v>1828.44</v>
      </c>
      <c r="BD292">
        <v>0.1326</v>
      </c>
      <c r="BE292" s="1">
        <v>13793.16</v>
      </c>
      <c r="BF292">
        <v>0.56879999999999997</v>
      </c>
      <c r="BG292">
        <v>0.23119999999999999</v>
      </c>
      <c r="BH292">
        <v>0.1507</v>
      </c>
      <c r="BI292">
        <v>3.3700000000000001E-2</v>
      </c>
      <c r="BJ292">
        <v>1.5599999999999999E-2</v>
      </c>
    </row>
    <row r="293" spans="1:62" x14ac:dyDescent="0.25">
      <c r="A293" t="s">
        <v>294</v>
      </c>
      <c r="B293" t="s">
        <v>1048</v>
      </c>
      <c r="C293">
        <v>15.95</v>
      </c>
      <c r="D293">
        <v>353.63688043671362</v>
      </c>
      <c r="E293">
        <v>4519.0567195000003</v>
      </c>
      <c r="F293">
        <v>3.3E-3</v>
      </c>
      <c r="G293">
        <v>1.6000000000000001E-3</v>
      </c>
      <c r="H293">
        <v>0.38579999999999998</v>
      </c>
      <c r="I293">
        <v>1.6000000000000001E-3</v>
      </c>
      <c r="J293">
        <v>0.1333</v>
      </c>
      <c r="K293">
        <v>0.36099999999999999</v>
      </c>
      <c r="L293">
        <v>0.1133</v>
      </c>
      <c r="M293">
        <v>0.98899999999999999</v>
      </c>
      <c r="N293">
        <v>6.1400000000000003E-2</v>
      </c>
      <c r="O293">
        <v>0.1908</v>
      </c>
      <c r="P293" s="1">
        <v>63197.279999999999</v>
      </c>
      <c r="Q293">
        <v>0.26590000000000003</v>
      </c>
      <c r="R293">
        <v>0.20399999999999999</v>
      </c>
      <c r="S293">
        <v>0.5302</v>
      </c>
      <c r="T293">
        <v>51.25</v>
      </c>
      <c r="U293" s="1">
        <v>87010.83</v>
      </c>
      <c r="V293">
        <v>89.21</v>
      </c>
      <c r="W293" s="1">
        <v>120199.39</v>
      </c>
      <c r="X293">
        <v>0.66349999999999998</v>
      </c>
      <c r="Y293">
        <v>0.25969999999999999</v>
      </c>
      <c r="Z293">
        <v>7.6799999999999993E-2</v>
      </c>
      <c r="AA293">
        <v>0.33650000000000002</v>
      </c>
      <c r="AB293">
        <v>120.2</v>
      </c>
      <c r="AC293" s="1">
        <v>4915.6129921766042</v>
      </c>
      <c r="AD293">
        <v>412.76</v>
      </c>
      <c r="AE293" s="1">
        <v>68278.7</v>
      </c>
      <c r="AF293" t="s">
        <v>3</v>
      </c>
      <c r="AG293" s="1">
        <v>27408</v>
      </c>
      <c r="AH293" s="1">
        <v>38575.050000000003</v>
      </c>
      <c r="AI293">
        <v>58.83</v>
      </c>
      <c r="AJ293">
        <v>36.770000000000003</v>
      </c>
      <c r="AK293">
        <v>44.42</v>
      </c>
      <c r="AL293">
        <v>2.0499999999999998</v>
      </c>
      <c r="AM293">
        <v>1.69</v>
      </c>
      <c r="AN293">
        <v>1.9</v>
      </c>
      <c r="AO293">
        <v>1.41</v>
      </c>
      <c r="AP293">
        <v>1.1113</v>
      </c>
      <c r="AQ293" s="1">
        <v>2334.23</v>
      </c>
      <c r="AR293" s="1">
        <v>3261.75</v>
      </c>
      <c r="AS293" s="1">
        <v>9205.56</v>
      </c>
      <c r="AT293" s="1">
        <v>1338.87</v>
      </c>
      <c r="AU293">
        <v>738.68</v>
      </c>
      <c r="AV293" s="1">
        <v>16879.09</v>
      </c>
      <c r="AW293" s="1">
        <v>9776.8799999999992</v>
      </c>
      <c r="AX293">
        <v>0.51319999999999999</v>
      </c>
      <c r="AY293" s="1">
        <v>4364.49</v>
      </c>
      <c r="AZ293">
        <v>0.2291</v>
      </c>
      <c r="BA293">
        <v>463.42</v>
      </c>
      <c r="BB293">
        <v>2.4299999999999999E-2</v>
      </c>
      <c r="BC293" s="1">
        <v>4445.0200000000004</v>
      </c>
      <c r="BD293">
        <v>0.23330000000000001</v>
      </c>
      <c r="BE293" s="1">
        <v>19049.810000000001</v>
      </c>
      <c r="BF293">
        <v>0.57350000000000001</v>
      </c>
      <c r="BG293">
        <v>0.2198</v>
      </c>
      <c r="BH293">
        <v>0.16350000000000001</v>
      </c>
      <c r="BI293">
        <v>3.0200000000000001E-2</v>
      </c>
      <c r="BJ293">
        <v>1.2999999999999999E-2</v>
      </c>
    </row>
    <row r="294" spans="1:62" x14ac:dyDescent="0.25">
      <c r="A294" t="s">
        <v>295</v>
      </c>
      <c r="B294" t="s">
        <v>1049</v>
      </c>
      <c r="C294">
        <v>68.760000000000005</v>
      </c>
      <c r="D294">
        <v>10.42970171647363</v>
      </c>
      <c r="E294">
        <v>641.87076884999999</v>
      </c>
      <c r="F294">
        <v>2E-3</v>
      </c>
      <c r="G294">
        <v>5.0000000000000001E-4</v>
      </c>
      <c r="H294">
        <v>7.4000000000000003E-3</v>
      </c>
      <c r="I294">
        <v>8.0000000000000004E-4</v>
      </c>
      <c r="J294">
        <v>2.8400000000000002E-2</v>
      </c>
      <c r="K294">
        <v>0.92789999999999995</v>
      </c>
      <c r="L294">
        <v>3.3099999999999997E-2</v>
      </c>
      <c r="M294">
        <v>0.52780000000000005</v>
      </c>
      <c r="N294">
        <v>4.7000000000000002E-3</v>
      </c>
      <c r="O294">
        <v>0.1651</v>
      </c>
      <c r="P294" s="1">
        <v>56050.59</v>
      </c>
      <c r="Q294">
        <v>0.24199999999999999</v>
      </c>
      <c r="R294">
        <v>0.2298</v>
      </c>
      <c r="S294">
        <v>0.5282</v>
      </c>
      <c r="T294">
        <v>7.84</v>
      </c>
      <c r="U294" s="1">
        <v>70356.63</v>
      </c>
      <c r="V294">
        <v>80.650000000000006</v>
      </c>
      <c r="W294" s="1">
        <v>182912.4</v>
      </c>
      <c r="X294">
        <v>0.77259999999999995</v>
      </c>
      <c r="Y294">
        <v>0.1009</v>
      </c>
      <c r="Z294">
        <v>0.12640000000000001</v>
      </c>
      <c r="AA294">
        <v>0.22739999999999999</v>
      </c>
      <c r="AB294">
        <v>182.91</v>
      </c>
      <c r="AC294" s="1">
        <v>4671.5013888605426</v>
      </c>
      <c r="AD294">
        <v>536.15</v>
      </c>
      <c r="AE294" s="1">
        <v>164974.28</v>
      </c>
      <c r="AF294" t="s">
        <v>3</v>
      </c>
      <c r="AG294" s="1">
        <v>33948</v>
      </c>
      <c r="AH294" s="1">
        <v>53182.720000000001</v>
      </c>
      <c r="AI294">
        <v>35.93</v>
      </c>
      <c r="AJ294">
        <v>23.43</v>
      </c>
      <c r="AK294">
        <v>26.54</v>
      </c>
      <c r="AL294">
        <v>1.48</v>
      </c>
      <c r="AM294">
        <v>1.27</v>
      </c>
      <c r="AN294">
        <v>1.38</v>
      </c>
      <c r="AO294" s="1">
        <v>1532.45</v>
      </c>
      <c r="AP294">
        <v>1.2269000000000001</v>
      </c>
      <c r="AQ294" s="1">
        <v>2199.0500000000002</v>
      </c>
      <c r="AR294" s="1">
        <v>3369.7</v>
      </c>
      <c r="AS294" s="1">
        <v>8701.89</v>
      </c>
      <c r="AT294">
        <v>746.24</v>
      </c>
      <c r="AU294">
        <v>422.9</v>
      </c>
      <c r="AV294" s="1">
        <v>15439.78</v>
      </c>
      <c r="AW294" s="1">
        <v>9304.84</v>
      </c>
      <c r="AX294">
        <v>0.51549999999999996</v>
      </c>
      <c r="AY294" s="1">
        <v>5004.71</v>
      </c>
      <c r="AZ294">
        <v>0.27729999999999999</v>
      </c>
      <c r="BA294" s="1">
        <v>1076.17</v>
      </c>
      <c r="BB294">
        <v>5.96E-2</v>
      </c>
      <c r="BC294" s="1">
        <v>2662.74</v>
      </c>
      <c r="BD294">
        <v>0.14749999999999999</v>
      </c>
      <c r="BE294" s="1">
        <v>18048.47</v>
      </c>
      <c r="BF294">
        <v>0.53439999999999999</v>
      </c>
      <c r="BG294">
        <v>0.23699999999999999</v>
      </c>
      <c r="BH294">
        <v>0.17119999999999999</v>
      </c>
      <c r="BI294">
        <v>3.7900000000000003E-2</v>
      </c>
      <c r="BJ294">
        <v>1.9400000000000001E-2</v>
      </c>
    </row>
    <row r="295" spans="1:62" x14ac:dyDescent="0.25">
      <c r="A295" t="s">
        <v>296</v>
      </c>
      <c r="B295" t="s">
        <v>1050</v>
      </c>
      <c r="C295">
        <v>115.81</v>
      </c>
      <c r="D295">
        <v>8.8714267448926893</v>
      </c>
      <c r="E295">
        <v>939.3808196</v>
      </c>
      <c r="F295">
        <v>1.6000000000000001E-3</v>
      </c>
      <c r="G295">
        <v>8.9999999999999998E-4</v>
      </c>
      <c r="H295">
        <v>4.7000000000000002E-3</v>
      </c>
      <c r="I295">
        <v>8.9999999999999998E-4</v>
      </c>
      <c r="J295">
        <v>2.6499999999999999E-2</v>
      </c>
      <c r="K295">
        <v>0.94140000000000001</v>
      </c>
      <c r="L295">
        <v>2.41E-2</v>
      </c>
      <c r="M295">
        <v>0.29849999999999999</v>
      </c>
      <c r="N295">
        <v>3.3E-3</v>
      </c>
      <c r="O295">
        <v>0.15540000000000001</v>
      </c>
      <c r="P295" s="1">
        <v>58722.33</v>
      </c>
      <c r="Q295">
        <v>0.2064</v>
      </c>
      <c r="R295">
        <v>0.18770000000000001</v>
      </c>
      <c r="S295">
        <v>0.60589999999999999</v>
      </c>
      <c r="T295">
        <v>9.94</v>
      </c>
      <c r="U295" s="1">
        <v>68472.52</v>
      </c>
      <c r="V295">
        <v>94.34</v>
      </c>
      <c r="W295" s="1">
        <v>197141.25</v>
      </c>
      <c r="X295">
        <v>0.75</v>
      </c>
      <c r="Y295">
        <v>6.3E-2</v>
      </c>
      <c r="Z295">
        <v>0.18709999999999999</v>
      </c>
      <c r="AA295">
        <v>0.25</v>
      </c>
      <c r="AB295">
        <v>197.14</v>
      </c>
      <c r="AC295" s="1">
        <v>5301.4936064180392</v>
      </c>
      <c r="AD295">
        <v>475.54</v>
      </c>
      <c r="AE295" s="1">
        <v>177438.22</v>
      </c>
      <c r="AF295" t="s">
        <v>3</v>
      </c>
      <c r="AG295" s="1">
        <v>35492</v>
      </c>
      <c r="AH295" s="1">
        <v>55505.37</v>
      </c>
      <c r="AI295">
        <v>33.64</v>
      </c>
      <c r="AJ295">
        <v>22.73</v>
      </c>
      <c r="AK295">
        <v>24.55</v>
      </c>
      <c r="AL295">
        <v>1.36</v>
      </c>
      <c r="AM295">
        <v>0.97</v>
      </c>
      <c r="AN295">
        <v>1.22</v>
      </c>
      <c r="AO295" s="1">
        <v>1832.94</v>
      </c>
      <c r="AP295">
        <v>1.333</v>
      </c>
      <c r="AQ295" s="1">
        <v>1883.57</v>
      </c>
      <c r="AR295" s="1">
        <v>2950.8</v>
      </c>
      <c r="AS295" s="1">
        <v>8120.5</v>
      </c>
      <c r="AT295">
        <v>748.53</v>
      </c>
      <c r="AU295">
        <v>365.85</v>
      </c>
      <c r="AV295" s="1">
        <v>14069.25</v>
      </c>
      <c r="AW295" s="1">
        <v>7889.06</v>
      </c>
      <c r="AX295">
        <v>0.47149999999999997</v>
      </c>
      <c r="AY295" s="1">
        <v>5721.6</v>
      </c>
      <c r="AZ295">
        <v>0.34200000000000003</v>
      </c>
      <c r="BA295">
        <v>851.64</v>
      </c>
      <c r="BB295">
        <v>5.0900000000000001E-2</v>
      </c>
      <c r="BC295" s="1">
        <v>2269.73</v>
      </c>
      <c r="BD295">
        <v>0.13569999999999999</v>
      </c>
      <c r="BE295" s="1">
        <v>16732.03</v>
      </c>
      <c r="BF295">
        <v>0.53620000000000001</v>
      </c>
      <c r="BG295">
        <v>0.25030000000000002</v>
      </c>
      <c r="BH295">
        <v>0.15260000000000001</v>
      </c>
      <c r="BI295">
        <v>4.1000000000000002E-2</v>
      </c>
      <c r="BJ295">
        <v>1.9800000000000002E-2</v>
      </c>
    </row>
    <row r="296" spans="1:62" x14ac:dyDescent="0.25">
      <c r="A296" t="s">
        <v>297</v>
      </c>
      <c r="B296" t="s">
        <v>1051</v>
      </c>
      <c r="C296">
        <v>38</v>
      </c>
      <c r="D296">
        <v>61.350317823135271</v>
      </c>
      <c r="E296">
        <v>2078.3394199499999</v>
      </c>
      <c r="F296">
        <v>7.3000000000000001E-3</v>
      </c>
      <c r="G296">
        <v>5.9999999999999995E-4</v>
      </c>
      <c r="H296">
        <v>1.3599999999999999E-2</v>
      </c>
      <c r="I296">
        <v>6.9999999999999999E-4</v>
      </c>
      <c r="J296">
        <v>2.5999999999999999E-2</v>
      </c>
      <c r="K296">
        <v>0.91239999999999999</v>
      </c>
      <c r="L296">
        <v>3.9300000000000002E-2</v>
      </c>
      <c r="M296">
        <v>0.31359999999999999</v>
      </c>
      <c r="N296">
        <v>5.1000000000000004E-3</v>
      </c>
      <c r="O296">
        <v>0.14369999999999999</v>
      </c>
      <c r="P296" s="1">
        <v>63041.22</v>
      </c>
      <c r="Q296">
        <v>0.18509999999999999</v>
      </c>
      <c r="R296">
        <v>0.1953</v>
      </c>
      <c r="S296">
        <v>0.61960000000000004</v>
      </c>
      <c r="T296">
        <v>16.04</v>
      </c>
      <c r="U296" s="1">
        <v>82286.490000000005</v>
      </c>
      <c r="V296">
        <v>131.29</v>
      </c>
      <c r="W296" s="1">
        <v>195041.55</v>
      </c>
      <c r="X296">
        <v>0.74770000000000003</v>
      </c>
      <c r="Y296">
        <v>0.15160000000000001</v>
      </c>
      <c r="Z296">
        <v>0.1007</v>
      </c>
      <c r="AA296">
        <v>0.25230000000000002</v>
      </c>
      <c r="AB296">
        <v>195.04</v>
      </c>
      <c r="AC296" s="1">
        <v>5915.3787723279074</v>
      </c>
      <c r="AD296">
        <v>592.88</v>
      </c>
      <c r="AE296" s="1">
        <v>165301.43</v>
      </c>
      <c r="AF296" t="s">
        <v>3</v>
      </c>
      <c r="AG296" s="1">
        <v>38256</v>
      </c>
      <c r="AH296" s="1">
        <v>61859.21</v>
      </c>
      <c r="AI296">
        <v>49.32</v>
      </c>
      <c r="AJ296">
        <v>26.42</v>
      </c>
      <c r="AK296">
        <v>32.19</v>
      </c>
      <c r="AL296">
        <v>1.85</v>
      </c>
      <c r="AM296">
        <v>1.47</v>
      </c>
      <c r="AN296">
        <v>1.65</v>
      </c>
      <c r="AO296" s="1">
        <v>1566.14</v>
      </c>
      <c r="AP296">
        <v>0.89870000000000005</v>
      </c>
      <c r="AQ296" s="1">
        <v>1468.29</v>
      </c>
      <c r="AR296" s="1">
        <v>2153.61</v>
      </c>
      <c r="AS296" s="1">
        <v>6930.62</v>
      </c>
      <c r="AT296">
        <v>748.93</v>
      </c>
      <c r="AU296">
        <v>387.87</v>
      </c>
      <c r="AV296" s="1">
        <v>11689.33</v>
      </c>
      <c r="AW296" s="1">
        <v>5318.01</v>
      </c>
      <c r="AX296">
        <v>0.40200000000000002</v>
      </c>
      <c r="AY296" s="1">
        <v>5474.66</v>
      </c>
      <c r="AZ296">
        <v>0.4138</v>
      </c>
      <c r="BA296">
        <v>630.03</v>
      </c>
      <c r="BB296">
        <v>4.7600000000000003E-2</v>
      </c>
      <c r="BC296" s="1">
        <v>1806.28</v>
      </c>
      <c r="BD296">
        <v>0.13650000000000001</v>
      </c>
      <c r="BE296" s="1">
        <v>13228.98</v>
      </c>
      <c r="BF296">
        <v>0.56169999999999998</v>
      </c>
      <c r="BG296">
        <v>0.23580000000000001</v>
      </c>
      <c r="BH296">
        <v>0.151</v>
      </c>
      <c r="BI296">
        <v>3.3799999999999997E-2</v>
      </c>
      <c r="BJ296">
        <v>1.78E-2</v>
      </c>
    </row>
    <row r="297" spans="1:62" x14ac:dyDescent="0.25">
      <c r="A297" t="s">
        <v>298</v>
      </c>
      <c r="B297" t="s">
        <v>1052</v>
      </c>
      <c r="C297">
        <v>23</v>
      </c>
      <c r="D297">
        <v>223.94198240280551</v>
      </c>
      <c r="E297">
        <v>4308.9554844000004</v>
      </c>
      <c r="F297">
        <v>4.82E-2</v>
      </c>
      <c r="G297">
        <v>8.9999999999999998E-4</v>
      </c>
      <c r="H297">
        <v>3.4799999999999998E-2</v>
      </c>
      <c r="I297">
        <v>8.9999999999999998E-4</v>
      </c>
      <c r="J297">
        <v>4.4299999999999999E-2</v>
      </c>
      <c r="K297">
        <v>0.82479999999999998</v>
      </c>
      <c r="L297">
        <v>4.6100000000000002E-2</v>
      </c>
      <c r="M297">
        <v>0.12139999999999999</v>
      </c>
      <c r="N297">
        <v>2.12E-2</v>
      </c>
      <c r="O297">
        <v>0.11990000000000001</v>
      </c>
      <c r="P297" s="1">
        <v>78176.2</v>
      </c>
      <c r="Q297">
        <v>0.13489999999999999</v>
      </c>
      <c r="R297">
        <v>0.16889999999999999</v>
      </c>
      <c r="S297">
        <v>0.69620000000000004</v>
      </c>
      <c r="T297">
        <v>26.69</v>
      </c>
      <c r="U297" s="1">
        <v>100852.86</v>
      </c>
      <c r="V297">
        <v>160.84</v>
      </c>
      <c r="W297" s="1">
        <v>292307.69</v>
      </c>
      <c r="X297">
        <v>0.80789999999999995</v>
      </c>
      <c r="Y297">
        <v>0.16020000000000001</v>
      </c>
      <c r="Z297">
        <v>3.1899999999999998E-2</v>
      </c>
      <c r="AA297">
        <v>0.19209999999999999</v>
      </c>
      <c r="AB297">
        <v>292.31</v>
      </c>
      <c r="AC297" s="1">
        <v>11509.98709955913</v>
      </c>
      <c r="AD297" s="1">
        <v>1047.5</v>
      </c>
      <c r="AE297" s="1">
        <v>267822.62</v>
      </c>
      <c r="AF297" t="s">
        <v>3</v>
      </c>
      <c r="AG297" s="1">
        <v>54883</v>
      </c>
      <c r="AH297" s="1">
        <v>108748.15</v>
      </c>
      <c r="AI297">
        <v>71.760000000000005</v>
      </c>
      <c r="AJ297">
        <v>35.57</v>
      </c>
      <c r="AK297">
        <v>43.73</v>
      </c>
      <c r="AL297">
        <v>1.96</v>
      </c>
      <c r="AM297">
        <v>1.45</v>
      </c>
      <c r="AN297">
        <v>1.62</v>
      </c>
      <c r="AO297" s="1">
        <v>1787.56</v>
      </c>
      <c r="AP297">
        <v>0.67249999999999999</v>
      </c>
      <c r="AQ297" s="1">
        <v>1617.45</v>
      </c>
      <c r="AR297" s="1">
        <v>2279.0300000000002</v>
      </c>
      <c r="AS297" s="1">
        <v>8287.1</v>
      </c>
      <c r="AT297">
        <v>964.62</v>
      </c>
      <c r="AU297">
        <v>366.8</v>
      </c>
      <c r="AV297" s="1">
        <v>13514.99</v>
      </c>
      <c r="AW297" s="1">
        <v>3078.6</v>
      </c>
      <c r="AX297">
        <v>0.20780000000000001</v>
      </c>
      <c r="AY297" s="1">
        <v>9486.42</v>
      </c>
      <c r="AZ297">
        <v>0.64039999999999997</v>
      </c>
      <c r="BA297">
        <v>948.52</v>
      </c>
      <c r="BB297">
        <v>6.4000000000000001E-2</v>
      </c>
      <c r="BC297" s="1">
        <v>1300.01</v>
      </c>
      <c r="BD297">
        <v>8.7800000000000003E-2</v>
      </c>
      <c r="BE297" s="1">
        <v>14813.56</v>
      </c>
      <c r="BF297">
        <v>0.60389999999999999</v>
      </c>
      <c r="BG297">
        <v>0.23130000000000001</v>
      </c>
      <c r="BH297">
        <v>0.1181</v>
      </c>
      <c r="BI297">
        <v>2.98E-2</v>
      </c>
      <c r="BJ297">
        <v>1.6899999999999998E-2</v>
      </c>
    </row>
    <row r="298" spans="1:62" x14ac:dyDescent="0.25">
      <c r="A298" t="s">
        <v>299</v>
      </c>
      <c r="B298" t="s">
        <v>1053</v>
      </c>
      <c r="C298">
        <v>30.86</v>
      </c>
      <c r="D298">
        <v>32.994116142718347</v>
      </c>
      <c r="E298">
        <v>829.86141229999998</v>
      </c>
      <c r="F298">
        <v>3.3999999999999998E-3</v>
      </c>
      <c r="G298">
        <v>1.1000000000000001E-3</v>
      </c>
      <c r="H298">
        <v>1.1900000000000001E-2</v>
      </c>
      <c r="I298">
        <v>8.9999999999999998E-4</v>
      </c>
      <c r="J298">
        <v>4.6300000000000001E-2</v>
      </c>
      <c r="K298">
        <v>0.89180000000000004</v>
      </c>
      <c r="L298">
        <v>4.4600000000000001E-2</v>
      </c>
      <c r="M298">
        <v>0.41010000000000002</v>
      </c>
      <c r="N298">
        <v>4.4000000000000003E-3</v>
      </c>
      <c r="O298">
        <v>0.16189999999999999</v>
      </c>
      <c r="P298" s="1">
        <v>56803.16</v>
      </c>
      <c r="Q298">
        <v>0.2223</v>
      </c>
      <c r="R298">
        <v>0.23519999999999999</v>
      </c>
      <c r="S298">
        <v>0.54249999999999998</v>
      </c>
      <c r="T298">
        <v>9.02</v>
      </c>
      <c r="U298" s="1">
        <v>73498.899999999994</v>
      </c>
      <c r="V298">
        <v>90.1</v>
      </c>
      <c r="W298" s="1">
        <v>188870.08</v>
      </c>
      <c r="X298">
        <v>0.73380000000000001</v>
      </c>
      <c r="Y298">
        <v>0.15690000000000001</v>
      </c>
      <c r="Z298">
        <v>0.1094</v>
      </c>
      <c r="AA298">
        <v>0.26619999999999999</v>
      </c>
      <c r="AB298">
        <v>188.87</v>
      </c>
      <c r="AC298" s="1">
        <v>5482.1398742313413</v>
      </c>
      <c r="AD298">
        <v>565.17999999999995</v>
      </c>
      <c r="AE298" s="1">
        <v>158624.21</v>
      </c>
      <c r="AF298" t="s">
        <v>3</v>
      </c>
      <c r="AG298" s="1">
        <v>34100</v>
      </c>
      <c r="AH298" s="1">
        <v>54168.66</v>
      </c>
      <c r="AI298">
        <v>43.05</v>
      </c>
      <c r="AJ298">
        <v>24.63</v>
      </c>
      <c r="AK298">
        <v>29.9</v>
      </c>
      <c r="AL298">
        <v>1.73</v>
      </c>
      <c r="AM298">
        <v>1.34</v>
      </c>
      <c r="AN298">
        <v>1.58</v>
      </c>
      <c r="AO298" s="1">
        <v>1838.87</v>
      </c>
      <c r="AP298">
        <v>1.1084000000000001</v>
      </c>
      <c r="AQ298" s="1">
        <v>2042.69</v>
      </c>
      <c r="AR298" s="1">
        <v>2613.15</v>
      </c>
      <c r="AS298" s="1">
        <v>8076.89</v>
      </c>
      <c r="AT298">
        <v>822.27</v>
      </c>
      <c r="AU298">
        <v>576.04</v>
      </c>
      <c r="AV298" s="1">
        <v>14131.04</v>
      </c>
      <c r="AW298" s="1">
        <v>7138.88</v>
      </c>
      <c r="AX298">
        <v>0.44490000000000002</v>
      </c>
      <c r="AY298" s="1">
        <v>5854.31</v>
      </c>
      <c r="AZ298">
        <v>0.36480000000000001</v>
      </c>
      <c r="BA298">
        <v>938.44</v>
      </c>
      <c r="BB298">
        <v>5.8500000000000003E-2</v>
      </c>
      <c r="BC298" s="1">
        <v>2115.4899999999998</v>
      </c>
      <c r="BD298">
        <v>0.1318</v>
      </c>
      <c r="BE298" s="1">
        <v>16047.12</v>
      </c>
      <c r="BF298">
        <v>0.53939999999999999</v>
      </c>
      <c r="BG298">
        <v>0.2321</v>
      </c>
      <c r="BH298">
        <v>0.1701</v>
      </c>
      <c r="BI298">
        <v>3.2399999999999998E-2</v>
      </c>
      <c r="BJ298">
        <v>2.5999999999999999E-2</v>
      </c>
    </row>
    <row r="299" spans="1:62" x14ac:dyDescent="0.25">
      <c r="A299" t="s">
        <v>300</v>
      </c>
      <c r="B299" t="s">
        <v>1054</v>
      </c>
      <c r="C299">
        <v>70.760000000000005</v>
      </c>
      <c r="D299">
        <v>9.6182343723723331</v>
      </c>
      <c r="E299">
        <v>630.20170289999999</v>
      </c>
      <c r="F299">
        <v>1.6999999999999999E-3</v>
      </c>
      <c r="G299">
        <v>4.0000000000000002E-4</v>
      </c>
      <c r="H299">
        <v>5.0000000000000001E-3</v>
      </c>
      <c r="I299">
        <v>5.0000000000000001E-4</v>
      </c>
      <c r="J299">
        <v>1.77E-2</v>
      </c>
      <c r="K299">
        <v>0.95440000000000003</v>
      </c>
      <c r="L299">
        <v>2.0299999999999999E-2</v>
      </c>
      <c r="M299">
        <v>0.26469999999999999</v>
      </c>
      <c r="N299">
        <v>1.1000000000000001E-3</v>
      </c>
      <c r="O299">
        <v>0.13919999999999999</v>
      </c>
      <c r="P299" s="1">
        <v>59058.35</v>
      </c>
      <c r="Q299">
        <v>0.1976</v>
      </c>
      <c r="R299">
        <v>0.20369999999999999</v>
      </c>
      <c r="S299">
        <v>0.59870000000000001</v>
      </c>
      <c r="T299">
        <v>5.76</v>
      </c>
      <c r="U299" s="1">
        <v>83326.98</v>
      </c>
      <c r="V299">
        <v>107.88</v>
      </c>
      <c r="W299" s="1">
        <v>261492.21</v>
      </c>
      <c r="X299">
        <v>0.64419999999999999</v>
      </c>
      <c r="Y299">
        <v>5.7200000000000001E-2</v>
      </c>
      <c r="Z299">
        <v>0.29859999999999998</v>
      </c>
      <c r="AA299">
        <v>0.35580000000000001</v>
      </c>
      <c r="AB299">
        <v>261.49</v>
      </c>
      <c r="AC299" s="1">
        <v>7433.0800554788393</v>
      </c>
      <c r="AD299">
        <v>656.81</v>
      </c>
      <c r="AE299" s="1">
        <v>210362.99</v>
      </c>
      <c r="AF299" t="s">
        <v>3</v>
      </c>
      <c r="AG299" s="1">
        <v>36879</v>
      </c>
      <c r="AH299" s="1">
        <v>59246.87</v>
      </c>
      <c r="AI299">
        <v>39.65</v>
      </c>
      <c r="AJ299">
        <v>24.27</v>
      </c>
      <c r="AK299">
        <v>27.76</v>
      </c>
      <c r="AL299">
        <v>2</v>
      </c>
      <c r="AM299">
        <v>1.31</v>
      </c>
      <c r="AN299">
        <v>1.57</v>
      </c>
      <c r="AO299" s="1">
        <v>2518.69</v>
      </c>
      <c r="AP299">
        <v>1.3254999999999999</v>
      </c>
      <c r="AQ299" s="1">
        <v>2148.52</v>
      </c>
      <c r="AR299" s="1">
        <v>2902.8</v>
      </c>
      <c r="AS299" s="1">
        <v>8288.4</v>
      </c>
      <c r="AT299">
        <v>848.66</v>
      </c>
      <c r="AU299">
        <v>463.68</v>
      </c>
      <c r="AV299" s="1">
        <v>14652.07</v>
      </c>
      <c r="AW299" s="1">
        <v>7107.8</v>
      </c>
      <c r="AX299">
        <v>0.39610000000000001</v>
      </c>
      <c r="AY299" s="1">
        <v>7993.14</v>
      </c>
      <c r="AZ299">
        <v>0.44540000000000002</v>
      </c>
      <c r="BA299">
        <v>952.32</v>
      </c>
      <c r="BB299">
        <v>5.3100000000000001E-2</v>
      </c>
      <c r="BC299" s="1">
        <v>1892.34</v>
      </c>
      <c r="BD299">
        <v>0.10539999999999999</v>
      </c>
      <c r="BE299" s="1">
        <v>17945.599999999999</v>
      </c>
      <c r="BF299">
        <v>0.55149999999999999</v>
      </c>
      <c r="BG299">
        <v>0.23430000000000001</v>
      </c>
      <c r="BH299">
        <v>0.15570000000000001</v>
      </c>
      <c r="BI299">
        <v>3.5900000000000001E-2</v>
      </c>
      <c r="BJ299">
        <v>2.2599999999999999E-2</v>
      </c>
    </row>
    <row r="300" spans="1:62" x14ac:dyDescent="0.25">
      <c r="A300" t="s">
        <v>301</v>
      </c>
      <c r="B300" t="s">
        <v>1055</v>
      </c>
      <c r="C300">
        <v>107.05</v>
      </c>
      <c r="D300">
        <v>10.044264508597131</v>
      </c>
      <c r="E300">
        <v>1016.22264645</v>
      </c>
      <c r="F300">
        <v>1.1999999999999999E-3</v>
      </c>
      <c r="G300">
        <v>5.9999999999999995E-4</v>
      </c>
      <c r="H300">
        <v>5.3E-3</v>
      </c>
      <c r="I300">
        <v>1E-3</v>
      </c>
      <c r="J300">
        <v>2.0899999999999998E-2</v>
      </c>
      <c r="K300">
        <v>0.94810000000000005</v>
      </c>
      <c r="L300">
        <v>2.3E-2</v>
      </c>
      <c r="M300">
        <v>0.3085</v>
      </c>
      <c r="N300">
        <v>2.5999999999999999E-3</v>
      </c>
      <c r="O300">
        <v>0.1492</v>
      </c>
      <c r="P300" s="1">
        <v>58860.17</v>
      </c>
      <c r="Q300">
        <v>0.21410000000000001</v>
      </c>
      <c r="R300">
        <v>0.19139999999999999</v>
      </c>
      <c r="S300">
        <v>0.59450000000000003</v>
      </c>
      <c r="T300">
        <v>10.63</v>
      </c>
      <c r="U300" s="1">
        <v>68138.55</v>
      </c>
      <c r="V300">
        <v>95.67</v>
      </c>
      <c r="W300" s="1">
        <v>208769.76</v>
      </c>
      <c r="X300">
        <v>0.73070000000000002</v>
      </c>
      <c r="Y300">
        <v>8.3400000000000002E-2</v>
      </c>
      <c r="Z300">
        <v>0.18590000000000001</v>
      </c>
      <c r="AA300">
        <v>0.26929999999999998</v>
      </c>
      <c r="AB300">
        <v>208.77</v>
      </c>
      <c r="AC300" s="1">
        <v>5343.9056423512357</v>
      </c>
      <c r="AD300">
        <v>493.59</v>
      </c>
      <c r="AE300" s="1">
        <v>174866.56</v>
      </c>
      <c r="AF300" t="s">
        <v>3</v>
      </c>
      <c r="AG300" s="1">
        <v>35818</v>
      </c>
      <c r="AH300" s="1">
        <v>56494</v>
      </c>
      <c r="AI300">
        <v>33.590000000000003</v>
      </c>
      <c r="AJ300">
        <v>22.28</v>
      </c>
      <c r="AK300">
        <v>24.22</v>
      </c>
      <c r="AL300">
        <v>1.6</v>
      </c>
      <c r="AM300">
        <v>1.0900000000000001</v>
      </c>
      <c r="AN300">
        <v>1.32</v>
      </c>
      <c r="AO300" s="1">
        <v>1677.2</v>
      </c>
      <c r="AP300">
        <v>1.1781999999999999</v>
      </c>
      <c r="AQ300" s="1">
        <v>1804.9</v>
      </c>
      <c r="AR300" s="1">
        <v>2755.78</v>
      </c>
      <c r="AS300" s="1">
        <v>7929.32</v>
      </c>
      <c r="AT300">
        <v>750.02</v>
      </c>
      <c r="AU300">
        <v>430.92</v>
      </c>
      <c r="AV300" s="1">
        <v>13670.94</v>
      </c>
      <c r="AW300" s="1">
        <v>7701.69</v>
      </c>
      <c r="AX300">
        <v>0.47989999999999999</v>
      </c>
      <c r="AY300" s="1">
        <v>5298.57</v>
      </c>
      <c r="AZ300">
        <v>0.33019999999999999</v>
      </c>
      <c r="BA300">
        <v>783.96</v>
      </c>
      <c r="BB300">
        <v>4.8800000000000003E-2</v>
      </c>
      <c r="BC300" s="1">
        <v>2264.67</v>
      </c>
      <c r="BD300">
        <v>0.1411</v>
      </c>
      <c r="BE300" s="1">
        <v>16048.89</v>
      </c>
      <c r="BF300">
        <v>0.54249999999999998</v>
      </c>
      <c r="BG300">
        <v>0.2465</v>
      </c>
      <c r="BH300">
        <v>0.15140000000000001</v>
      </c>
      <c r="BI300">
        <v>3.8399999999999997E-2</v>
      </c>
      <c r="BJ300">
        <v>2.1100000000000001E-2</v>
      </c>
    </row>
    <row r="301" spans="1:62" x14ac:dyDescent="0.25">
      <c r="A301" t="s">
        <v>302</v>
      </c>
      <c r="B301" t="s">
        <v>1056</v>
      </c>
      <c r="C301">
        <v>19.86</v>
      </c>
      <c r="D301">
        <v>225.22676609756999</v>
      </c>
      <c r="E301">
        <v>3593.6638299000001</v>
      </c>
      <c r="F301">
        <v>1.11E-2</v>
      </c>
      <c r="G301">
        <v>8.9999999999999998E-4</v>
      </c>
      <c r="H301">
        <v>0.1709</v>
      </c>
      <c r="I301">
        <v>1.5E-3</v>
      </c>
      <c r="J301">
        <v>8.4599999999999995E-2</v>
      </c>
      <c r="K301">
        <v>0.6361</v>
      </c>
      <c r="L301">
        <v>9.4899999999999998E-2</v>
      </c>
      <c r="M301">
        <v>0.53120000000000001</v>
      </c>
      <c r="N301">
        <v>2.5000000000000001E-2</v>
      </c>
      <c r="O301">
        <v>0.17349999999999999</v>
      </c>
      <c r="P301" s="1">
        <v>67349.77</v>
      </c>
      <c r="Q301">
        <v>0.1777</v>
      </c>
      <c r="R301">
        <v>0.20200000000000001</v>
      </c>
      <c r="S301">
        <v>0.62029999999999996</v>
      </c>
      <c r="T301">
        <v>24.98</v>
      </c>
      <c r="U301" s="1">
        <v>91716.24</v>
      </c>
      <c r="V301">
        <v>143.81</v>
      </c>
      <c r="W301" s="1">
        <v>167606.6</v>
      </c>
      <c r="X301">
        <v>0.69650000000000001</v>
      </c>
      <c r="Y301">
        <v>0.25140000000000001</v>
      </c>
      <c r="Z301">
        <v>5.1999999999999998E-2</v>
      </c>
      <c r="AA301">
        <v>0.30349999999999999</v>
      </c>
      <c r="AB301">
        <v>167.61</v>
      </c>
      <c r="AC301" s="1">
        <v>5830.8710880735835</v>
      </c>
      <c r="AD301">
        <v>586.02</v>
      </c>
      <c r="AE301" s="1">
        <v>122516.27</v>
      </c>
      <c r="AF301" t="s">
        <v>3</v>
      </c>
      <c r="AG301" s="1">
        <v>32617</v>
      </c>
      <c r="AH301" s="1">
        <v>49254.81</v>
      </c>
      <c r="AI301">
        <v>56.67</v>
      </c>
      <c r="AJ301">
        <v>32.03</v>
      </c>
      <c r="AK301">
        <v>38.9</v>
      </c>
      <c r="AL301">
        <v>1.45</v>
      </c>
      <c r="AM301">
        <v>1.04</v>
      </c>
      <c r="AN301">
        <v>1.25</v>
      </c>
      <c r="AO301" s="1">
        <v>1382.88</v>
      </c>
      <c r="AP301">
        <v>1.0234000000000001</v>
      </c>
      <c r="AQ301" s="1">
        <v>1656.11</v>
      </c>
      <c r="AR301" s="1">
        <v>2422.6799999999998</v>
      </c>
      <c r="AS301" s="1">
        <v>8058.03</v>
      </c>
      <c r="AT301">
        <v>960.03</v>
      </c>
      <c r="AU301">
        <v>423.2</v>
      </c>
      <c r="AV301" s="1">
        <v>13520.04</v>
      </c>
      <c r="AW301" s="1">
        <v>6470.29</v>
      </c>
      <c r="AX301">
        <v>0.42209999999999998</v>
      </c>
      <c r="AY301" s="1">
        <v>5600.9</v>
      </c>
      <c r="AZ301">
        <v>0.3654</v>
      </c>
      <c r="BA301">
        <v>702.67</v>
      </c>
      <c r="BB301">
        <v>4.58E-2</v>
      </c>
      <c r="BC301" s="1">
        <v>2554.27</v>
      </c>
      <c r="BD301">
        <v>0.1666</v>
      </c>
      <c r="BE301" s="1">
        <v>15328.13</v>
      </c>
      <c r="BF301">
        <v>0.58179999999999998</v>
      </c>
      <c r="BG301">
        <v>0.23039999999999999</v>
      </c>
      <c r="BH301">
        <v>0.13969999999999999</v>
      </c>
      <c r="BI301">
        <v>3.1099999999999999E-2</v>
      </c>
      <c r="BJ301">
        <v>1.7100000000000001E-2</v>
      </c>
    </row>
    <row r="302" spans="1:62" x14ac:dyDescent="0.25">
      <c r="A302" t="s">
        <v>303</v>
      </c>
      <c r="B302" t="s">
        <v>1057</v>
      </c>
      <c r="C302">
        <v>15.58</v>
      </c>
      <c r="D302">
        <v>384.59810854725822</v>
      </c>
      <c r="E302">
        <v>2819.2647062777778</v>
      </c>
      <c r="F302">
        <v>6.6900000000000001E-2</v>
      </c>
      <c r="G302">
        <v>4.0000000000000002E-4</v>
      </c>
      <c r="H302">
        <v>4.7300000000000002E-2</v>
      </c>
      <c r="I302">
        <v>1.1000000000000001E-3</v>
      </c>
      <c r="J302">
        <v>4.0500000000000001E-2</v>
      </c>
      <c r="K302">
        <v>0.79110000000000003</v>
      </c>
      <c r="L302">
        <v>5.2699999999999997E-2</v>
      </c>
      <c r="M302">
        <v>6.4500000000000002E-2</v>
      </c>
      <c r="N302">
        <v>1.9699999999999999E-2</v>
      </c>
      <c r="O302">
        <v>0.12189999999999999</v>
      </c>
      <c r="P302" s="1">
        <v>81672.36</v>
      </c>
      <c r="Q302">
        <v>0.13819999999999999</v>
      </c>
      <c r="R302">
        <v>0.17630000000000001</v>
      </c>
      <c r="S302">
        <v>0.6855</v>
      </c>
      <c r="T302">
        <v>20.05</v>
      </c>
      <c r="U302" s="1">
        <v>100951.2</v>
      </c>
      <c r="V302">
        <v>137.26</v>
      </c>
      <c r="W302" s="1">
        <v>344881.18</v>
      </c>
      <c r="X302">
        <v>0.83050000000000002</v>
      </c>
      <c r="Y302">
        <v>0.1406</v>
      </c>
      <c r="Z302">
        <v>2.8899999999999999E-2</v>
      </c>
      <c r="AA302">
        <v>0.16950000000000001</v>
      </c>
      <c r="AB302">
        <v>344.88</v>
      </c>
      <c r="AC302" s="1">
        <v>14195.864115208051</v>
      </c>
      <c r="AD302" s="1">
        <v>1305.43</v>
      </c>
      <c r="AE302" s="1">
        <v>328895.64</v>
      </c>
      <c r="AF302" t="s">
        <v>3</v>
      </c>
      <c r="AG302" s="1">
        <v>69116</v>
      </c>
      <c r="AH302" s="1">
        <v>185790.91</v>
      </c>
      <c r="AI302">
        <v>93.14</v>
      </c>
      <c r="AJ302">
        <v>39.81</v>
      </c>
      <c r="AK302">
        <v>54.6</v>
      </c>
      <c r="AL302">
        <v>1.82</v>
      </c>
      <c r="AM302">
        <v>1.48</v>
      </c>
      <c r="AN302">
        <v>1.58</v>
      </c>
      <c r="AO302" s="1">
        <v>3601.52</v>
      </c>
      <c r="AP302">
        <v>0.5534</v>
      </c>
      <c r="AQ302" s="1">
        <v>2026.5</v>
      </c>
      <c r="AR302" s="1">
        <v>2468.27</v>
      </c>
      <c r="AS302" s="1">
        <v>9748.2900000000009</v>
      </c>
      <c r="AT302" s="1">
        <v>1157.21</v>
      </c>
      <c r="AU302">
        <v>597.08000000000004</v>
      </c>
      <c r="AV302" s="1">
        <v>15997.36</v>
      </c>
      <c r="AW302" s="1">
        <v>2846.38</v>
      </c>
      <c r="AX302">
        <v>0.16450000000000001</v>
      </c>
      <c r="AY302" s="1">
        <v>12236.55</v>
      </c>
      <c r="AZ302">
        <v>0.70720000000000005</v>
      </c>
      <c r="BA302" s="1">
        <v>1155.25</v>
      </c>
      <c r="BB302">
        <v>6.6799999999999998E-2</v>
      </c>
      <c r="BC302" s="1">
        <v>1064.95</v>
      </c>
      <c r="BD302">
        <v>6.1499999999999999E-2</v>
      </c>
      <c r="BE302" s="1">
        <v>17303.13</v>
      </c>
      <c r="BF302">
        <v>0.60750000000000004</v>
      </c>
      <c r="BG302">
        <v>0.21790000000000001</v>
      </c>
      <c r="BH302">
        <v>0.12670000000000001</v>
      </c>
      <c r="BI302">
        <v>3.04E-2</v>
      </c>
      <c r="BJ302">
        <v>1.7500000000000002E-2</v>
      </c>
    </row>
    <row r="303" spans="1:62" x14ac:dyDescent="0.25">
      <c r="A303" t="s">
        <v>304</v>
      </c>
      <c r="B303" t="s">
        <v>1058</v>
      </c>
      <c r="C303">
        <v>70.81</v>
      </c>
      <c r="D303">
        <v>22.194231165586551</v>
      </c>
      <c r="E303">
        <v>1489.6683211</v>
      </c>
      <c r="F303">
        <v>3.2000000000000002E-3</v>
      </c>
      <c r="G303">
        <v>4.0000000000000002E-4</v>
      </c>
      <c r="H303">
        <v>8.6E-3</v>
      </c>
      <c r="I303">
        <v>8.9999999999999998E-4</v>
      </c>
      <c r="J303">
        <v>2.7E-2</v>
      </c>
      <c r="K303">
        <v>0.92669999999999997</v>
      </c>
      <c r="L303">
        <v>3.3300000000000003E-2</v>
      </c>
      <c r="M303">
        <v>0.2913</v>
      </c>
      <c r="N303">
        <v>2.7000000000000001E-3</v>
      </c>
      <c r="O303">
        <v>0.14749999999999999</v>
      </c>
      <c r="P303" s="1">
        <v>63071.199999999997</v>
      </c>
      <c r="Q303">
        <v>0.18160000000000001</v>
      </c>
      <c r="R303">
        <v>0.18990000000000001</v>
      </c>
      <c r="S303">
        <v>0.62860000000000005</v>
      </c>
      <c r="T303">
        <v>12.18</v>
      </c>
      <c r="U303" s="1">
        <v>83951.94</v>
      </c>
      <c r="V303">
        <v>122.04</v>
      </c>
      <c r="W303" s="1">
        <v>239788.92</v>
      </c>
      <c r="X303">
        <v>0.75280000000000002</v>
      </c>
      <c r="Y303">
        <v>0.1268</v>
      </c>
      <c r="Z303">
        <v>0.12039999999999999</v>
      </c>
      <c r="AA303">
        <v>0.2472</v>
      </c>
      <c r="AB303">
        <v>239.79</v>
      </c>
      <c r="AC303" s="1">
        <v>6506.5595222664606</v>
      </c>
      <c r="AD303">
        <v>634.35</v>
      </c>
      <c r="AE303" s="1">
        <v>198056.5</v>
      </c>
      <c r="AF303" t="s">
        <v>3</v>
      </c>
      <c r="AG303" s="1">
        <v>39010</v>
      </c>
      <c r="AH303" s="1">
        <v>64781.67</v>
      </c>
      <c r="AI303">
        <v>40.82</v>
      </c>
      <c r="AJ303">
        <v>24.48</v>
      </c>
      <c r="AK303">
        <v>27.59</v>
      </c>
      <c r="AL303">
        <v>1.62</v>
      </c>
      <c r="AM303">
        <v>1.1100000000000001</v>
      </c>
      <c r="AN303">
        <v>1.31</v>
      </c>
      <c r="AO303" s="1">
        <v>1906.11</v>
      </c>
      <c r="AP303">
        <v>1.0458000000000001</v>
      </c>
      <c r="AQ303" s="1">
        <v>1621.48</v>
      </c>
      <c r="AR303" s="1">
        <v>2518.0700000000002</v>
      </c>
      <c r="AS303" s="1">
        <v>7548.21</v>
      </c>
      <c r="AT303">
        <v>820.39</v>
      </c>
      <c r="AU303">
        <v>339.74</v>
      </c>
      <c r="AV303" s="1">
        <v>12847.89</v>
      </c>
      <c r="AW303" s="1">
        <v>5823.02</v>
      </c>
      <c r="AX303">
        <v>0.3876</v>
      </c>
      <c r="AY303" s="1">
        <v>6570.77</v>
      </c>
      <c r="AZ303">
        <v>0.43730000000000002</v>
      </c>
      <c r="BA303">
        <v>782.21</v>
      </c>
      <c r="BB303">
        <v>5.21E-2</v>
      </c>
      <c r="BC303" s="1">
        <v>1848.43</v>
      </c>
      <c r="BD303">
        <v>0.123</v>
      </c>
      <c r="BE303" s="1">
        <v>15024.42</v>
      </c>
      <c r="BF303">
        <v>0.56040000000000001</v>
      </c>
      <c r="BG303">
        <v>0.2356</v>
      </c>
      <c r="BH303">
        <v>0.15010000000000001</v>
      </c>
      <c r="BI303">
        <v>3.6799999999999999E-2</v>
      </c>
      <c r="BJ303">
        <v>1.7100000000000001E-2</v>
      </c>
    </row>
    <row r="304" spans="1:62" x14ac:dyDescent="0.25">
      <c r="A304" t="s">
        <v>305</v>
      </c>
      <c r="B304" t="s">
        <v>1059</v>
      </c>
      <c r="C304">
        <v>46.05</v>
      </c>
      <c r="D304">
        <v>54.628813671442323</v>
      </c>
      <c r="E304">
        <v>2287.9954791</v>
      </c>
      <c r="F304">
        <v>6.7000000000000002E-3</v>
      </c>
      <c r="G304">
        <v>1E-3</v>
      </c>
      <c r="H304">
        <v>2.41E-2</v>
      </c>
      <c r="I304">
        <v>1E-3</v>
      </c>
      <c r="J304">
        <v>6.6000000000000003E-2</v>
      </c>
      <c r="K304">
        <v>0.84650000000000003</v>
      </c>
      <c r="L304">
        <v>5.4800000000000001E-2</v>
      </c>
      <c r="M304">
        <v>0.38990000000000002</v>
      </c>
      <c r="N304">
        <v>1.52E-2</v>
      </c>
      <c r="O304">
        <v>0.15989999999999999</v>
      </c>
      <c r="P304" s="1">
        <v>65722.960000000006</v>
      </c>
      <c r="Q304">
        <v>0.19139999999999999</v>
      </c>
      <c r="R304">
        <v>0.1986</v>
      </c>
      <c r="S304">
        <v>0.61</v>
      </c>
      <c r="T304">
        <v>17.64</v>
      </c>
      <c r="U304" s="1">
        <v>86692.13</v>
      </c>
      <c r="V304">
        <v>130.53</v>
      </c>
      <c r="W304" s="1">
        <v>179895.25</v>
      </c>
      <c r="X304">
        <v>0.73250000000000004</v>
      </c>
      <c r="Y304">
        <v>0.1787</v>
      </c>
      <c r="Z304">
        <v>8.8800000000000004E-2</v>
      </c>
      <c r="AA304">
        <v>0.26750000000000002</v>
      </c>
      <c r="AB304">
        <v>179.9</v>
      </c>
      <c r="AC304" s="1">
        <v>5737.033405125625</v>
      </c>
      <c r="AD304">
        <v>563.73</v>
      </c>
      <c r="AE304" s="1">
        <v>151728.12</v>
      </c>
      <c r="AF304" t="s">
        <v>3</v>
      </c>
      <c r="AG304" s="1">
        <v>35808</v>
      </c>
      <c r="AH304" s="1">
        <v>56720.02</v>
      </c>
      <c r="AI304">
        <v>49.09</v>
      </c>
      <c r="AJ304">
        <v>27.44</v>
      </c>
      <c r="AK304">
        <v>35.65</v>
      </c>
      <c r="AL304">
        <v>2.2000000000000002</v>
      </c>
      <c r="AM304">
        <v>1.69</v>
      </c>
      <c r="AN304">
        <v>2.04</v>
      </c>
      <c r="AO304" s="1">
        <v>1836.24</v>
      </c>
      <c r="AP304">
        <v>0.999</v>
      </c>
      <c r="AQ304" s="1">
        <v>1604.32</v>
      </c>
      <c r="AR304" s="1">
        <v>2247.15</v>
      </c>
      <c r="AS304" s="1">
        <v>7597.43</v>
      </c>
      <c r="AT304">
        <v>857.57</v>
      </c>
      <c r="AU304">
        <v>397.89</v>
      </c>
      <c r="AV304" s="1">
        <v>12704.37</v>
      </c>
      <c r="AW304" s="1">
        <v>5832.08</v>
      </c>
      <c r="AX304">
        <v>0.41220000000000001</v>
      </c>
      <c r="AY304" s="1">
        <v>5549.68</v>
      </c>
      <c r="AZ304">
        <v>0.39219999999999999</v>
      </c>
      <c r="BA304">
        <v>743.35</v>
      </c>
      <c r="BB304">
        <v>5.2499999999999998E-2</v>
      </c>
      <c r="BC304" s="1">
        <v>2024.94</v>
      </c>
      <c r="BD304">
        <v>0.1431</v>
      </c>
      <c r="BE304" s="1">
        <v>14150.05</v>
      </c>
      <c r="BF304">
        <v>0.56389999999999996</v>
      </c>
      <c r="BG304">
        <v>0.2341</v>
      </c>
      <c r="BH304">
        <v>0.1593</v>
      </c>
      <c r="BI304">
        <v>2.86E-2</v>
      </c>
      <c r="BJ304">
        <v>1.4E-2</v>
      </c>
    </row>
    <row r="305" spans="1:62" x14ac:dyDescent="0.25">
      <c r="A305" t="s">
        <v>306</v>
      </c>
      <c r="B305" t="s">
        <v>1060</v>
      </c>
      <c r="C305">
        <v>41.62</v>
      </c>
      <c r="D305">
        <v>63.962560987349448</v>
      </c>
      <c r="E305">
        <v>2224.26652195</v>
      </c>
      <c r="F305">
        <v>7.3000000000000001E-3</v>
      </c>
      <c r="G305">
        <v>1E-3</v>
      </c>
      <c r="H305">
        <v>2.98E-2</v>
      </c>
      <c r="I305">
        <v>8.0000000000000004E-4</v>
      </c>
      <c r="J305">
        <v>6.4000000000000001E-2</v>
      </c>
      <c r="K305">
        <v>0.83440000000000003</v>
      </c>
      <c r="L305">
        <v>6.2700000000000006E-2</v>
      </c>
      <c r="M305">
        <v>0.44359999999999999</v>
      </c>
      <c r="N305">
        <v>2.2599999999999999E-2</v>
      </c>
      <c r="O305">
        <v>0.16900000000000001</v>
      </c>
      <c r="P305" s="1">
        <v>65355.61</v>
      </c>
      <c r="Q305">
        <v>0.1701</v>
      </c>
      <c r="R305">
        <v>0.1804</v>
      </c>
      <c r="S305">
        <v>0.64959999999999996</v>
      </c>
      <c r="T305">
        <v>17.3</v>
      </c>
      <c r="U305" s="1">
        <v>85098.31</v>
      </c>
      <c r="V305">
        <v>129.76</v>
      </c>
      <c r="W305" s="1">
        <v>163210.96</v>
      </c>
      <c r="X305">
        <v>0.73080000000000001</v>
      </c>
      <c r="Y305">
        <v>0.2054</v>
      </c>
      <c r="Z305">
        <v>6.3799999999999996E-2</v>
      </c>
      <c r="AA305">
        <v>0.26919999999999999</v>
      </c>
      <c r="AB305">
        <v>163.21</v>
      </c>
      <c r="AC305" s="1">
        <v>4869.5753145172775</v>
      </c>
      <c r="AD305">
        <v>506.72</v>
      </c>
      <c r="AE305" s="1">
        <v>130060</v>
      </c>
      <c r="AF305" t="s">
        <v>3</v>
      </c>
      <c r="AG305" s="1">
        <v>33480</v>
      </c>
      <c r="AH305" s="1">
        <v>51869.98</v>
      </c>
      <c r="AI305">
        <v>47.33</v>
      </c>
      <c r="AJ305">
        <v>26.51</v>
      </c>
      <c r="AK305">
        <v>33.47</v>
      </c>
      <c r="AL305">
        <v>2.3199999999999998</v>
      </c>
      <c r="AM305">
        <v>1.6</v>
      </c>
      <c r="AN305">
        <v>2</v>
      </c>
      <c r="AO305" s="1">
        <v>1270.19</v>
      </c>
      <c r="AP305">
        <v>0.96699999999999997</v>
      </c>
      <c r="AQ305" s="1">
        <v>1622.74</v>
      </c>
      <c r="AR305" s="1">
        <v>2247.33</v>
      </c>
      <c r="AS305" s="1">
        <v>7789.97</v>
      </c>
      <c r="AT305">
        <v>811.34</v>
      </c>
      <c r="AU305">
        <v>349.31</v>
      </c>
      <c r="AV305" s="1">
        <v>12820.7</v>
      </c>
      <c r="AW305" s="1">
        <v>6659.97</v>
      </c>
      <c r="AX305">
        <v>0.46250000000000002</v>
      </c>
      <c r="AY305" s="1">
        <v>4736.59</v>
      </c>
      <c r="AZ305">
        <v>0.32890000000000003</v>
      </c>
      <c r="BA305">
        <v>660.53</v>
      </c>
      <c r="BB305">
        <v>4.5900000000000003E-2</v>
      </c>
      <c r="BC305" s="1">
        <v>2344.09</v>
      </c>
      <c r="BD305">
        <v>0.1628</v>
      </c>
      <c r="BE305" s="1">
        <v>14401.18</v>
      </c>
      <c r="BF305">
        <v>0.55200000000000005</v>
      </c>
      <c r="BG305">
        <v>0.23949999999999999</v>
      </c>
      <c r="BH305">
        <v>0.1681</v>
      </c>
      <c r="BI305">
        <v>2.69E-2</v>
      </c>
      <c r="BJ305">
        <v>1.35E-2</v>
      </c>
    </row>
    <row r="306" spans="1:62" x14ac:dyDescent="0.25">
      <c r="A306" t="s">
        <v>307</v>
      </c>
      <c r="B306" t="s">
        <v>1061</v>
      </c>
      <c r="C306">
        <v>123.38</v>
      </c>
      <c r="D306">
        <v>9.5606647835286083</v>
      </c>
      <c r="E306">
        <v>1043.2509378499999</v>
      </c>
      <c r="F306">
        <v>2.2000000000000001E-3</v>
      </c>
      <c r="G306">
        <v>5.9999999999999995E-4</v>
      </c>
      <c r="H306">
        <v>6.7999999999999996E-3</v>
      </c>
      <c r="I306">
        <v>8.0000000000000004E-4</v>
      </c>
      <c r="J306">
        <v>0.03</v>
      </c>
      <c r="K306">
        <v>0.9284</v>
      </c>
      <c r="L306">
        <v>3.1099999999999999E-2</v>
      </c>
      <c r="M306">
        <v>0.27789999999999998</v>
      </c>
      <c r="N306">
        <v>3.0000000000000001E-3</v>
      </c>
      <c r="O306">
        <v>0.15959999999999999</v>
      </c>
      <c r="P306" s="1">
        <v>60699.73</v>
      </c>
      <c r="Q306">
        <v>0.21429999999999999</v>
      </c>
      <c r="R306">
        <v>0.1923</v>
      </c>
      <c r="S306">
        <v>0.59340000000000004</v>
      </c>
      <c r="T306">
        <v>11.43</v>
      </c>
      <c r="U306" s="1">
        <v>70783.070000000007</v>
      </c>
      <c r="V306">
        <v>91.63</v>
      </c>
      <c r="W306" s="1">
        <v>204908.23</v>
      </c>
      <c r="X306">
        <v>0.79600000000000004</v>
      </c>
      <c r="Y306">
        <v>4.65E-2</v>
      </c>
      <c r="Z306">
        <v>0.15759999999999999</v>
      </c>
      <c r="AA306">
        <v>0.20399999999999999</v>
      </c>
      <c r="AB306">
        <v>204.91</v>
      </c>
      <c r="AC306" s="1">
        <v>4680.8279573040654</v>
      </c>
      <c r="AD306">
        <v>528.32000000000005</v>
      </c>
      <c r="AE306" s="1">
        <v>179706.9</v>
      </c>
      <c r="AF306" t="s">
        <v>3</v>
      </c>
      <c r="AG306" s="1">
        <v>38587</v>
      </c>
      <c r="AH306" s="1">
        <v>60330.26</v>
      </c>
      <c r="AI306">
        <v>32.97</v>
      </c>
      <c r="AJ306">
        <v>21.68</v>
      </c>
      <c r="AK306">
        <v>25.12</v>
      </c>
      <c r="AL306">
        <v>1.73</v>
      </c>
      <c r="AM306">
        <v>1.01</v>
      </c>
      <c r="AN306">
        <v>1.39</v>
      </c>
      <c r="AO306" s="1">
        <v>2048.77</v>
      </c>
      <c r="AP306">
        <v>1.2296</v>
      </c>
      <c r="AQ306" s="1">
        <v>1822.02</v>
      </c>
      <c r="AR306" s="1">
        <v>2803.69</v>
      </c>
      <c r="AS306" s="1">
        <v>7843.08</v>
      </c>
      <c r="AT306">
        <v>770.43</v>
      </c>
      <c r="AU306">
        <v>561.99</v>
      </c>
      <c r="AV306" s="1">
        <v>13801.21</v>
      </c>
      <c r="AW306" s="1">
        <v>7339.67</v>
      </c>
      <c r="AX306">
        <v>0.4637</v>
      </c>
      <c r="AY306" s="1">
        <v>5585.79</v>
      </c>
      <c r="AZ306">
        <v>0.35289999999999999</v>
      </c>
      <c r="BA306">
        <v>830.57</v>
      </c>
      <c r="BB306">
        <v>5.2499999999999998E-2</v>
      </c>
      <c r="BC306" s="1">
        <v>2071.25</v>
      </c>
      <c r="BD306">
        <v>0.13089999999999999</v>
      </c>
      <c r="BE306" s="1">
        <v>15827.28</v>
      </c>
      <c r="BF306">
        <v>0.5504</v>
      </c>
      <c r="BG306">
        <v>0.2382</v>
      </c>
      <c r="BH306">
        <v>0.15310000000000001</v>
      </c>
      <c r="BI306">
        <v>3.7199999999999997E-2</v>
      </c>
      <c r="BJ306">
        <v>2.12E-2</v>
      </c>
    </row>
    <row r="307" spans="1:62" x14ac:dyDescent="0.25">
      <c r="A307" t="s">
        <v>308</v>
      </c>
      <c r="B307" t="s">
        <v>1062</v>
      </c>
      <c r="C307">
        <v>142.76</v>
      </c>
      <c r="D307">
        <v>9.3345198211134388</v>
      </c>
      <c r="E307">
        <v>1085.6851564000001</v>
      </c>
      <c r="F307">
        <v>1.2999999999999999E-3</v>
      </c>
      <c r="G307">
        <v>2.9999999999999997E-4</v>
      </c>
      <c r="H307">
        <v>6.6E-3</v>
      </c>
      <c r="I307">
        <v>6.9999999999999999E-4</v>
      </c>
      <c r="J307">
        <v>9.9000000000000008E-3</v>
      </c>
      <c r="K307">
        <v>0.96060000000000001</v>
      </c>
      <c r="L307">
        <v>2.06E-2</v>
      </c>
      <c r="M307">
        <v>0.94469999999999998</v>
      </c>
      <c r="N307">
        <v>5.9999999999999995E-4</v>
      </c>
      <c r="O307">
        <v>0.1764</v>
      </c>
      <c r="P307" s="1">
        <v>59199.14</v>
      </c>
      <c r="Q307">
        <v>0.19389999999999999</v>
      </c>
      <c r="R307">
        <v>0.1799</v>
      </c>
      <c r="S307">
        <v>0.62619999999999998</v>
      </c>
      <c r="T307">
        <v>11.42</v>
      </c>
      <c r="U307" s="1">
        <v>78604.210000000006</v>
      </c>
      <c r="V307">
        <v>93.42</v>
      </c>
      <c r="W307" s="1">
        <v>173215.24</v>
      </c>
      <c r="X307">
        <v>0.57199999999999995</v>
      </c>
      <c r="Y307">
        <v>8.5900000000000004E-2</v>
      </c>
      <c r="Z307">
        <v>0.34210000000000002</v>
      </c>
      <c r="AA307">
        <v>0.42799999999999999</v>
      </c>
      <c r="AB307">
        <v>173.22</v>
      </c>
      <c r="AC307" s="1">
        <v>3468.063530849518</v>
      </c>
      <c r="AD307">
        <v>308.02999999999997</v>
      </c>
      <c r="AE307" s="1">
        <v>136774.94</v>
      </c>
      <c r="AF307" t="s">
        <v>3</v>
      </c>
      <c r="AG307" s="1">
        <v>32483</v>
      </c>
      <c r="AH307" s="1">
        <v>48296.14</v>
      </c>
      <c r="AI307">
        <v>23.67</v>
      </c>
      <c r="AJ307">
        <v>20.100000000000001</v>
      </c>
      <c r="AK307">
        <v>21.47</v>
      </c>
      <c r="AL307">
        <v>0.84</v>
      </c>
      <c r="AM307">
        <v>0.72</v>
      </c>
      <c r="AN307">
        <v>0.77</v>
      </c>
      <c r="AO307">
        <v>0</v>
      </c>
      <c r="AP307">
        <v>0.78029999999999999</v>
      </c>
      <c r="AQ307" s="1">
        <v>2051.15</v>
      </c>
      <c r="AR307" s="1">
        <v>3488.73</v>
      </c>
      <c r="AS307" s="1">
        <v>8976.59</v>
      </c>
      <c r="AT307">
        <v>789.1</v>
      </c>
      <c r="AU307">
        <v>404.26</v>
      </c>
      <c r="AV307" s="1">
        <v>15709.83</v>
      </c>
      <c r="AW307" s="1">
        <v>10741</v>
      </c>
      <c r="AX307">
        <v>0.58540000000000003</v>
      </c>
      <c r="AY307" s="1">
        <v>3248.33</v>
      </c>
      <c r="AZ307">
        <v>0.17699999999999999</v>
      </c>
      <c r="BA307">
        <v>735.97</v>
      </c>
      <c r="BB307">
        <v>4.0099999999999997E-2</v>
      </c>
      <c r="BC307" s="1">
        <v>3622.73</v>
      </c>
      <c r="BD307">
        <v>0.19739999999999999</v>
      </c>
      <c r="BE307" s="1">
        <v>18348.03</v>
      </c>
      <c r="BF307">
        <v>0.5413</v>
      </c>
      <c r="BG307">
        <v>0.248</v>
      </c>
      <c r="BH307">
        <v>0.14360000000000001</v>
      </c>
      <c r="BI307">
        <v>4.0899999999999999E-2</v>
      </c>
      <c r="BJ307">
        <v>2.6100000000000002E-2</v>
      </c>
    </row>
    <row r="308" spans="1:62" x14ac:dyDescent="0.25">
      <c r="A308" t="s">
        <v>309</v>
      </c>
      <c r="B308" t="s">
        <v>1063</v>
      </c>
      <c r="C308">
        <v>28.48</v>
      </c>
      <c r="D308">
        <v>68.171057505167084</v>
      </c>
      <c r="E308">
        <v>1474.0033805999999</v>
      </c>
      <c r="F308">
        <v>6.1000000000000004E-3</v>
      </c>
      <c r="G308">
        <v>1.6000000000000001E-3</v>
      </c>
      <c r="H308">
        <v>9.7000000000000003E-3</v>
      </c>
      <c r="I308">
        <v>8.0000000000000004E-4</v>
      </c>
      <c r="J308">
        <v>1.9900000000000001E-2</v>
      </c>
      <c r="K308">
        <v>0.93200000000000005</v>
      </c>
      <c r="L308">
        <v>2.9899999999999999E-2</v>
      </c>
      <c r="M308">
        <v>0.27629999999999999</v>
      </c>
      <c r="N308">
        <v>4.7000000000000002E-3</v>
      </c>
      <c r="O308">
        <v>0.1419</v>
      </c>
      <c r="P308" s="1">
        <v>60903.54</v>
      </c>
      <c r="Q308">
        <v>0.20300000000000001</v>
      </c>
      <c r="R308">
        <v>0.1988</v>
      </c>
      <c r="S308">
        <v>0.59830000000000005</v>
      </c>
      <c r="T308">
        <v>11.75</v>
      </c>
      <c r="U308" s="1">
        <v>77513.62</v>
      </c>
      <c r="V308">
        <v>124.58</v>
      </c>
      <c r="W308" s="1">
        <v>186881.36</v>
      </c>
      <c r="X308">
        <v>0.79359999999999997</v>
      </c>
      <c r="Y308">
        <v>0.12</v>
      </c>
      <c r="Z308">
        <v>8.6400000000000005E-2</v>
      </c>
      <c r="AA308">
        <v>0.2064</v>
      </c>
      <c r="AB308">
        <v>186.88</v>
      </c>
      <c r="AC308" s="1">
        <v>5148.2618540185922</v>
      </c>
      <c r="AD308">
        <v>624.59</v>
      </c>
      <c r="AE308" s="1">
        <v>155884.93</v>
      </c>
      <c r="AF308" t="s">
        <v>3</v>
      </c>
      <c r="AG308" s="1">
        <v>38302</v>
      </c>
      <c r="AH308" s="1">
        <v>62260.97</v>
      </c>
      <c r="AI308">
        <v>46.5</v>
      </c>
      <c r="AJ308">
        <v>26.31</v>
      </c>
      <c r="AK308">
        <v>32.4</v>
      </c>
      <c r="AL308">
        <v>2.27</v>
      </c>
      <c r="AM308">
        <v>1.69</v>
      </c>
      <c r="AN308">
        <v>2.08</v>
      </c>
      <c r="AO308" s="1">
        <v>1805.02</v>
      </c>
      <c r="AP308">
        <v>0.96789999999999998</v>
      </c>
      <c r="AQ308" s="1">
        <v>1555.52</v>
      </c>
      <c r="AR308" s="1">
        <v>2254</v>
      </c>
      <c r="AS308" s="1">
        <v>7042.74</v>
      </c>
      <c r="AT308">
        <v>768.4</v>
      </c>
      <c r="AU308">
        <v>354.03</v>
      </c>
      <c r="AV308" s="1">
        <v>11974.69</v>
      </c>
      <c r="AW308" s="1">
        <v>5605.59</v>
      </c>
      <c r="AX308">
        <v>0.41620000000000001</v>
      </c>
      <c r="AY308" s="1">
        <v>5420.62</v>
      </c>
      <c r="AZ308">
        <v>0.40250000000000002</v>
      </c>
      <c r="BA308">
        <v>744.36</v>
      </c>
      <c r="BB308">
        <v>5.5300000000000002E-2</v>
      </c>
      <c r="BC308" s="1">
        <v>1697.57</v>
      </c>
      <c r="BD308">
        <v>0.126</v>
      </c>
      <c r="BE308" s="1">
        <v>13468.13</v>
      </c>
      <c r="BF308">
        <v>0.57650000000000001</v>
      </c>
      <c r="BG308">
        <v>0.2344</v>
      </c>
      <c r="BH308">
        <v>0.13469999999999999</v>
      </c>
      <c r="BI308">
        <v>3.3399999999999999E-2</v>
      </c>
      <c r="BJ308">
        <v>2.1100000000000001E-2</v>
      </c>
    </row>
    <row r="309" spans="1:62" x14ac:dyDescent="0.25">
      <c r="A309" t="s">
        <v>310</v>
      </c>
      <c r="B309" t="s">
        <v>1064</v>
      </c>
      <c r="C309">
        <v>13.86</v>
      </c>
      <c r="D309">
        <v>322.72606449637561</v>
      </c>
      <c r="E309">
        <v>3391.398666</v>
      </c>
      <c r="F309">
        <v>2.8999999999999998E-3</v>
      </c>
      <c r="G309">
        <v>8.0000000000000004E-4</v>
      </c>
      <c r="H309">
        <v>0.30070000000000002</v>
      </c>
      <c r="I309">
        <v>1.5E-3</v>
      </c>
      <c r="J309">
        <v>0.14050000000000001</v>
      </c>
      <c r="K309">
        <v>0.42309999999999998</v>
      </c>
      <c r="L309">
        <v>0.1305</v>
      </c>
      <c r="M309">
        <v>0.99619999999999997</v>
      </c>
      <c r="N309">
        <v>4.7E-2</v>
      </c>
      <c r="O309">
        <v>0.189</v>
      </c>
      <c r="P309" s="1">
        <v>63332.07</v>
      </c>
      <c r="Q309">
        <v>0.24490000000000001</v>
      </c>
      <c r="R309">
        <v>0.19700000000000001</v>
      </c>
      <c r="S309">
        <v>0.55810000000000004</v>
      </c>
      <c r="T309">
        <v>36.119999999999997</v>
      </c>
      <c r="U309" s="1">
        <v>85715.520000000004</v>
      </c>
      <c r="V309">
        <v>93.53</v>
      </c>
      <c r="W309" s="1">
        <v>119188.85</v>
      </c>
      <c r="X309">
        <v>0.65100000000000002</v>
      </c>
      <c r="Y309">
        <v>0.26200000000000001</v>
      </c>
      <c r="Z309">
        <v>8.6999999999999994E-2</v>
      </c>
      <c r="AA309">
        <v>0.34899999999999998</v>
      </c>
      <c r="AB309">
        <v>119.19</v>
      </c>
      <c r="AC309" s="1">
        <v>4349.5312631637262</v>
      </c>
      <c r="AD309">
        <v>402.51</v>
      </c>
      <c r="AE309" s="1">
        <v>72350.47</v>
      </c>
      <c r="AF309" t="s">
        <v>3</v>
      </c>
      <c r="AG309" s="1">
        <v>27051</v>
      </c>
      <c r="AH309" s="1">
        <v>39078.74</v>
      </c>
      <c r="AI309">
        <v>54.29</v>
      </c>
      <c r="AJ309">
        <v>34.630000000000003</v>
      </c>
      <c r="AK309">
        <v>40.61</v>
      </c>
      <c r="AL309">
        <v>1.96</v>
      </c>
      <c r="AM309">
        <v>1.59</v>
      </c>
      <c r="AN309">
        <v>1.81</v>
      </c>
      <c r="AO309">
        <v>1.41</v>
      </c>
      <c r="AP309">
        <v>1.0725</v>
      </c>
      <c r="AQ309" s="1">
        <v>2211.6</v>
      </c>
      <c r="AR309" s="1">
        <v>3092.73</v>
      </c>
      <c r="AS309" s="1">
        <v>9154.8799999999992</v>
      </c>
      <c r="AT309" s="1">
        <v>1254.47</v>
      </c>
      <c r="AU309">
        <v>692.25</v>
      </c>
      <c r="AV309" s="1">
        <v>16405.93</v>
      </c>
      <c r="AW309" s="1">
        <v>9601.4500000000007</v>
      </c>
      <c r="AX309">
        <v>0.51839999999999997</v>
      </c>
      <c r="AY309" s="1">
        <v>3949.62</v>
      </c>
      <c r="AZ309">
        <v>0.21329999999999999</v>
      </c>
      <c r="BA309">
        <v>550.42999999999995</v>
      </c>
      <c r="BB309">
        <v>2.9700000000000001E-2</v>
      </c>
      <c r="BC309" s="1">
        <v>4419.34</v>
      </c>
      <c r="BD309">
        <v>0.23860000000000001</v>
      </c>
      <c r="BE309" s="1">
        <v>18520.84</v>
      </c>
      <c r="BF309">
        <v>0.57699999999999996</v>
      </c>
      <c r="BG309">
        <v>0.2253</v>
      </c>
      <c r="BH309">
        <v>0.15479999999999999</v>
      </c>
      <c r="BI309">
        <v>2.9600000000000001E-2</v>
      </c>
      <c r="BJ309">
        <v>1.34E-2</v>
      </c>
    </row>
    <row r="310" spans="1:62" x14ac:dyDescent="0.25">
      <c r="A310" t="s">
        <v>311</v>
      </c>
      <c r="B310" t="s">
        <v>1065</v>
      </c>
      <c r="C310">
        <v>12.14</v>
      </c>
      <c r="D310">
        <v>354.05983110978059</v>
      </c>
      <c r="E310">
        <v>3587.4256520499998</v>
      </c>
      <c r="F310">
        <v>2.8E-3</v>
      </c>
      <c r="G310">
        <v>1E-3</v>
      </c>
      <c r="H310">
        <v>0.43009999999999998</v>
      </c>
      <c r="I310">
        <v>1.6999999999999999E-3</v>
      </c>
      <c r="J310">
        <v>0.13830000000000001</v>
      </c>
      <c r="K310">
        <v>0.30609999999999998</v>
      </c>
      <c r="L310">
        <v>0.12</v>
      </c>
      <c r="M310">
        <v>0.99670000000000003</v>
      </c>
      <c r="N310">
        <v>0.05</v>
      </c>
      <c r="O310">
        <v>0.18809999999999999</v>
      </c>
      <c r="P310" s="1">
        <v>64750.39</v>
      </c>
      <c r="Q310">
        <v>0.26190000000000002</v>
      </c>
      <c r="R310">
        <v>0.2092</v>
      </c>
      <c r="S310">
        <v>0.52890000000000004</v>
      </c>
      <c r="T310">
        <v>41.02</v>
      </c>
      <c r="U310" s="1">
        <v>89166.49</v>
      </c>
      <c r="V310">
        <v>87</v>
      </c>
      <c r="W310" s="1">
        <v>119363.82</v>
      </c>
      <c r="X310">
        <v>0.64270000000000005</v>
      </c>
      <c r="Y310">
        <v>0.2767</v>
      </c>
      <c r="Z310">
        <v>8.0600000000000005E-2</v>
      </c>
      <c r="AA310">
        <v>0.35730000000000001</v>
      </c>
      <c r="AB310">
        <v>119.36</v>
      </c>
      <c r="AC310" s="1">
        <v>5396.6938975455259</v>
      </c>
      <c r="AD310">
        <v>431.05</v>
      </c>
      <c r="AE310" s="1">
        <v>69534.89</v>
      </c>
      <c r="AF310" t="s">
        <v>3</v>
      </c>
      <c r="AG310" s="1">
        <v>27408</v>
      </c>
      <c r="AH310" s="1">
        <v>38079.74</v>
      </c>
      <c r="AI310">
        <v>63.09</v>
      </c>
      <c r="AJ310">
        <v>39.4</v>
      </c>
      <c r="AK310">
        <v>47.13</v>
      </c>
      <c r="AL310">
        <v>2.29</v>
      </c>
      <c r="AM310">
        <v>1.82</v>
      </c>
      <c r="AN310">
        <v>2.09</v>
      </c>
      <c r="AO310">
        <v>1.41</v>
      </c>
      <c r="AP310">
        <v>1.1919999999999999</v>
      </c>
      <c r="AQ310" s="1">
        <v>2479.35</v>
      </c>
      <c r="AR310" s="1">
        <v>3226.74</v>
      </c>
      <c r="AS310" s="1">
        <v>9351.07</v>
      </c>
      <c r="AT310" s="1">
        <v>1371.82</v>
      </c>
      <c r="AU310">
        <v>737.13</v>
      </c>
      <c r="AV310" s="1">
        <v>17166.11</v>
      </c>
      <c r="AW310" s="1">
        <v>9852.76</v>
      </c>
      <c r="AX310">
        <v>0.49830000000000002</v>
      </c>
      <c r="AY310" s="1">
        <v>4748.5200000000004</v>
      </c>
      <c r="AZ310">
        <v>0.2402</v>
      </c>
      <c r="BA310">
        <v>620.70000000000005</v>
      </c>
      <c r="BB310">
        <v>3.1399999999999997E-2</v>
      </c>
      <c r="BC310" s="1">
        <v>4549.08</v>
      </c>
      <c r="BD310">
        <v>0.2301</v>
      </c>
      <c r="BE310" s="1">
        <v>19771.07</v>
      </c>
      <c r="BF310">
        <v>0.57050000000000001</v>
      </c>
      <c r="BG310">
        <v>0.22009999999999999</v>
      </c>
      <c r="BH310">
        <v>0.1666</v>
      </c>
      <c r="BI310">
        <v>2.9000000000000001E-2</v>
      </c>
      <c r="BJ310">
        <v>1.38E-2</v>
      </c>
    </row>
    <row r="311" spans="1:62" x14ac:dyDescent="0.25">
      <c r="A311" t="s">
        <v>312</v>
      </c>
      <c r="B311" t="s">
        <v>1066</v>
      </c>
      <c r="C311">
        <v>91.14</v>
      </c>
      <c r="D311">
        <v>10.650245149948081</v>
      </c>
      <c r="E311">
        <v>895.47257134999995</v>
      </c>
      <c r="F311">
        <v>1.2999999999999999E-3</v>
      </c>
      <c r="G311">
        <v>2.0000000000000001E-4</v>
      </c>
      <c r="H311">
        <v>3.8E-3</v>
      </c>
      <c r="I311">
        <v>8.0000000000000004E-4</v>
      </c>
      <c r="J311">
        <v>1.2E-2</v>
      </c>
      <c r="K311">
        <v>0.96309999999999996</v>
      </c>
      <c r="L311">
        <v>1.8800000000000001E-2</v>
      </c>
      <c r="M311">
        <v>0.35099999999999998</v>
      </c>
      <c r="N311">
        <v>5.9999999999999995E-4</v>
      </c>
      <c r="O311">
        <v>0.1517</v>
      </c>
      <c r="P311" s="1">
        <v>59117.919999999998</v>
      </c>
      <c r="Q311">
        <v>0.2036</v>
      </c>
      <c r="R311">
        <v>0.1993</v>
      </c>
      <c r="S311">
        <v>0.59709999999999996</v>
      </c>
      <c r="T311">
        <v>8.44</v>
      </c>
      <c r="U311" s="1">
        <v>76511.66</v>
      </c>
      <c r="V311">
        <v>105.75</v>
      </c>
      <c r="W311" s="1">
        <v>225725.25</v>
      </c>
      <c r="X311">
        <v>0.63319999999999999</v>
      </c>
      <c r="Y311">
        <v>7.6399999999999996E-2</v>
      </c>
      <c r="Z311">
        <v>0.29039999999999999</v>
      </c>
      <c r="AA311">
        <v>0.36680000000000001</v>
      </c>
      <c r="AB311">
        <v>225.73</v>
      </c>
      <c r="AC311" s="1">
        <v>6283.8708711131712</v>
      </c>
      <c r="AD311">
        <v>476.34</v>
      </c>
      <c r="AE311" s="1">
        <v>184540.57</v>
      </c>
      <c r="AF311" t="s">
        <v>3</v>
      </c>
      <c r="AG311" s="1">
        <v>36084</v>
      </c>
      <c r="AH311" s="1">
        <v>55423.54</v>
      </c>
      <c r="AI311">
        <v>33.18</v>
      </c>
      <c r="AJ311">
        <v>21.89</v>
      </c>
      <c r="AK311">
        <v>23.51</v>
      </c>
      <c r="AL311">
        <v>1.79</v>
      </c>
      <c r="AM311">
        <v>1.19</v>
      </c>
      <c r="AN311">
        <v>1.35</v>
      </c>
      <c r="AO311" s="1">
        <v>1997.8</v>
      </c>
      <c r="AP311">
        <v>1.1745000000000001</v>
      </c>
      <c r="AQ311" s="1">
        <v>1884.97</v>
      </c>
      <c r="AR311" s="1">
        <v>2783.45</v>
      </c>
      <c r="AS311" s="1">
        <v>7784.7</v>
      </c>
      <c r="AT311">
        <v>747.93</v>
      </c>
      <c r="AU311">
        <v>476.03</v>
      </c>
      <c r="AV311" s="1">
        <v>13677.07</v>
      </c>
      <c r="AW311" s="1">
        <v>7635.19</v>
      </c>
      <c r="AX311">
        <v>0.45950000000000002</v>
      </c>
      <c r="AY311" s="1">
        <v>5805.85</v>
      </c>
      <c r="AZ311">
        <v>0.34939999999999999</v>
      </c>
      <c r="BA311">
        <v>765.86</v>
      </c>
      <c r="BB311">
        <v>4.6100000000000002E-2</v>
      </c>
      <c r="BC311" s="1">
        <v>2409.64</v>
      </c>
      <c r="BD311">
        <v>0.14499999999999999</v>
      </c>
      <c r="BE311" s="1">
        <v>16616.54</v>
      </c>
      <c r="BF311">
        <v>0.54249999999999998</v>
      </c>
      <c r="BG311">
        <v>0.2414</v>
      </c>
      <c r="BH311">
        <v>0.14779999999999999</v>
      </c>
      <c r="BI311">
        <v>3.9199999999999999E-2</v>
      </c>
      <c r="BJ311">
        <v>2.9000000000000001E-2</v>
      </c>
    </row>
    <row r="312" spans="1:62" x14ac:dyDescent="0.25">
      <c r="A312" t="s">
        <v>313</v>
      </c>
      <c r="B312" t="s">
        <v>1067</v>
      </c>
      <c r="C312">
        <v>83.05</v>
      </c>
      <c r="D312">
        <v>10.17389621514646</v>
      </c>
      <c r="E312">
        <v>786.62301994999996</v>
      </c>
      <c r="F312">
        <v>1.1000000000000001E-3</v>
      </c>
      <c r="G312">
        <v>2.0000000000000001E-4</v>
      </c>
      <c r="H312">
        <v>4.1000000000000003E-3</v>
      </c>
      <c r="I312">
        <v>1.1000000000000001E-3</v>
      </c>
      <c r="J312">
        <v>1.5699999999999999E-2</v>
      </c>
      <c r="K312">
        <v>0.95540000000000003</v>
      </c>
      <c r="L312">
        <v>2.2499999999999999E-2</v>
      </c>
      <c r="M312">
        <v>0.3306</v>
      </c>
      <c r="N312">
        <v>8.9999999999999998E-4</v>
      </c>
      <c r="O312">
        <v>0.1555</v>
      </c>
      <c r="P312" s="1">
        <v>58303.25</v>
      </c>
      <c r="Q312">
        <v>0.23019999999999999</v>
      </c>
      <c r="R312">
        <v>0.20399999999999999</v>
      </c>
      <c r="S312">
        <v>0.56569999999999998</v>
      </c>
      <c r="T312">
        <v>8.2100000000000009</v>
      </c>
      <c r="U312" s="1">
        <v>68436.789999999994</v>
      </c>
      <c r="V312">
        <v>94.95</v>
      </c>
      <c r="W312" s="1">
        <v>223490.56</v>
      </c>
      <c r="X312">
        <v>0.66120000000000001</v>
      </c>
      <c r="Y312">
        <v>4.9799999999999997E-2</v>
      </c>
      <c r="Z312">
        <v>0.28910000000000002</v>
      </c>
      <c r="AA312">
        <v>0.33879999999999999</v>
      </c>
      <c r="AB312">
        <v>223.49</v>
      </c>
      <c r="AC312" s="1">
        <v>6393.8232013636843</v>
      </c>
      <c r="AD312">
        <v>506.77</v>
      </c>
      <c r="AE312" s="1">
        <v>188470.83</v>
      </c>
      <c r="AF312" t="s">
        <v>3</v>
      </c>
      <c r="AG312" s="1">
        <v>35638</v>
      </c>
      <c r="AH312" s="1">
        <v>54762.74</v>
      </c>
      <c r="AI312">
        <v>33.82</v>
      </c>
      <c r="AJ312">
        <v>22.34</v>
      </c>
      <c r="AK312">
        <v>24.66</v>
      </c>
      <c r="AL312">
        <v>1.71</v>
      </c>
      <c r="AM312">
        <v>1.19</v>
      </c>
      <c r="AN312">
        <v>1.37</v>
      </c>
      <c r="AO312" s="1">
        <v>2218.44</v>
      </c>
      <c r="AP312">
        <v>1.2069000000000001</v>
      </c>
      <c r="AQ312" s="1">
        <v>2006.86</v>
      </c>
      <c r="AR312" s="1">
        <v>3092.57</v>
      </c>
      <c r="AS312" s="1">
        <v>7953.78</v>
      </c>
      <c r="AT312">
        <v>805.82</v>
      </c>
      <c r="AU312">
        <v>468.22</v>
      </c>
      <c r="AV312" s="1">
        <v>14327.26</v>
      </c>
      <c r="AW312" s="1">
        <v>7873.88</v>
      </c>
      <c r="AX312">
        <v>0.45679999999999998</v>
      </c>
      <c r="AY312" s="1">
        <v>6102.26</v>
      </c>
      <c r="AZ312">
        <v>0.35399999999999998</v>
      </c>
      <c r="BA312">
        <v>870.52</v>
      </c>
      <c r="BB312">
        <v>5.0500000000000003E-2</v>
      </c>
      <c r="BC312" s="1">
        <v>2389.2600000000002</v>
      </c>
      <c r="BD312">
        <v>0.1386</v>
      </c>
      <c r="BE312" s="1">
        <v>17235.919999999998</v>
      </c>
      <c r="BF312">
        <v>0.54039999999999999</v>
      </c>
      <c r="BG312">
        <v>0.23960000000000001</v>
      </c>
      <c r="BH312">
        <v>0.15310000000000001</v>
      </c>
      <c r="BI312">
        <v>3.9300000000000002E-2</v>
      </c>
      <c r="BJ312">
        <v>2.76E-2</v>
      </c>
    </row>
    <row r="313" spans="1:62" x14ac:dyDescent="0.25">
      <c r="A313" t="s">
        <v>314</v>
      </c>
      <c r="B313" t="s">
        <v>1068</v>
      </c>
      <c r="C313">
        <v>79.569999999999993</v>
      </c>
      <c r="D313">
        <v>15.749514319882501</v>
      </c>
      <c r="E313">
        <v>1147.3433075999999</v>
      </c>
      <c r="F313">
        <v>3.3999999999999998E-3</v>
      </c>
      <c r="G313">
        <v>4.0000000000000002E-4</v>
      </c>
      <c r="H313">
        <v>8.9999999999999993E-3</v>
      </c>
      <c r="I313">
        <v>8.0000000000000004E-4</v>
      </c>
      <c r="J313">
        <v>4.0500000000000001E-2</v>
      </c>
      <c r="K313">
        <v>0.91490000000000005</v>
      </c>
      <c r="L313">
        <v>3.1E-2</v>
      </c>
      <c r="M313">
        <v>0.27410000000000001</v>
      </c>
      <c r="N313">
        <v>4.8999999999999998E-3</v>
      </c>
      <c r="O313">
        <v>0.1469</v>
      </c>
      <c r="P313" s="1">
        <v>61144.75</v>
      </c>
      <c r="Q313">
        <v>0.15079999999999999</v>
      </c>
      <c r="R313">
        <v>0.19259999999999999</v>
      </c>
      <c r="S313">
        <v>0.65659999999999996</v>
      </c>
      <c r="T313">
        <v>10.91</v>
      </c>
      <c r="U313" s="1">
        <v>75481.11</v>
      </c>
      <c r="V313">
        <v>104.41</v>
      </c>
      <c r="W313" s="1">
        <v>260888.52</v>
      </c>
      <c r="X313">
        <v>0.69279999999999997</v>
      </c>
      <c r="Y313">
        <v>0.12559999999999999</v>
      </c>
      <c r="Z313">
        <v>0.18160000000000001</v>
      </c>
      <c r="AA313">
        <v>0.30719999999999997</v>
      </c>
      <c r="AB313">
        <v>260.89</v>
      </c>
      <c r="AC313" s="1">
        <v>6829.69721775367</v>
      </c>
      <c r="AD313">
        <v>600.01</v>
      </c>
      <c r="AE313" s="1">
        <v>211359.91</v>
      </c>
      <c r="AF313" t="s">
        <v>3</v>
      </c>
      <c r="AG313" s="1">
        <v>37072</v>
      </c>
      <c r="AH313" s="1">
        <v>61127.93</v>
      </c>
      <c r="AI313">
        <v>41.63</v>
      </c>
      <c r="AJ313">
        <v>23.43</v>
      </c>
      <c r="AK313">
        <v>27.53</v>
      </c>
      <c r="AL313">
        <v>2.02</v>
      </c>
      <c r="AM313">
        <v>1.27</v>
      </c>
      <c r="AN313">
        <v>1.6</v>
      </c>
      <c r="AO313" s="1">
        <v>1623.35</v>
      </c>
      <c r="AP313">
        <v>1.1316999999999999</v>
      </c>
      <c r="AQ313" s="1">
        <v>1719.54</v>
      </c>
      <c r="AR313" s="1">
        <v>2652.57</v>
      </c>
      <c r="AS313" s="1">
        <v>7734.58</v>
      </c>
      <c r="AT313">
        <v>769.64</v>
      </c>
      <c r="AU313">
        <v>344.72</v>
      </c>
      <c r="AV313" s="1">
        <v>13221.04</v>
      </c>
      <c r="AW313" s="1">
        <v>5910.78</v>
      </c>
      <c r="AX313">
        <v>0.37290000000000001</v>
      </c>
      <c r="AY313" s="1">
        <v>6913.12</v>
      </c>
      <c r="AZ313">
        <v>0.43619999999999998</v>
      </c>
      <c r="BA313" s="1">
        <v>1155.32</v>
      </c>
      <c r="BB313">
        <v>7.2900000000000006E-2</v>
      </c>
      <c r="BC313" s="1">
        <v>1870.87</v>
      </c>
      <c r="BD313">
        <v>0.11799999999999999</v>
      </c>
      <c r="BE313" s="1">
        <v>15850.09</v>
      </c>
      <c r="BF313">
        <v>0.55689999999999995</v>
      </c>
      <c r="BG313">
        <v>0.23419999999999999</v>
      </c>
      <c r="BH313">
        <v>0.1555</v>
      </c>
      <c r="BI313">
        <v>3.4500000000000003E-2</v>
      </c>
      <c r="BJ313">
        <v>1.89E-2</v>
      </c>
    </row>
    <row r="314" spans="1:62" x14ac:dyDescent="0.25">
      <c r="A314" t="s">
        <v>315</v>
      </c>
      <c r="B314" t="s">
        <v>1069</v>
      </c>
      <c r="C314">
        <v>13.76</v>
      </c>
      <c r="D314">
        <v>371.55820842656152</v>
      </c>
      <c r="E314">
        <v>2544.6140258999999</v>
      </c>
      <c r="F314">
        <v>4.2799999999999998E-2</v>
      </c>
      <c r="G314">
        <v>5.0000000000000001E-4</v>
      </c>
      <c r="H314">
        <v>3.1300000000000001E-2</v>
      </c>
      <c r="I314">
        <v>6.9999999999999999E-4</v>
      </c>
      <c r="J314">
        <v>4.1599999999999998E-2</v>
      </c>
      <c r="K314">
        <v>0.83799999999999997</v>
      </c>
      <c r="L314">
        <v>4.5199999999999997E-2</v>
      </c>
      <c r="M314">
        <v>8.2100000000000006E-2</v>
      </c>
      <c r="N314">
        <v>1.6400000000000001E-2</v>
      </c>
      <c r="O314">
        <v>0.112</v>
      </c>
      <c r="P314" s="1">
        <v>80675.23</v>
      </c>
      <c r="Q314">
        <v>0.12520000000000001</v>
      </c>
      <c r="R314">
        <v>0.16250000000000001</v>
      </c>
      <c r="S314">
        <v>0.71230000000000004</v>
      </c>
      <c r="T314">
        <v>17.64</v>
      </c>
      <c r="U314" s="1">
        <v>99667.32</v>
      </c>
      <c r="V314">
        <v>141.53</v>
      </c>
      <c r="W314" s="1">
        <v>331450.96999999997</v>
      </c>
      <c r="X314">
        <v>0.82599999999999996</v>
      </c>
      <c r="Y314">
        <v>0.14249999999999999</v>
      </c>
      <c r="Z314">
        <v>3.15E-2</v>
      </c>
      <c r="AA314">
        <v>0.17399999999999999</v>
      </c>
      <c r="AB314">
        <v>331.45</v>
      </c>
      <c r="AC314" s="1">
        <v>13215.053949201971</v>
      </c>
      <c r="AD314" s="1">
        <v>1206.98</v>
      </c>
      <c r="AE314" s="1">
        <v>304562.21999999997</v>
      </c>
      <c r="AF314" t="s">
        <v>3</v>
      </c>
      <c r="AG314" s="1">
        <v>62005</v>
      </c>
      <c r="AH314" s="1">
        <v>139460.5</v>
      </c>
      <c r="AI314">
        <v>86.92</v>
      </c>
      <c r="AJ314">
        <v>38.74</v>
      </c>
      <c r="AK314">
        <v>51.75</v>
      </c>
      <c r="AL314">
        <v>2.0299999999999998</v>
      </c>
      <c r="AM314">
        <v>1.55</v>
      </c>
      <c r="AN314">
        <v>1.71</v>
      </c>
      <c r="AO314" s="1">
        <v>3992.07</v>
      </c>
      <c r="AP314">
        <v>0.62180000000000002</v>
      </c>
      <c r="AQ314" s="1">
        <v>1833.27</v>
      </c>
      <c r="AR314" s="1">
        <v>2365.6</v>
      </c>
      <c r="AS314" s="1">
        <v>8876.1200000000008</v>
      </c>
      <c r="AT314">
        <v>965.16</v>
      </c>
      <c r="AU314">
        <v>514.34</v>
      </c>
      <c r="AV314" s="1">
        <v>14554.5</v>
      </c>
      <c r="AW314" s="1">
        <v>2932.89</v>
      </c>
      <c r="AX314">
        <v>0.1847</v>
      </c>
      <c r="AY314" s="1">
        <v>10998.93</v>
      </c>
      <c r="AZ314">
        <v>0.69259999999999999</v>
      </c>
      <c r="BA314">
        <v>891.95</v>
      </c>
      <c r="BB314">
        <v>5.62E-2</v>
      </c>
      <c r="BC314" s="1">
        <v>1057.69</v>
      </c>
      <c r="BD314">
        <v>6.6600000000000006E-2</v>
      </c>
      <c r="BE314" s="1">
        <v>15881.46</v>
      </c>
      <c r="BF314">
        <v>0.60529999999999995</v>
      </c>
      <c r="BG314">
        <v>0.21890000000000001</v>
      </c>
      <c r="BH314">
        <v>0.12809999999999999</v>
      </c>
      <c r="BI314">
        <v>3.0499999999999999E-2</v>
      </c>
      <c r="BJ314">
        <v>1.72E-2</v>
      </c>
    </row>
    <row r="315" spans="1:62" x14ac:dyDescent="0.25">
      <c r="A315" t="s">
        <v>316</v>
      </c>
      <c r="B315" t="s">
        <v>1070</v>
      </c>
      <c r="C315">
        <v>70.099999999999994</v>
      </c>
      <c r="D315">
        <v>35.711153750192189</v>
      </c>
      <c r="E315">
        <v>2022.77071785</v>
      </c>
      <c r="F315">
        <v>6.4999999999999997E-3</v>
      </c>
      <c r="G315">
        <v>3.8999999999999998E-3</v>
      </c>
      <c r="H315">
        <v>1.7100000000000001E-2</v>
      </c>
      <c r="I315">
        <v>1.1000000000000001E-3</v>
      </c>
      <c r="J315">
        <v>3.9100000000000003E-2</v>
      </c>
      <c r="K315">
        <v>0.88439999999999996</v>
      </c>
      <c r="L315">
        <v>4.7899999999999998E-2</v>
      </c>
      <c r="M315">
        <v>0.41670000000000001</v>
      </c>
      <c r="N315">
        <v>7.1000000000000004E-3</v>
      </c>
      <c r="O315">
        <v>0.1598</v>
      </c>
      <c r="P315" s="1">
        <v>62407.23</v>
      </c>
      <c r="Q315">
        <v>0.1678</v>
      </c>
      <c r="R315">
        <v>0.18870000000000001</v>
      </c>
      <c r="S315">
        <v>0.64349999999999996</v>
      </c>
      <c r="T315">
        <v>17.28</v>
      </c>
      <c r="U315" s="1">
        <v>79447.289999999994</v>
      </c>
      <c r="V315">
        <v>117.6</v>
      </c>
      <c r="W315" s="1">
        <v>212473.09</v>
      </c>
      <c r="X315">
        <v>0.72789999999999999</v>
      </c>
      <c r="Y315">
        <v>0.1799</v>
      </c>
      <c r="Z315">
        <v>9.2100000000000001E-2</v>
      </c>
      <c r="AA315">
        <v>0.27210000000000001</v>
      </c>
      <c r="AB315">
        <v>212.47</v>
      </c>
      <c r="AC315" s="1">
        <v>6151.675510932263</v>
      </c>
      <c r="AD315">
        <v>596.77</v>
      </c>
      <c r="AE315" s="1">
        <v>175353.27</v>
      </c>
      <c r="AF315" t="s">
        <v>3</v>
      </c>
      <c r="AG315" s="1">
        <v>33279</v>
      </c>
      <c r="AH315" s="1">
        <v>56167.62</v>
      </c>
      <c r="AI315">
        <v>45.32</v>
      </c>
      <c r="AJ315">
        <v>25.55</v>
      </c>
      <c r="AK315">
        <v>32.450000000000003</v>
      </c>
      <c r="AL315">
        <v>1.93</v>
      </c>
      <c r="AM315">
        <v>1.41</v>
      </c>
      <c r="AN315">
        <v>1.75</v>
      </c>
      <c r="AO315" s="1">
        <v>1799.78</v>
      </c>
      <c r="AP315">
        <v>1.0880000000000001</v>
      </c>
      <c r="AQ315" s="1">
        <v>1680.21</v>
      </c>
      <c r="AR315" s="1">
        <v>2297.6</v>
      </c>
      <c r="AS315" s="1">
        <v>7477.2</v>
      </c>
      <c r="AT315">
        <v>833.37</v>
      </c>
      <c r="AU315">
        <v>481.36</v>
      </c>
      <c r="AV315" s="1">
        <v>12769.75</v>
      </c>
      <c r="AW315" s="1">
        <v>5648.08</v>
      </c>
      <c r="AX315">
        <v>0.3931</v>
      </c>
      <c r="AY315" s="1">
        <v>5882.09</v>
      </c>
      <c r="AZ315">
        <v>0.4093</v>
      </c>
      <c r="BA315">
        <v>733.37</v>
      </c>
      <c r="BB315">
        <v>5.0999999999999997E-2</v>
      </c>
      <c r="BC315" s="1">
        <v>2105.9499999999998</v>
      </c>
      <c r="BD315">
        <v>0.14660000000000001</v>
      </c>
      <c r="BE315" s="1">
        <v>14369.49</v>
      </c>
      <c r="BF315">
        <v>0.55230000000000001</v>
      </c>
      <c r="BG315">
        <v>0.2389</v>
      </c>
      <c r="BH315">
        <v>0.1555</v>
      </c>
      <c r="BI315">
        <v>3.1300000000000001E-2</v>
      </c>
      <c r="BJ315">
        <v>2.2100000000000002E-2</v>
      </c>
    </row>
    <row r="316" spans="1:62" x14ac:dyDescent="0.25">
      <c r="A316" t="s">
        <v>317</v>
      </c>
      <c r="B316" t="s">
        <v>1071</v>
      </c>
      <c r="C316">
        <v>14.81</v>
      </c>
      <c r="D316">
        <v>291.2219565055218</v>
      </c>
      <c r="E316">
        <v>3841.5129019999999</v>
      </c>
      <c r="F316">
        <v>3.3E-3</v>
      </c>
      <c r="G316">
        <v>1.6999999999999999E-3</v>
      </c>
      <c r="H316">
        <v>0.2198</v>
      </c>
      <c r="I316">
        <v>1.6999999999999999E-3</v>
      </c>
      <c r="J316">
        <v>0.13420000000000001</v>
      </c>
      <c r="K316">
        <v>0.50649999999999995</v>
      </c>
      <c r="L316">
        <v>0.13270000000000001</v>
      </c>
      <c r="M316">
        <v>0.9829</v>
      </c>
      <c r="N316">
        <v>4.8099999999999997E-2</v>
      </c>
      <c r="O316">
        <v>0.1908</v>
      </c>
      <c r="P316" s="1">
        <v>63944.31</v>
      </c>
      <c r="Q316">
        <v>0.25340000000000001</v>
      </c>
      <c r="R316">
        <v>0.19989999999999999</v>
      </c>
      <c r="S316">
        <v>0.54669999999999996</v>
      </c>
      <c r="T316">
        <v>37.83</v>
      </c>
      <c r="U316" s="1">
        <v>86399.59</v>
      </c>
      <c r="V316">
        <v>101.76</v>
      </c>
      <c r="W316" s="1">
        <v>118225.12</v>
      </c>
      <c r="X316">
        <v>0.67149999999999999</v>
      </c>
      <c r="Y316">
        <v>0.25069999999999998</v>
      </c>
      <c r="Z316">
        <v>7.7799999999999994E-2</v>
      </c>
      <c r="AA316">
        <v>0.32850000000000001</v>
      </c>
      <c r="AB316">
        <v>118.23</v>
      </c>
      <c r="AC316" s="1">
        <v>4222.3726475479434</v>
      </c>
      <c r="AD316">
        <v>382.95</v>
      </c>
      <c r="AE316" s="1">
        <v>78128.47</v>
      </c>
      <c r="AF316" t="s">
        <v>3</v>
      </c>
      <c r="AG316" s="1">
        <v>27408</v>
      </c>
      <c r="AH316" s="1">
        <v>40126.559999999998</v>
      </c>
      <c r="AI316">
        <v>52.24</v>
      </c>
      <c r="AJ316">
        <v>30.8</v>
      </c>
      <c r="AK316">
        <v>37.479999999999997</v>
      </c>
      <c r="AL316">
        <v>2.3199999999999998</v>
      </c>
      <c r="AM316">
        <v>1.91</v>
      </c>
      <c r="AN316">
        <v>2.15</v>
      </c>
      <c r="AO316">
        <v>1.41</v>
      </c>
      <c r="AP316">
        <v>0.97070000000000001</v>
      </c>
      <c r="AQ316" s="1">
        <v>2018.53</v>
      </c>
      <c r="AR316" s="1">
        <v>2901.28</v>
      </c>
      <c r="AS316" s="1">
        <v>8773.2000000000007</v>
      </c>
      <c r="AT316" s="1">
        <v>1167.48</v>
      </c>
      <c r="AU316">
        <v>638.94000000000005</v>
      </c>
      <c r="AV316" s="1">
        <v>15499.43</v>
      </c>
      <c r="AW316" s="1">
        <v>9533.8799999999992</v>
      </c>
      <c r="AX316">
        <v>0.55210000000000004</v>
      </c>
      <c r="AY316" s="1">
        <v>3562.17</v>
      </c>
      <c r="AZ316">
        <v>0.20630000000000001</v>
      </c>
      <c r="BA316">
        <v>469.4</v>
      </c>
      <c r="BB316">
        <v>2.7199999999999998E-2</v>
      </c>
      <c r="BC316" s="1">
        <v>3703.3</v>
      </c>
      <c r="BD316">
        <v>0.2145</v>
      </c>
      <c r="BE316" s="1">
        <v>17268.75</v>
      </c>
      <c r="BF316">
        <v>0.58140000000000003</v>
      </c>
      <c r="BG316">
        <v>0.22900000000000001</v>
      </c>
      <c r="BH316">
        <v>0.1479</v>
      </c>
      <c r="BI316">
        <v>2.9899999999999999E-2</v>
      </c>
      <c r="BJ316">
        <v>1.1900000000000001E-2</v>
      </c>
    </row>
    <row r="317" spans="1:62" x14ac:dyDescent="0.25">
      <c r="A317" t="s">
        <v>318</v>
      </c>
      <c r="B317" t="s">
        <v>1072</v>
      </c>
      <c r="C317">
        <v>64.14</v>
      </c>
      <c r="D317">
        <v>12.89519081976054</v>
      </c>
      <c r="E317">
        <v>772.03908260000003</v>
      </c>
      <c r="F317">
        <v>2.8E-3</v>
      </c>
      <c r="G317">
        <v>6.9999999999999999E-4</v>
      </c>
      <c r="H317">
        <v>4.1999999999999997E-3</v>
      </c>
      <c r="I317">
        <v>2.0000000000000001E-4</v>
      </c>
      <c r="J317">
        <v>1.46E-2</v>
      </c>
      <c r="K317">
        <v>0.96250000000000002</v>
      </c>
      <c r="L317">
        <v>1.5100000000000001E-2</v>
      </c>
      <c r="M317">
        <v>0.1459</v>
      </c>
      <c r="N317">
        <v>1.4E-3</v>
      </c>
      <c r="O317">
        <v>0.12</v>
      </c>
      <c r="P317" s="1">
        <v>62656.98</v>
      </c>
      <c r="Q317">
        <v>0.15390000000000001</v>
      </c>
      <c r="R317">
        <v>0.17100000000000001</v>
      </c>
      <c r="S317">
        <v>0.67510000000000003</v>
      </c>
      <c r="T317">
        <v>6.63</v>
      </c>
      <c r="U317" s="1">
        <v>76919.850000000006</v>
      </c>
      <c r="V317">
        <v>117.57</v>
      </c>
      <c r="W317" s="1">
        <v>174491.87</v>
      </c>
      <c r="X317">
        <v>0.85250000000000004</v>
      </c>
      <c r="Y317">
        <v>5.8099999999999999E-2</v>
      </c>
      <c r="Z317">
        <v>8.9399999999999993E-2</v>
      </c>
      <c r="AA317">
        <v>0.14749999999999999</v>
      </c>
      <c r="AB317">
        <v>174.49</v>
      </c>
      <c r="AC317" s="1">
        <v>3983.337868775202</v>
      </c>
      <c r="AD317">
        <v>545.91999999999996</v>
      </c>
      <c r="AE317" s="1">
        <v>161688.38</v>
      </c>
      <c r="AF317" t="s">
        <v>3</v>
      </c>
      <c r="AG317" s="1">
        <v>42426</v>
      </c>
      <c r="AH317" s="1">
        <v>68612.75</v>
      </c>
      <c r="AI317">
        <v>32.14</v>
      </c>
      <c r="AJ317">
        <v>21.91</v>
      </c>
      <c r="AK317">
        <v>25.02</v>
      </c>
      <c r="AL317">
        <v>1.26</v>
      </c>
      <c r="AM317">
        <v>0.84</v>
      </c>
      <c r="AN317">
        <v>1.1399999999999999</v>
      </c>
      <c r="AO317" s="1">
        <v>2000.16</v>
      </c>
      <c r="AP317">
        <v>1.1485000000000001</v>
      </c>
      <c r="AQ317" s="1">
        <v>1533.83</v>
      </c>
      <c r="AR317" s="1">
        <v>2281.02</v>
      </c>
      <c r="AS317" s="1">
        <v>7347.51</v>
      </c>
      <c r="AT317">
        <v>663.36</v>
      </c>
      <c r="AU317">
        <v>425.39</v>
      </c>
      <c r="AV317" s="1">
        <v>12251.11</v>
      </c>
      <c r="AW317" s="1">
        <v>6991.19</v>
      </c>
      <c r="AX317">
        <v>0.49170000000000003</v>
      </c>
      <c r="AY317" s="1">
        <v>5106.24</v>
      </c>
      <c r="AZ317">
        <v>0.35909999999999997</v>
      </c>
      <c r="BA317">
        <v>757.46</v>
      </c>
      <c r="BB317">
        <v>5.33E-2</v>
      </c>
      <c r="BC317" s="1">
        <v>1362.93</v>
      </c>
      <c r="BD317">
        <v>9.5899999999999999E-2</v>
      </c>
      <c r="BE317" s="1">
        <v>14217.81</v>
      </c>
      <c r="BF317">
        <v>0.56320000000000003</v>
      </c>
      <c r="BG317">
        <v>0.25519999999999998</v>
      </c>
      <c r="BH317">
        <v>0.12970000000000001</v>
      </c>
      <c r="BI317">
        <v>3.32E-2</v>
      </c>
      <c r="BJ317">
        <v>1.8700000000000001E-2</v>
      </c>
    </row>
    <row r="318" spans="1:62" x14ac:dyDescent="0.25">
      <c r="A318" t="s">
        <v>319</v>
      </c>
      <c r="B318" t="s">
        <v>1073</v>
      </c>
      <c r="C318">
        <v>91.19</v>
      </c>
      <c r="D318">
        <v>20.869842081819861</v>
      </c>
      <c r="E318">
        <v>1759.14430995</v>
      </c>
      <c r="F318">
        <v>4.1999999999999997E-3</v>
      </c>
      <c r="G318">
        <v>4.0000000000000001E-3</v>
      </c>
      <c r="H318">
        <v>1.18E-2</v>
      </c>
      <c r="I318">
        <v>1.1999999999999999E-3</v>
      </c>
      <c r="J318">
        <v>3.3399999999999999E-2</v>
      </c>
      <c r="K318">
        <v>0.9022</v>
      </c>
      <c r="L318">
        <v>4.3099999999999999E-2</v>
      </c>
      <c r="M318">
        <v>0.3962</v>
      </c>
      <c r="N318">
        <v>6.3E-3</v>
      </c>
      <c r="O318">
        <v>0.153</v>
      </c>
      <c r="P318" s="1">
        <v>61526.04</v>
      </c>
      <c r="Q318">
        <v>0.1956</v>
      </c>
      <c r="R318">
        <v>0.18390000000000001</v>
      </c>
      <c r="S318">
        <v>0.62050000000000005</v>
      </c>
      <c r="T318">
        <v>14.72</v>
      </c>
      <c r="U318" s="1">
        <v>82270.210000000006</v>
      </c>
      <c r="V318">
        <v>119.96</v>
      </c>
      <c r="W318" s="1">
        <v>218372.64</v>
      </c>
      <c r="X318">
        <v>0.72270000000000001</v>
      </c>
      <c r="Y318">
        <v>0.17330000000000001</v>
      </c>
      <c r="Z318">
        <v>0.104</v>
      </c>
      <c r="AA318">
        <v>0.27729999999999999</v>
      </c>
      <c r="AB318">
        <v>218.37</v>
      </c>
      <c r="AC318" s="1">
        <v>5791.6505601308609</v>
      </c>
      <c r="AD318">
        <v>579.72</v>
      </c>
      <c r="AE318" s="1">
        <v>180107.42</v>
      </c>
      <c r="AF318" t="s">
        <v>3</v>
      </c>
      <c r="AG318" s="1">
        <v>35287</v>
      </c>
      <c r="AH318" s="1">
        <v>57546.19</v>
      </c>
      <c r="AI318">
        <v>41.06</v>
      </c>
      <c r="AJ318">
        <v>24.17</v>
      </c>
      <c r="AK318">
        <v>27.19</v>
      </c>
      <c r="AL318">
        <v>1.42</v>
      </c>
      <c r="AM318">
        <v>0.95</v>
      </c>
      <c r="AN318">
        <v>1.22</v>
      </c>
      <c r="AO318" s="1">
        <v>1494.12</v>
      </c>
      <c r="AP318">
        <v>1.0879000000000001</v>
      </c>
      <c r="AQ318" s="1">
        <v>1615.4</v>
      </c>
      <c r="AR318" s="1">
        <v>2538.52</v>
      </c>
      <c r="AS318" s="1">
        <v>7576.44</v>
      </c>
      <c r="AT318">
        <v>806.15</v>
      </c>
      <c r="AU318">
        <v>457.23</v>
      </c>
      <c r="AV318" s="1">
        <v>12993.76</v>
      </c>
      <c r="AW318" s="1">
        <v>5992.28</v>
      </c>
      <c r="AX318">
        <v>0.4037</v>
      </c>
      <c r="AY318" s="1">
        <v>5935.13</v>
      </c>
      <c r="AZ318">
        <v>0.39979999999999999</v>
      </c>
      <c r="BA318">
        <v>764.72</v>
      </c>
      <c r="BB318">
        <v>5.1499999999999997E-2</v>
      </c>
      <c r="BC318" s="1">
        <v>2152.04</v>
      </c>
      <c r="BD318">
        <v>0.14499999999999999</v>
      </c>
      <c r="BE318" s="1">
        <v>14844.17</v>
      </c>
      <c r="BF318">
        <v>0.55810000000000004</v>
      </c>
      <c r="BG318">
        <v>0.24660000000000001</v>
      </c>
      <c r="BH318">
        <v>0.13980000000000001</v>
      </c>
      <c r="BI318">
        <v>3.8100000000000002E-2</v>
      </c>
      <c r="BJ318">
        <v>1.7299999999999999E-2</v>
      </c>
    </row>
    <row r="319" spans="1:62" x14ac:dyDescent="0.25">
      <c r="A319" t="s">
        <v>320</v>
      </c>
      <c r="B319" t="s">
        <v>1074</v>
      </c>
      <c r="C319">
        <v>41.29</v>
      </c>
      <c r="D319">
        <v>40.079722047553069</v>
      </c>
      <c r="E319">
        <v>1470.2166686</v>
      </c>
      <c r="F319">
        <v>5.0000000000000001E-3</v>
      </c>
      <c r="G319">
        <v>6.9999999999999999E-4</v>
      </c>
      <c r="H319">
        <v>2.4E-2</v>
      </c>
      <c r="I319">
        <v>8.9999999999999998E-4</v>
      </c>
      <c r="J319">
        <v>4.3200000000000002E-2</v>
      </c>
      <c r="K319">
        <v>0.86399999999999999</v>
      </c>
      <c r="L319">
        <v>6.2100000000000002E-2</v>
      </c>
      <c r="M319">
        <v>0.46300000000000002</v>
      </c>
      <c r="N319">
        <v>4.7999999999999996E-3</v>
      </c>
      <c r="O319">
        <v>0.1696</v>
      </c>
      <c r="P319" s="1">
        <v>59451.25</v>
      </c>
      <c r="Q319">
        <v>0.23480000000000001</v>
      </c>
      <c r="R319">
        <v>0.20069999999999999</v>
      </c>
      <c r="S319">
        <v>0.5645</v>
      </c>
      <c r="T319">
        <v>13.39</v>
      </c>
      <c r="U319" s="1">
        <v>77333.63</v>
      </c>
      <c r="V319">
        <v>109.35</v>
      </c>
      <c r="W319" s="1">
        <v>183408.82</v>
      </c>
      <c r="X319">
        <v>0.71540000000000004</v>
      </c>
      <c r="Y319">
        <v>0.18190000000000001</v>
      </c>
      <c r="Z319">
        <v>0.1026</v>
      </c>
      <c r="AA319">
        <v>0.28460000000000002</v>
      </c>
      <c r="AB319">
        <v>183.41</v>
      </c>
      <c r="AC319" s="1">
        <v>5076.3818168330963</v>
      </c>
      <c r="AD319">
        <v>529.74</v>
      </c>
      <c r="AE319" s="1">
        <v>147189.82</v>
      </c>
      <c r="AF319" t="s">
        <v>3</v>
      </c>
      <c r="AG319" s="1">
        <v>32299</v>
      </c>
      <c r="AH319" s="1">
        <v>50952.55</v>
      </c>
      <c r="AI319">
        <v>45.24</v>
      </c>
      <c r="AJ319">
        <v>24.95</v>
      </c>
      <c r="AK319">
        <v>32.42</v>
      </c>
      <c r="AL319">
        <v>1.99</v>
      </c>
      <c r="AM319">
        <v>1.38</v>
      </c>
      <c r="AN319">
        <v>1.78</v>
      </c>
      <c r="AO319" s="1">
        <v>1685.9</v>
      </c>
      <c r="AP319">
        <v>0.93269999999999997</v>
      </c>
      <c r="AQ319" s="1">
        <v>1802.67</v>
      </c>
      <c r="AR319" s="1">
        <v>2415.31</v>
      </c>
      <c r="AS319" s="1">
        <v>7813.05</v>
      </c>
      <c r="AT319">
        <v>862.01</v>
      </c>
      <c r="AU319">
        <v>338.82</v>
      </c>
      <c r="AV319" s="1">
        <v>13231.86</v>
      </c>
      <c r="AW319" s="1">
        <v>7026.79</v>
      </c>
      <c r="AX319">
        <v>0.47060000000000002</v>
      </c>
      <c r="AY319" s="1">
        <v>4863.2299999999996</v>
      </c>
      <c r="AZ319">
        <v>0.32569999999999999</v>
      </c>
      <c r="BA319">
        <v>679.79</v>
      </c>
      <c r="BB319">
        <v>4.5499999999999999E-2</v>
      </c>
      <c r="BC319" s="1">
        <v>2363.17</v>
      </c>
      <c r="BD319">
        <v>0.1583</v>
      </c>
      <c r="BE319" s="1">
        <v>14932.99</v>
      </c>
      <c r="BF319">
        <v>0.5444</v>
      </c>
      <c r="BG319">
        <v>0.24579999999999999</v>
      </c>
      <c r="BH319">
        <v>0.161</v>
      </c>
      <c r="BI319">
        <v>2.9399999999999999E-2</v>
      </c>
      <c r="BJ319">
        <v>1.9400000000000001E-2</v>
      </c>
    </row>
    <row r="320" spans="1:62" x14ac:dyDescent="0.25">
      <c r="A320" t="s">
        <v>321</v>
      </c>
      <c r="B320" t="s">
        <v>1075</v>
      </c>
      <c r="C320">
        <v>66.430000000000007</v>
      </c>
      <c r="D320">
        <v>72.897420674338946</v>
      </c>
      <c r="E320">
        <v>3542.21187005</v>
      </c>
      <c r="F320">
        <v>2.0899999999999998E-2</v>
      </c>
      <c r="G320">
        <v>6.9999999999999999E-4</v>
      </c>
      <c r="H320">
        <v>3.5900000000000001E-2</v>
      </c>
      <c r="I320">
        <v>1.2999999999999999E-3</v>
      </c>
      <c r="J320">
        <v>4.5100000000000001E-2</v>
      </c>
      <c r="K320">
        <v>0.85360000000000003</v>
      </c>
      <c r="L320">
        <v>4.2500000000000003E-2</v>
      </c>
      <c r="M320">
        <v>0.20039999999999999</v>
      </c>
      <c r="N320">
        <v>1.61E-2</v>
      </c>
      <c r="O320">
        <v>0.1394</v>
      </c>
      <c r="P320" s="1">
        <v>69040.070000000007</v>
      </c>
      <c r="Q320">
        <v>0.20710000000000001</v>
      </c>
      <c r="R320">
        <v>0.20319999999999999</v>
      </c>
      <c r="S320">
        <v>0.5897</v>
      </c>
      <c r="T320">
        <v>24.45</v>
      </c>
      <c r="U320" s="1">
        <v>92027.74</v>
      </c>
      <c r="V320">
        <v>148.07</v>
      </c>
      <c r="W320" s="1">
        <v>237075.28</v>
      </c>
      <c r="X320">
        <v>0.80159999999999998</v>
      </c>
      <c r="Y320">
        <v>0.1241</v>
      </c>
      <c r="Z320">
        <v>7.4300000000000005E-2</v>
      </c>
      <c r="AA320">
        <v>0.19839999999999999</v>
      </c>
      <c r="AB320">
        <v>237.08</v>
      </c>
      <c r="AC320" s="1">
        <v>7090.7149772599869</v>
      </c>
      <c r="AD320">
        <v>749.95</v>
      </c>
      <c r="AE320" s="1">
        <v>193019.68</v>
      </c>
      <c r="AF320" t="s">
        <v>3</v>
      </c>
      <c r="AG320" s="1">
        <v>46282</v>
      </c>
      <c r="AH320" s="1">
        <v>81273.25</v>
      </c>
      <c r="AI320">
        <v>47.2</v>
      </c>
      <c r="AJ320">
        <v>28.6</v>
      </c>
      <c r="AK320">
        <v>32.57</v>
      </c>
      <c r="AL320">
        <v>2.2799999999999998</v>
      </c>
      <c r="AM320">
        <v>1.8</v>
      </c>
      <c r="AN320">
        <v>2.1</v>
      </c>
      <c r="AO320" s="1">
        <v>1914.8</v>
      </c>
      <c r="AP320">
        <v>0.81189999999999996</v>
      </c>
      <c r="AQ320" s="1">
        <v>1468.34</v>
      </c>
      <c r="AR320" s="1">
        <v>2360.02</v>
      </c>
      <c r="AS320" s="1">
        <v>7309.16</v>
      </c>
      <c r="AT320">
        <v>749.62</v>
      </c>
      <c r="AU320">
        <v>345.68</v>
      </c>
      <c r="AV320" s="1">
        <v>12232.83</v>
      </c>
      <c r="AW320" s="1">
        <v>4112.3500000000004</v>
      </c>
      <c r="AX320">
        <v>0.312</v>
      </c>
      <c r="AY320" s="1">
        <v>6897.24</v>
      </c>
      <c r="AZ320">
        <v>0.52329999999999999</v>
      </c>
      <c r="BA320">
        <v>728.9</v>
      </c>
      <c r="BB320">
        <v>5.5300000000000002E-2</v>
      </c>
      <c r="BC320" s="1">
        <v>1442.63</v>
      </c>
      <c r="BD320">
        <v>0.1094</v>
      </c>
      <c r="BE320" s="1">
        <v>13181.11</v>
      </c>
      <c r="BF320">
        <v>0.59489999999999998</v>
      </c>
      <c r="BG320">
        <v>0.2329</v>
      </c>
      <c r="BH320">
        <v>0.1245</v>
      </c>
      <c r="BI320">
        <v>3.1199999999999999E-2</v>
      </c>
      <c r="BJ320">
        <v>1.66E-2</v>
      </c>
    </row>
    <row r="321" spans="1:62" x14ac:dyDescent="0.25">
      <c r="A321" t="s">
        <v>322</v>
      </c>
      <c r="B321" t="s">
        <v>1076</v>
      </c>
      <c r="C321">
        <v>29.62</v>
      </c>
      <c r="D321">
        <v>253.6660727043969</v>
      </c>
      <c r="E321">
        <v>7135.8030303000014</v>
      </c>
      <c r="F321">
        <v>0.10100000000000001</v>
      </c>
      <c r="G321">
        <v>1.1999999999999999E-3</v>
      </c>
      <c r="H321">
        <v>7.7299999999999994E-2</v>
      </c>
      <c r="I321">
        <v>1.1000000000000001E-3</v>
      </c>
      <c r="J321">
        <v>6.7199999999999996E-2</v>
      </c>
      <c r="K321">
        <v>0.69589999999999996</v>
      </c>
      <c r="L321">
        <v>5.6300000000000003E-2</v>
      </c>
      <c r="M321">
        <v>0.1308</v>
      </c>
      <c r="N321">
        <v>5.5599999999999997E-2</v>
      </c>
      <c r="O321">
        <v>0.12970000000000001</v>
      </c>
      <c r="P321" s="1">
        <v>80861.02</v>
      </c>
      <c r="Q321">
        <v>0.16550000000000001</v>
      </c>
      <c r="R321">
        <v>0.17469999999999999</v>
      </c>
      <c r="S321">
        <v>0.65980000000000005</v>
      </c>
      <c r="T321">
        <v>44.79</v>
      </c>
      <c r="U321" s="1">
        <v>104530.33</v>
      </c>
      <c r="V321">
        <v>162.1</v>
      </c>
      <c r="W321" s="1">
        <v>269134.81</v>
      </c>
      <c r="X321">
        <v>0.78</v>
      </c>
      <c r="Y321">
        <v>0.18820000000000001</v>
      </c>
      <c r="Z321">
        <v>3.1699999999999999E-2</v>
      </c>
      <c r="AA321">
        <v>0.22</v>
      </c>
      <c r="AB321">
        <v>269.13</v>
      </c>
      <c r="AC321" s="1">
        <v>11390.98119095853</v>
      </c>
      <c r="AD321">
        <v>968.7</v>
      </c>
      <c r="AE321" s="1">
        <v>249659.94</v>
      </c>
      <c r="AF321" t="s">
        <v>3</v>
      </c>
      <c r="AG321" s="1">
        <v>56082</v>
      </c>
      <c r="AH321" s="1">
        <v>117410.86</v>
      </c>
      <c r="AI321">
        <v>75.31</v>
      </c>
      <c r="AJ321">
        <v>37.68</v>
      </c>
      <c r="AK321">
        <v>45.94</v>
      </c>
      <c r="AL321">
        <v>1.89</v>
      </c>
      <c r="AM321">
        <v>1.34</v>
      </c>
      <c r="AN321">
        <v>1.49</v>
      </c>
      <c r="AO321" s="1">
        <v>1787.56</v>
      </c>
      <c r="AP321">
        <v>0.65990000000000004</v>
      </c>
      <c r="AQ321" s="1">
        <v>1569.47</v>
      </c>
      <c r="AR321" s="1">
        <v>2304.31</v>
      </c>
      <c r="AS321" s="1">
        <v>8723.81</v>
      </c>
      <c r="AT321" s="1">
        <v>1066.19</v>
      </c>
      <c r="AU321">
        <v>467.96</v>
      </c>
      <c r="AV321" s="1">
        <v>14131.74</v>
      </c>
      <c r="AW321" s="1">
        <v>3067.44</v>
      </c>
      <c r="AX321">
        <v>0.19969999999999999</v>
      </c>
      <c r="AY321" s="1">
        <v>9957.02</v>
      </c>
      <c r="AZ321">
        <v>0.6482</v>
      </c>
      <c r="BA321" s="1">
        <v>1042.8800000000001</v>
      </c>
      <c r="BB321">
        <v>6.7900000000000002E-2</v>
      </c>
      <c r="BC321" s="1">
        <v>1294.2</v>
      </c>
      <c r="BD321">
        <v>8.4199999999999997E-2</v>
      </c>
      <c r="BE321" s="1">
        <v>15361.54</v>
      </c>
      <c r="BF321">
        <v>0.62070000000000003</v>
      </c>
      <c r="BG321">
        <v>0.22950000000000001</v>
      </c>
      <c r="BH321">
        <v>0.1077</v>
      </c>
      <c r="BI321">
        <v>2.7E-2</v>
      </c>
      <c r="BJ321">
        <v>1.5100000000000001E-2</v>
      </c>
    </row>
    <row r="322" spans="1:62" x14ac:dyDescent="0.25">
      <c r="A322" t="s">
        <v>323</v>
      </c>
      <c r="B322" t="s">
        <v>1077</v>
      </c>
      <c r="C322">
        <v>14.38</v>
      </c>
      <c r="D322">
        <v>294.06506580764278</v>
      </c>
      <c r="E322">
        <v>3613.1124279999999</v>
      </c>
      <c r="F322">
        <v>3.8E-3</v>
      </c>
      <c r="G322">
        <v>1.9E-3</v>
      </c>
      <c r="H322">
        <v>0.22239999999999999</v>
      </c>
      <c r="I322">
        <v>1.6000000000000001E-3</v>
      </c>
      <c r="J322">
        <v>0.1358</v>
      </c>
      <c r="K322">
        <v>0.50590000000000002</v>
      </c>
      <c r="L322">
        <v>0.1285</v>
      </c>
      <c r="M322">
        <v>0.98119999999999996</v>
      </c>
      <c r="N322">
        <v>4.9200000000000001E-2</v>
      </c>
      <c r="O322">
        <v>0.1953</v>
      </c>
      <c r="P322" s="1">
        <v>63670.62</v>
      </c>
      <c r="Q322">
        <v>0.27289999999999998</v>
      </c>
      <c r="R322">
        <v>0.2029</v>
      </c>
      <c r="S322">
        <v>0.52429999999999999</v>
      </c>
      <c r="T322">
        <v>35.979999999999997</v>
      </c>
      <c r="U322" s="1">
        <v>86826.92</v>
      </c>
      <c r="V322">
        <v>100.59</v>
      </c>
      <c r="W322" s="1">
        <v>120740.04</v>
      </c>
      <c r="X322">
        <v>0.68240000000000001</v>
      </c>
      <c r="Y322">
        <v>0.24210000000000001</v>
      </c>
      <c r="Z322">
        <v>7.5499999999999998E-2</v>
      </c>
      <c r="AA322">
        <v>0.31759999999999999</v>
      </c>
      <c r="AB322">
        <v>120.74</v>
      </c>
      <c r="AC322" s="1">
        <v>4093.7796163631911</v>
      </c>
      <c r="AD322">
        <v>390.57</v>
      </c>
      <c r="AE322" s="1">
        <v>78963.67</v>
      </c>
      <c r="AF322" t="s">
        <v>3</v>
      </c>
      <c r="AG322" s="1">
        <v>28425</v>
      </c>
      <c r="AH322" s="1">
        <v>40963.39</v>
      </c>
      <c r="AI322">
        <v>51.82</v>
      </c>
      <c r="AJ322">
        <v>30.48</v>
      </c>
      <c r="AK322">
        <v>37.17</v>
      </c>
      <c r="AL322">
        <v>2.23</v>
      </c>
      <c r="AM322">
        <v>1.86</v>
      </c>
      <c r="AN322">
        <v>2.09</v>
      </c>
      <c r="AO322">
        <v>1.41</v>
      </c>
      <c r="AP322">
        <v>0.94810000000000005</v>
      </c>
      <c r="AQ322" s="1">
        <v>1975.37</v>
      </c>
      <c r="AR322" s="1">
        <v>2900.72</v>
      </c>
      <c r="AS322" s="1">
        <v>8737.02</v>
      </c>
      <c r="AT322" s="1">
        <v>1128.52</v>
      </c>
      <c r="AU322">
        <v>614.83000000000004</v>
      </c>
      <c r="AV322" s="1">
        <v>15356.46</v>
      </c>
      <c r="AW322" s="1">
        <v>9329.2199999999993</v>
      </c>
      <c r="AX322">
        <v>0.54990000000000006</v>
      </c>
      <c r="AY322" s="1">
        <v>3522.11</v>
      </c>
      <c r="AZ322">
        <v>0.20760000000000001</v>
      </c>
      <c r="BA322">
        <v>476.52</v>
      </c>
      <c r="BB322">
        <v>2.81E-2</v>
      </c>
      <c r="BC322" s="1">
        <v>3636.78</v>
      </c>
      <c r="BD322">
        <v>0.21440000000000001</v>
      </c>
      <c r="BE322" s="1">
        <v>16964.64</v>
      </c>
      <c r="BF322">
        <v>0.57630000000000003</v>
      </c>
      <c r="BG322">
        <v>0.22420000000000001</v>
      </c>
      <c r="BH322">
        <v>0.158</v>
      </c>
      <c r="BI322">
        <v>2.93E-2</v>
      </c>
      <c r="BJ322">
        <v>1.2200000000000001E-2</v>
      </c>
    </row>
    <row r="323" spans="1:62" x14ac:dyDescent="0.25">
      <c r="A323" t="s">
        <v>324</v>
      </c>
      <c r="B323" t="s">
        <v>1078</v>
      </c>
      <c r="C323">
        <v>68.099999999999994</v>
      </c>
      <c r="D323">
        <v>12.85910568211597</v>
      </c>
      <c r="E323">
        <v>769.07601635000003</v>
      </c>
      <c r="F323">
        <v>1.6999999999999999E-3</v>
      </c>
      <c r="G323">
        <v>5.9999999999999995E-4</v>
      </c>
      <c r="H323">
        <v>5.8999999999999999E-3</v>
      </c>
      <c r="I323">
        <v>8.0000000000000004E-4</v>
      </c>
      <c r="J323">
        <v>1.66E-2</v>
      </c>
      <c r="K323">
        <v>0.94940000000000002</v>
      </c>
      <c r="L323">
        <v>2.4899999999999999E-2</v>
      </c>
      <c r="M323">
        <v>0.35320000000000001</v>
      </c>
      <c r="N323">
        <v>1.6000000000000001E-3</v>
      </c>
      <c r="O323">
        <v>0.14680000000000001</v>
      </c>
      <c r="P323" s="1">
        <v>55889.22</v>
      </c>
      <c r="Q323">
        <v>0.28520000000000001</v>
      </c>
      <c r="R323">
        <v>0.21629999999999999</v>
      </c>
      <c r="S323">
        <v>0.49859999999999999</v>
      </c>
      <c r="T323">
        <v>7.12</v>
      </c>
      <c r="U323" s="1">
        <v>77688.320000000007</v>
      </c>
      <c r="V323">
        <v>106.95</v>
      </c>
      <c r="W323" s="1">
        <v>231318.13</v>
      </c>
      <c r="X323">
        <v>0.70689999999999997</v>
      </c>
      <c r="Y323">
        <v>6.1899999999999997E-2</v>
      </c>
      <c r="Z323">
        <v>0.23119999999999999</v>
      </c>
      <c r="AA323">
        <v>0.29310000000000003</v>
      </c>
      <c r="AB323">
        <v>231.32</v>
      </c>
      <c r="AC323" s="1">
        <v>6546.8307175540722</v>
      </c>
      <c r="AD323">
        <v>599</v>
      </c>
      <c r="AE323" s="1">
        <v>180401.77</v>
      </c>
      <c r="AF323" t="s">
        <v>3</v>
      </c>
      <c r="AG323" s="1">
        <v>35960</v>
      </c>
      <c r="AH323" s="1">
        <v>57136.21</v>
      </c>
      <c r="AI323">
        <v>38.659999999999997</v>
      </c>
      <c r="AJ323">
        <v>23.58</v>
      </c>
      <c r="AK323">
        <v>25.63</v>
      </c>
      <c r="AL323">
        <v>2.14</v>
      </c>
      <c r="AM323">
        <v>1.53</v>
      </c>
      <c r="AN323">
        <v>1.73</v>
      </c>
      <c r="AO323" s="1">
        <v>2438.1799999999998</v>
      </c>
      <c r="AP323">
        <v>1.0940000000000001</v>
      </c>
      <c r="AQ323" s="1">
        <v>1936.25</v>
      </c>
      <c r="AR323" s="1">
        <v>2879.54</v>
      </c>
      <c r="AS323" s="1">
        <v>7911.16</v>
      </c>
      <c r="AT323">
        <v>765.58</v>
      </c>
      <c r="AU323">
        <v>355.43</v>
      </c>
      <c r="AV323" s="1">
        <v>13847.95</v>
      </c>
      <c r="AW323" s="1">
        <v>7711.23</v>
      </c>
      <c r="AX323">
        <v>0.45150000000000001</v>
      </c>
      <c r="AY323" s="1">
        <v>6097.47</v>
      </c>
      <c r="AZ323">
        <v>0.35699999999999998</v>
      </c>
      <c r="BA323">
        <v>919.44</v>
      </c>
      <c r="BB323">
        <v>5.3800000000000001E-2</v>
      </c>
      <c r="BC323" s="1">
        <v>2352.4</v>
      </c>
      <c r="BD323">
        <v>0.13769999999999999</v>
      </c>
      <c r="BE323" s="1">
        <v>17080.53</v>
      </c>
      <c r="BF323">
        <v>0.52559999999999996</v>
      </c>
      <c r="BG323">
        <v>0.23050000000000001</v>
      </c>
      <c r="BH323">
        <v>0.18690000000000001</v>
      </c>
      <c r="BI323">
        <v>3.7999999999999999E-2</v>
      </c>
      <c r="BJ323">
        <v>1.9E-2</v>
      </c>
    </row>
    <row r="324" spans="1:62" x14ac:dyDescent="0.25">
      <c r="A324" t="s">
        <v>325</v>
      </c>
      <c r="B324" t="s">
        <v>1079</v>
      </c>
      <c r="C324">
        <v>18.329999999999998</v>
      </c>
      <c r="D324">
        <v>205.22129101649051</v>
      </c>
      <c r="E324">
        <v>2844.0599590500001</v>
      </c>
      <c r="F324">
        <v>3.1600000000000003E-2</v>
      </c>
      <c r="G324">
        <v>1.1000000000000001E-3</v>
      </c>
      <c r="H324">
        <v>7.3400000000000007E-2</v>
      </c>
      <c r="I324">
        <v>1.4E-3</v>
      </c>
      <c r="J324">
        <v>7.4399999999999994E-2</v>
      </c>
      <c r="K324">
        <v>0.74970000000000003</v>
      </c>
      <c r="L324">
        <v>6.83E-2</v>
      </c>
      <c r="M324">
        <v>0.32550000000000001</v>
      </c>
      <c r="N324">
        <v>2.41E-2</v>
      </c>
      <c r="O324">
        <v>0.1547</v>
      </c>
      <c r="P324" s="1">
        <v>70652.38</v>
      </c>
      <c r="Q324">
        <v>0.1794</v>
      </c>
      <c r="R324">
        <v>0.1593</v>
      </c>
      <c r="S324">
        <v>0.6613</v>
      </c>
      <c r="T324">
        <v>22.57</v>
      </c>
      <c r="U324" s="1">
        <v>92369.69</v>
      </c>
      <c r="V324">
        <v>124.59</v>
      </c>
      <c r="W324" s="1">
        <v>236573.74</v>
      </c>
      <c r="X324">
        <v>0.69889999999999997</v>
      </c>
      <c r="Y324">
        <v>0.26390000000000002</v>
      </c>
      <c r="Z324">
        <v>3.7199999999999997E-2</v>
      </c>
      <c r="AA324">
        <v>0.30109999999999998</v>
      </c>
      <c r="AB324">
        <v>236.57</v>
      </c>
      <c r="AC324" s="1">
        <v>9288.76431317278</v>
      </c>
      <c r="AD324">
        <v>843.35</v>
      </c>
      <c r="AE324" s="1">
        <v>196460.59</v>
      </c>
      <c r="AF324" t="s">
        <v>3</v>
      </c>
      <c r="AG324" s="1">
        <v>38633</v>
      </c>
      <c r="AH324" s="1">
        <v>61653.01</v>
      </c>
      <c r="AI324">
        <v>67.45</v>
      </c>
      <c r="AJ324">
        <v>35.99</v>
      </c>
      <c r="AK324">
        <v>45.25</v>
      </c>
      <c r="AL324">
        <v>2.0499999999999998</v>
      </c>
      <c r="AM324">
        <v>1.55</v>
      </c>
      <c r="AN324">
        <v>1.82</v>
      </c>
      <c r="AO324" s="1">
        <v>3226.17</v>
      </c>
      <c r="AP324">
        <v>1.0005999999999999</v>
      </c>
      <c r="AQ324" s="1">
        <v>1766.03</v>
      </c>
      <c r="AR324" s="1">
        <v>2305.79</v>
      </c>
      <c r="AS324" s="1">
        <v>8407.86</v>
      </c>
      <c r="AT324">
        <v>919.98</v>
      </c>
      <c r="AU324">
        <v>386.23</v>
      </c>
      <c r="AV324" s="1">
        <v>13785.89</v>
      </c>
      <c r="AW324" s="1">
        <v>4151.29</v>
      </c>
      <c r="AX324">
        <v>0.26850000000000002</v>
      </c>
      <c r="AY324" s="1">
        <v>8564.1</v>
      </c>
      <c r="AZ324">
        <v>0.55389999999999995</v>
      </c>
      <c r="BA324">
        <v>813.21</v>
      </c>
      <c r="BB324">
        <v>5.2600000000000001E-2</v>
      </c>
      <c r="BC324" s="1">
        <v>1933.95</v>
      </c>
      <c r="BD324">
        <v>0.12509999999999999</v>
      </c>
      <c r="BE324" s="1">
        <v>15462.54</v>
      </c>
      <c r="BF324">
        <v>0.5806</v>
      </c>
      <c r="BG324">
        <v>0.2442</v>
      </c>
      <c r="BH324">
        <v>0.1366</v>
      </c>
      <c r="BI324">
        <v>2.3400000000000001E-2</v>
      </c>
      <c r="BJ324">
        <v>1.5299999999999999E-2</v>
      </c>
    </row>
    <row r="325" spans="1:62" x14ac:dyDescent="0.25">
      <c r="A325" t="s">
        <v>326</v>
      </c>
      <c r="B325" t="s">
        <v>1080</v>
      </c>
      <c r="C325">
        <v>26.62</v>
      </c>
      <c r="D325">
        <v>207.42149644747411</v>
      </c>
      <c r="E325">
        <v>5026.1982840000001</v>
      </c>
      <c r="F325">
        <v>5.2400000000000002E-2</v>
      </c>
      <c r="G325">
        <v>8.0000000000000004E-4</v>
      </c>
      <c r="H325">
        <v>0.121</v>
      </c>
      <c r="I325">
        <v>1.1999999999999999E-3</v>
      </c>
      <c r="J325">
        <v>5.4699999999999999E-2</v>
      </c>
      <c r="K325">
        <v>0.7087</v>
      </c>
      <c r="L325">
        <v>6.1199999999999997E-2</v>
      </c>
      <c r="M325">
        <v>0.2094</v>
      </c>
      <c r="N325">
        <v>3.3500000000000002E-2</v>
      </c>
      <c r="O325">
        <v>0.1411</v>
      </c>
      <c r="P325" s="1">
        <v>76845.919999999998</v>
      </c>
      <c r="Q325">
        <v>0.17299999999999999</v>
      </c>
      <c r="R325">
        <v>0.191</v>
      </c>
      <c r="S325">
        <v>0.63590000000000002</v>
      </c>
      <c r="T325">
        <v>33.33</v>
      </c>
      <c r="U325" s="1">
        <v>99852.04</v>
      </c>
      <c r="V325">
        <v>149.07</v>
      </c>
      <c r="W325" s="1">
        <v>270834.55</v>
      </c>
      <c r="X325">
        <v>0.75949999999999995</v>
      </c>
      <c r="Y325">
        <v>0.20730000000000001</v>
      </c>
      <c r="Z325">
        <v>3.32E-2</v>
      </c>
      <c r="AA325">
        <v>0.24049999999999999</v>
      </c>
      <c r="AB325">
        <v>270.83</v>
      </c>
      <c r="AC325" s="1">
        <v>10323.099670938989</v>
      </c>
      <c r="AD325">
        <v>970.75</v>
      </c>
      <c r="AE325" s="1">
        <v>242130.95</v>
      </c>
      <c r="AF325" t="s">
        <v>3</v>
      </c>
      <c r="AG325" s="1">
        <v>46282</v>
      </c>
      <c r="AH325" s="1">
        <v>86931.839999999997</v>
      </c>
      <c r="AI325">
        <v>69.58</v>
      </c>
      <c r="AJ325">
        <v>35.26</v>
      </c>
      <c r="AK325">
        <v>41.56</v>
      </c>
      <c r="AL325">
        <v>1.96</v>
      </c>
      <c r="AM325">
        <v>1.5</v>
      </c>
      <c r="AN325">
        <v>1.71</v>
      </c>
      <c r="AO325" s="1">
        <v>1993.4</v>
      </c>
      <c r="AP325">
        <v>0.81610000000000005</v>
      </c>
      <c r="AQ325" s="1">
        <v>1675.06</v>
      </c>
      <c r="AR325" s="1">
        <v>2369.25</v>
      </c>
      <c r="AS325" s="1">
        <v>8400.4500000000007</v>
      </c>
      <c r="AT325" s="1">
        <v>1031.3699999999999</v>
      </c>
      <c r="AU325">
        <v>418.99</v>
      </c>
      <c r="AV325" s="1">
        <v>13895.12</v>
      </c>
      <c r="AW325" s="1">
        <v>3509.43</v>
      </c>
      <c r="AX325">
        <v>0.2316</v>
      </c>
      <c r="AY325" s="1">
        <v>9310.7199999999993</v>
      </c>
      <c r="AZ325">
        <v>0.61450000000000005</v>
      </c>
      <c r="BA325">
        <v>855.7</v>
      </c>
      <c r="BB325">
        <v>5.6500000000000002E-2</v>
      </c>
      <c r="BC325" s="1">
        <v>1476.82</v>
      </c>
      <c r="BD325">
        <v>9.7500000000000003E-2</v>
      </c>
      <c r="BE325" s="1">
        <v>15152.67</v>
      </c>
      <c r="BF325">
        <v>0.60170000000000001</v>
      </c>
      <c r="BG325">
        <v>0.23449999999999999</v>
      </c>
      <c r="BH325">
        <v>0.12</v>
      </c>
      <c r="BI325">
        <v>2.7400000000000001E-2</v>
      </c>
      <c r="BJ325">
        <v>1.6400000000000001E-2</v>
      </c>
    </row>
    <row r="326" spans="1:62" x14ac:dyDescent="0.25">
      <c r="A326" t="s">
        <v>327</v>
      </c>
      <c r="B326" t="s">
        <v>1081</v>
      </c>
      <c r="C326">
        <v>97.19</v>
      </c>
      <c r="D326">
        <v>23.899755592672591</v>
      </c>
      <c r="E326">
        <v>1789.6604283500001</v>
      </c>
      <c r="F326">
        <v>2.7000000000000001E-3</v>
      </c>
      <c r="G326">
        <v>4.0000000000000002E-4</v>
      </c>
      <c r="H326">
        <v>2.6700000000000002E-2</v>
      </c>
      <c r="I326">
        <v>6.9999999999999999E-4</v>
      </c>
      <c r="J326">
        <v>2.1100000000000001E-2</v>
      </c>
      <c r="K326">
        <v>0.89659999999999995</v>
      </c>
      <c r="L326">
        <v>5.1799999999999999E-2</v>
      </c>
      <c r="M326">
        <v>0.8347</v>
      </c>
      <c r="N326">
        <v>2.8999999999999998E-3</v>
      </c>
      <c r="O326">
        <v>0.1837</v>
      </c>
      <c r="P326" s="1">
        <v>62064.15</v>
      </c>
      <c r="Q326">
        <v>0.18779999999999999</v>
      </c>
      <c r="R326">
        <v>0.19059999999999999</v>
      </c>
      <c r="S326">
        <v>0.62160000000000004</v>
      </c>
      <c r="T326">
        <v>15.44</v>
      </c>
      <c r="U326" s="1">
        <v>84733.04</v>
      </c>
      <c r="V326">
        <v>115.81</v>
      </c>
      <c r="W326" s="1">
        <v>179888.57</v>
      </c>
      <c r="X326">
        <v>0.67079999999999995</v>
      </c>
      <c r="Y326">
        <v>0.16109999999999999</v>
      </c>
      <c r="Z326">
        <v>0.1681</v>
      </c>
      <c r="AA326">
        <v>0.32919999999999999</v>
      </c>
      <c r="AB326">
        <v>179.89</v>
      </c>
      <c r="AC326" s="1">
        <v>4239.7834444878708</v>
      </c>
      <c r="AD326">
        <v>447.06</v>
      </c>
      <c r="AE326" s="1">
        <v>132300.49</v>
      </c>
      <c r="AF326" t="s">
        <v>3</v>
      </c>
      <c r="AG326" s="1">
        <v>31307</v>
      </c>
      <c r="AH326" s="1">
        <v>49860.9</v>
      </c>
      <c r="AI326">
        <v>32.76</v>
      </c>
      <c r="AJ326">
        <v>21.9</v>
      </c>
      <c r="AK326">
        <v>24.82</v>
      </c>
      <c r="AL326">
        <v>1.53</v>
      </c>
      <c r="AM326">
        <v>1.27</v>
      </c>
      <c r="AN326">
        <v>1.41</v>
      </c>
      <c r="AO326" s="1">
        <v>1459.61</v>
      </c>
      <c r="AP326">
        <v>0.90390000000000004</v>
      </c>
      <c r="AQ326" s="1">
        <v>1701.02</v>
      </c>
      <c r="AR326" s="1">
        <v>2788.97</v>
      </c>
      <c r="AS326" s="1">
        <v>8202.86</v>
      </c>
      <c r="AT326">
        <v>799.56</v>
      </c>
      <c r="AU326">
        <v>471.11</v>
      </c>
      <c r="AV326" s="1">
        <v>13963.52</v>
      </c>
      <c r="AW326" s="1">
        <v>8047.63</v>
      </c>
      <c r="AX326">
        <v>0.50280000000000002</v>
      </c>
      <c r="AY326" s="1">
        <v>4257.97</v>
      </c>
      <c r="AZ326">
        <v>0.26600000000000001</v>
      </c>
      <c r="BA326">
        <v>630.92999999999995</v>
      </c>
      <c r="BB326">
        <v>3.9399999999999998E-2</v>
      </c>
      <c r="BC326" s="1">
        <v>3067.95</v>
      </c>
      <c r="BD326">
        <v>0.19170000000000001</v>
      </c>
      <c r="BE326" s="1">
        <v>16004.47</v>
      </c>
      <c r="BF326">
        <v>0.56130000000000002</v>
      </c>
      <c r="BG326">
        <v>0.24990000000000001</v>
      </c>
      <c r="BH326">
        <v>0.13639999999999999</v>
      </c>
      <c r="BI326">
        <v>3.1199999999999999E-2</v>
      </c>
      <c r="BJ326">
        <v>2.1100000000000001E-2</v>
      </c>
    </row>
    <row r="327" spans="1:62" x14ac:dyDescent="0.25">
      <c r="A327" t="s">
        <v>328</v>
      </c>
      <c r="B327" t="s">
        <v>1082</v>
      </c>
      <c r="C327">
        <v>84.05</v>
      </c>
      <c r="D327">
        <v>9.2854539490912913</v>
      </c>
      <c r="E327">
        <v>721.53585989999999</v>
      </c>
      <c r="F327">
        <v>3.5000000000000001E-3</v>
      </c>
      <c r="G327">
        <v>2.0000000000000001E-4</v>
      </c>
      <c r="H327">
        <v>8.5000000000000006E-3</v>
      </c>
      <c r="I327">
        <v>1.1999999999999999E-3</v>
      </c>
      <c r="J327">
        <v>7.2700000000000001E-2</v>
      </c>
      <c r="K327">
        <v>0.88939999999999997</v>
      </c>
      <c r="L327">
        <v>2.4500000000000001E-2</v>
      </c>
      <c r="M327">
        <v>0.2492</v>
      </c>
      <c r="N327">
        <v>3.5000000000000001E-3</v>
      </c>
      <c r="O327">
        <v>0.14330000000000001</v>
      </c>
      <c r="P327" s="1">
        <v>61857.43</v>
      </c>
      <c r="Q327">
        <v>0.17849999999999999</v>
      </c>
      <c r="R327">
        <v>0.1953</v>
      </c>
      <c r="S327">
        <v>0.62619999999999998</v>
      </c>
      <c r="T327">
        <v>7.99</v>
      </c>
      <c r="U327" s="1">
        <v>71348.45</v>
      </c>
      <c r="V327">
        <v>89.65</v>
      </c>
      <c r="W327" s="1">
        <v>219299.7</v>
      </c>
      <c r="X327">
        <v>0.68740000000000001</v>
      </c>
      <c r="Y327">
        <v>5.62E-2</v>
      </c>
      <c r="Z327">
        <v>0.25640000000000002</v>
      </c>
      <c r="AA327">
        <v>0.31259999999999999</v>
      </c>
      <c r="AB327">
        <v>219.3</v>
      </c>
      <c r="AC327" s="1">
        <v>5679.1270543816954</v>
      </c>
      <c r="AD327">
        <v>534.97</v>
      </c>
      <c r="AE327" s="1">
        <v>186551.3</v>
      </c>
      <c r="AF327" t="s">
        <v>3</v>
      </c>
      <c r="AG327" s="1">
        <v>37646</v>
      </c>
      <c r="AH327" s="1">
        <v>58770.28</v>
      </c>
      <c r="AI327">
        <v>35.770000000000003</v>
      </c>
      <c r="AJ327">
        <v>22.48</v>
      </c>
      <c r="AK327">
        <v>27.06</v>
      </c>
      <c r="AL327">
        <v>2.31</v>
      </c>
      <c r="AM327">
        <v>1.65</v>
      </c>
      <c r="AN327">
        <v>2.11</v>
      </c>
      <c r="AO327" s="1">
        <v>2156.7800000000002</v>
      </c>
      <c r="AP327">
        <v>1.4659</v>
      </c>
      <c r="AQ327" s="1">
        <v>2045.84</v>
      </c>
      <c r="AR327" s="1">
        <v>2846.5</v>
      </c>
      <c r="AS327" s="1">
        <v>8239.25</v>
      </c>
      <c r="AT327">
        <v>751.68</v>
      </c>
      <c r="AU327">
        <v>345.01</v>
      </c>
      <c r="AV327" s="1">
        <v>14228.27</v>
      </c>
      <c r="AW327" s="1">
        <v>7446.24</v>
      </c>
      <c r="AX327">
        <v>0.44450000000000001</v>
      </c>
      <c r="AY327" s="1">
        <v>6558.79</v>
      </c>
      <c r="AZ327">
        <v>0.3916</v>
      </c>
      <c r="BA327">
        <v>934.88</v>
      </c>
      <c r="BB327">
        <v>5.5800000000000002E-2</v>
      </c>
      <c r="BC327" s="1">
        <v>1810.66</v>
      </c>
      <c r="BD327">
        <v>0.1081</v>
      </c>
      <c r="BE327" s="1">
        <v>16750.57</v>
      </c>
      <c r="BF327">
        <v>0.5544</v>
      </c>
      <c r="BG327">
        <v>0.2404</v>
      </c>
      <c r="BH327">
        <v>0.14979999999999999</v>
      </c>
      <c r="BI327">
        <v>3.4299999999999997E-2</v>
      </c>
      <c r="BJ327">
        <v>2.1100000000000001E-2</v>
      </c>
    </row>
    <row r="328" spans="1:62" x14ac:dyDescent="0.25">
      <c r="A328" t="s">
        <v>329</v>
      </c>
      <c r="B328" t="s">
        <v>1083</v>
      </c>
      <c r="C328">
        <v>12.1</v>
      </c>
      <c r="D328">
        <v>147.90350367679511</v>
      </c>
      <c r="E328">
        <v>1332.06068185</v>
      </c>
      <c r="F328">
        <v>1.0500000000000001E-2</v>
      </c>
      <c r="G328">
        <v>5.9999999999999995E-4</v>
      </c>
      <c r="H328">
        <v>3.73E-2</v>
      </c>
      <c r="I328">
        <v>1E-3</v>
      </c>
      <c r="J328">
        <v>4.3400000000000001E-2</v>
      </c>
      <c r="K328">
        <v>0.85229999999999995</v>
      </c>
      <c r="L328">
        <v>5.4800000000000001E-2</v>
      </c>
      <c r="M328">
        <v>0.39760000000000001</v>
      </c>
      <c r="N328">
        <v>7.1999999999999998E-3</v>
      </c>
      <c r="O328">
        <v>0.1507</v>
      </c>
      <c r="P328" s="1">
        <v>62807.71</v>
      </c>
      <c r="Q328">
        <v>0.18720000000000001</v>
      </c>
      <c r="R328">
        <v>0.19600000000000001</v>
      </c>
      <c r="S328">
        <v>0.61680000000000001</v>
      </c>
      <c r="T328">
        <v>11.48</v>
      </c>
      <c r="U328" s="1">
        <v>82862.429999999993</v>
      </c>
      <c r="V328">
        <v>113.57</v>
      </c>
      <c r="W328" s="1">
        <v>189968.36</v>
      </c>
      <c r="X328">
        <v>0.71560000000000001</v>
      </c>
      <c r="Y328">
        <v>0.21360000000000001</v>
      </c>
      <c r="Z328">
        <v>7.0800000000000002E-2</v>
      </c>
      <c r="AA328">
        <v>0.28439999999999999</v>
      </c>
      <c r="AB328">
        <v>189.97</v>
      </c>
      <c r="AC328" s="1">
        <v>6492.7703551859322</v>
      </c>
      <c r="AD328">
        <v>728.69</v>
      </c>
      <c r="AE328" s="1">
        <v>145953.21</v>
      </c>
      <c r="AF328" t="s">
        <v>3</v>
      </c>
      <c r="AG328" s="1">
        <v>34805</v>
      </c>
      <c r="AH328" s="1">
        <v>54755.39</v>
      </c>
      <c r="AI328">
        <v>54.62</v>
      </c>
      <c r="AJ328">
        <v>31.13</v>
      </c>
      <c r="AK328">
        <v>40.869999999999997</v>
      </c>
      <c r="AL328">
        <v>1.75</v>
      </c>
      <c r="AM328">
        <v>1.4</v>
      </c>
      <c r="AN328">
        <v>1.62</v>
      </c>
      <c r="AO328" s="1">
        <v>1681.33</v>
      </c>
      <c r="AP328">
        <v>1.0062</v>
      </c>
      <c r="AQ328" s="1">
        <v>1905.57</v>
      </c>
      <c r="AR328" s="1">
        <v>2405.3000000000002</v>
      </c>
      <c r="AS328" s="1">
        <v>7730.23</v>
      </c>
      <c r="AT328">
        <v>786.03</v>
      </c>
      <c r="AU328">
        <v>386.33</v>
      </c>
      <c r="AV328" s="1">
        <v>13213.44</v>
      </c>
      <c r="AW328" s="1">
        <v>6133.92</v>
      </c>
      <c r="AX328">
        <v>0.39879999999999999</v>
      </c>
      <c r="AY328" s="1">
        <v>6186.45</v>
      </c>
      <c r="AZ328">
        <v>0.4022</v>
      </c>
      <c r="BA328">
        <v>885.98</v>
      </c>
      <c r="BB328">
        <v>5.7599999999999998E-2</v>
      </c>
      <c r="BC328" s="1">
        <v>2174.2399999999998</v>
      </c>
      <c r="BD328">
        <v>0.1414</v>
      </c>
      <c r="BE328" s="1">
        <v>15380.59</v>
      </c>
      <c r="BF328">
        <v>0.55020000000000002</v>
      </c>
      <c r="BG328">
        <v>0.23330000000000001</v>
      </c>
      <c r="BH328">
        <v>0.16539999999999999</v>
      </c>
      <c r="BI328">
        <v>3.1699999999999999E-2</v>
      </c>
      <c r="BJ328">
        <v>1.9300000000000001E-2</v>
      </c>
    </row>
    <row r="329" spans="1:62" x14ac:dyDescent="0.25">
      <c r="A329" t="s">
        <v>330</v>
      </c>
      <c r="B329" t="s">
        <v>1084</v>
      </c>
      <c r="C329">
        <v>95.24</v>
      </c>
      <c r="D329">
        <v>10.20711315343094</v>
      </c>
      <c r="E329">
        <v>899.21802100000002</v>
      </c>
      <c r="F329">
        <v>2.5000000000000001E-3</v>
      </c>
      <c r="G329">
        <v>8.9999999999999998E-4</v>
      </c>
      <c r="H329">
        <v>6.7999999999999996E-3</v>
      </c>
      <c r="I329">
        <v>1.1000000000000001E-3</v>
      </c>
      <c r="J329">
        <v>3.9899999999999998E-2</v>
      </c>
      <c r="K329">
        <v>0.91890000000000005</v>
      </c>
      <c r="L329">
        <v>2.9899999999999999E-2</v>
      </c>
      <c r="M329">
        <v>0.2747</v>
      </c>
      <c r="N329">
        <v>3.0000000000000001E-3</v>
      </c>
      <c r="O329">
        <v>0.154</v>
      </c>
      <c r="P329" s="1">
        <v>60037.13</v>
      </c>
      <c r="Q329">
        <v>0.24</v>
      </c>
      <c r="R329">
        <v>0.18740000000000001</v>
      </c>
      <c r="S329">
        <v>0.57269999999999999</v>
      </c>
      <c r="T329">
        <v>10.119999999999999</v>
      </c>
      <c r="U329" s="1">
        <v>67819.94</v>
      </c>
      <c r="V329">
        <v>88.32</v>
      </c>
      <c r="W329" s="1">
        <v>194591.3</v>
      </c>
      <c r="X329">
        <v>0.80069999999999997</v>
      </c>
      <c r="Y329">
        <v>5.0999999999999997E-2</v>
      </c>
      <c r="Z329">
        <v>0.14829999999999999</v>
      </c>
      <c r="AA329">
        <v>0.1993</v>
      </c>
      <c r="AB329">
        <v>194.59</v>
      </c>
      <c r="AC329" s="1">
        <v>4723.9476837133579</v>
      </c>
      <c r="AD329">
        <v>505.1</v>
      </c>
      <c r="AE329" s="1">
        <v>168129.04</v>
      </c>
      <c r="AF329" t="s">
        <v>3</v>
      </c>
      <c r="AG329" s="1">
        <v>38090</v>
      </c>
      <c r="AH329" s="1">
        <v>59948.86</v>
      </c>
      <c r="AI329">
        <v>36.08</v>
      </c>
      <c r="AJ329">
        <v>21.65</v>
      </c>
      <c r="AK329">
        <v>26.38</v>
      </c>
      <c r="AL329">
        <v>1.72</v>
      </c>
      <c r="AM329">
        <v>1.19</v>
      </c>
      <c r="AN329">
        <v>1.53</v>
      </c>
      <c r="AO329" s="1">
        <v>2075.1999999999998</v>
      </c>
      <c r="AP329">
        <v>1.2741</v>
      </c>
      <c r="AQ329" s="1">
        <v>1827.81</v>
      </c>
      <c r="AR329" s="1">
        <v>2779.24</v>
      </c>
      <c r="AS329" s="1">
        <v>7829.71</v>
      </c>
      <c r="AT329">
        <v>743.07</v>
      </c>
      <c r="AU329">
        <v>380.58</v>
      </c>
      <c r="AV329" s="1">
        <v>13560.41</v>
      </c>
      <c r="AW329" s="1">
        <v>7457.74</v>
      </c>
      <c r="AX329">
        <v>0.47170000000000001</v>
      </c>
      <c r="AY329" s="1">
        <v>5611.53</v>
      </c>
      <c r="AZ329">
        <v>0.35489999999999999</v>
      </c>
      <c r="BA329">
        <v>759.14</v>
      </c>
      <c r="BB329">
        <v>4.8000000000000001E-2</v>
      </c>
      <c r="BC329" s="1">
        <v>1983.03</v>
      </c>
      <c r="BD329">
        <v>0.12540000000000001</v>
      </c>
      <c r="BE329" s="1">
        <v>15811.43</v>
      </c>
      <c r="BF329">
        <v>0.54</v>
      </c>
      <c r="BG329">
        <v>0.23910000000000001</v>
      </c>
      <c r="BH329">
        <v>0.1704</v>
      </c>
      <c r="BI329">
        <v>3.56E-2</v>
      </c>
      <c r="BJ329">
        <v>1.4999999999999999E-2</v>
      </c>
    </row>
    <row r="330" spans="1:62" x14ac:dyDescent="0.25">
      <c r="A330" t="s">
        <v>331</v>
      </c>
      <c r="B330" t="s">
        <v>1085</v>
      </c>
      <c r="C330">
        <v>32.479999999999997</v>
      </c>
      <c r="D330">
        <v>175.97256947341819</v>
      </c>
      <c r="E330">
        <v>4931.9701333000003</v>
      </c>
      <c r="F330">
        <v>2.75E-2</v>
      </c>
      <c r="G330">
        <v>5.0000000000000001E-4</v>
      </c>
      <c r="H330">
        <v>3.6200000000000003E-2</v>
      </c>
      <c r="I330">
        <v>1E-3</v>
      </c>
      <c r="J330">
        <v>4.6300000000000001E-2</v>
      </c>
      <c r="K330">
        <v>0.83850000000000002</v>
      </c>
      <c r="L330">
        <v>4.99E-2</v>
      </c>
      <c r="M330">
        <v>0.18859999999999999</v>
      </c>
      <c r="N330">
        <v>1.6799999999999999E-2</v>
      </c>
      <c r="O330">
        <v>0.1389</v>
      </c>
      <c r="P330" s="1">
        <v>74509.81</v>
      </c>
      <c r="Q330">
        <v>0.17580000000000001</v>
      </c>
      <c r="R330">
        <v>0.19489999999999999</v>
      </c>
      <c r="S330">
        <v>0.62929999999999997</v>
      </c>
      <c r="T330">
        <v>32.06</v>
      </c>
      <c r="U330" s="1">
        <v>98447.49</v>
      </c>
      <c r="V330">
        <v>155.54</v>
      </c>
      <c r="W330" s="1">
        <v>256508.28</v>
      </c>
      <c r="X330">
        <v>0.7944</v>
      </c>
      <c r="Y330">
        <v>0.16869999999999999</v>
      </c>
      <c r="Z330">
        <v>3.6900000000000002E-2</v>
      </c>
      <c r="AA330">
        <v>0.2056</v>
      </c>
      <c r="AB330">
        <v>256.51</v>
      </c>
      <c r="AC330" s="1">
        <v>9320.3657784191346</v>
      </c>
      <c r="AD330">
        <v>955.8</v>
      </c>
      <c r="AE330" s="1">
        <v>218174.57</v>
      </c>
      <c r="AF330" t="s">
        <v>3</v>
      </c>
      <c r="AG330" s="1">
        <v>45000</v>
      </c>
      <c r="AH330" s="1">
        <v>81795.289999999994</v>
      </c>
      <c r="AI330">
        <v>66.010000000000005</v>
      </c>
      <c r="AJ330">
        <v>33.99</v>
      </c>
      <c r="AK330">
        <v>39.03</v>
      </c>
      <c r="AL330">
        <v>1.81</v>
      </c>
      <c r="AM330">
        <v>1.37</v>
      </c>
      <c r="AN330">
        <v>1.55</v>
      </c>
      <c r="AO330">
        <v>0</v>
      </c>
      <c r="AP330">
        <v>0.80530000000000002</v>
      </c>
      <c r="AQ330" s="1">
        <v>1571.2</v>
      </c>
      <c r="AR330" s="1">
        <v>2369.12</v>
      </c>
      <c r="AS330" s="1">
        <v>7793.57</v>
      </c>
      <c r="AT330">
        <v>911.56</v>
      </c>
      <c r="AU330">
        <v>341.91</v>
      </c>
      <c r="AV330" s="1">
        <v>12987.35</v>
      </c>
      <c r="AW330" s="1">
        <v>3787.67</v>
      </c>
      <c r="AX330">
        <v>0.26779999999999998</v>
      </c>
      <c r="AY330" s="1">
        <v>8084.34</v>
      </c>
      <c r="AZ330">
        <v>0.5716</v>
      </c>
      <c r="BA330">
        <v>887.28</v>
      </c>
      <c r="BB330">
        <v>6.2700000000000006E-2</v>
      </c>
      <c r="BC330" s="1">
        <v>1383.66</v>
      </c>
      <c r="BD330">
        <v>9.7799999999999998E-2</v>
      </c>
      <c r="BE330" s="1">
        <v>14142.96</v>
      </c>
      <c r="BF330">
        <v>0.60150000000000003</v>
      </c>
      <c r="BG330">
        <v>0.23380000000000001</v>
      </c>
      <c r="BH330">
        <v>0.1172</v>
      </c>
      <c r="BI330">
        <v>3.1699999999999999E-2</v>
      </c>
      <c r="BJ330">
        <v>1.5900000000000001E-2</v>
      </c>
    </row>
    <row r="331" spans="1:62" x14ac:dyDescent="0.25">
      <c r="A331" t="s">
        <v>332</v>
      </c>
      <c r="B331" t="s">
        <v>1086</v>
      </c>
      <c r="C331">
        <v>151.94999999999999</v>
      </c>
      <c r="D331">
        <v>11.8143315763158</v>
      </c>
      <c r="E331">
        <v>1342.6090257999999</v>
      </c>
      <c r="F331">
        <v>1.6999999999999999E-3</v>
      </c>
      <c r="G331">
        <v>2.0000000000000001E-4</v>
      </c>
      <c r="H331">
        <v>9.4000000000000004E-3</v>
      </c>
      <c r="I331">
        <v>8.0000000000000004E-4</v>
      </c>
      <c r="J331">
        <v>1.12E-2</v>
      </c>
      <c r="K331">
        <v>0.9496</v>
      </c>
      <c r="L331">
        <v>2.7099999999999999E-2</v>
      </c>
      <c r="M331">
        <v>0.97450000000000003</v>
      </c>
      <c r="N331">
        <v>5.9999999999999995E-4</v>
      </c>
      <c r="O331">
        <v>0.1842</v>
      </c>
      <c r="P331" s="1">
        <v>61417.66</v>
      </c>
      <c r="Q331">
        <v>0.16869999999999999</v>
      </c>
      <c r="R331">
        <v>0.19570000000000001</v>
      </c>
      <c r="S331">
        <v>0.63570000000000004</v>
      </c>
      <c r="T331">
        <v>12.94</v>
      </c>
      <c r="U331" s="1">
        <v>83891.15</v>
      </c>
      <c r="V331">
        <v>104.42</v>
      </c>
      <c r="W331" s="1">
        <v>184576.38</v>
      </c>
      <c r="X331">
        <v>0.56330000000000002</v>
      </c>
      <c r="Y331">
        <v>8.6599999999999996E-2</v>
      </c>
      <c r="Z331">
        <v>0.35010000000000002</v>
      </c>
      <c r="AA331">
        <v>0.43669999999999998</v>
      </c>
      <c r="AB331">
        <v>184.58</v>
      </c>
      <c r="AC331" s="1">
        <v>3766.9145615073662</v>
      </c>
      <c r="AD331">
        <v>339.56</v>
      </c>
      <c r="AE331" s="1">
        <v>135488.42000000001</v>
      </c>
      <c r="AF331" t="s">
        <v>3</v>
      </c>
      <c r="AG331" s="1">
        <v>32389</v>
      </c>
      <c r="AH331" s="1">
        <v>47636.14</v>
      </c>
      <c r="AI331">
        <v>25.25</v>
      </c>
      <c r="AJ331">
        <v>20.27</v>
      </c>
      <c r="AK331">
        <v>21.47</v>
      </c>
      <c r="AL331">
        <v>1.22</v>
      </c>
      <c r="AM331">
        <v>1.05</v>
      </c>
      <c r="AN331">
        <v>1.1299999999999999</v>
      </c>
      <c r="AO331">
        <v>0</v>
      </c>
      <c r="AP331">
        <v>0.76939999999999997</v>
      </c>
      <c r="AQ331" s="1">
        <v>1906.59</v>
      </c>
      <c r="AR331" s="1">
        <v>3332.44</v>
      </c>
      <c r="AS331" s="1">
        <v>8904.77</v>
      </c>
      <c r="AT331">
        <v>802.61</v>
      </c>
      <c r="AU331">
        <v>469.18</v>
      </c>
      <c r="AV331" s="1">
        <v>15415.58</v>
      </c>
      <c r="AW331" s="1">
        <v>9881.5300000000007</v>
      </c>
      <c r="AX331">
        <v>0.56169999999999998</v>
      </c>
      <c r="AY331" s="1">
        <v>3610.82</v>
      </c>
      <c r="AZ331">
        <v>0.20530000000000001</v>
      </c>
      <c r="BA331">
        <v>735.94</v>
      </c>
      <c r="BB331">
        <v>4.1799999999999997E-2</v>
      </c>
      <c r="BC331" s="1">
        <v>3362.73</v>
      </c>
      <c r="BD331">
        <v>0.19120000000000001</v>
      </c>
      <c r="BE331" s="1">
        <v>17591.02</v>
      </c>
      <c r="BF331">
        <v>0.54510000000000003</v>
      </c>
      <c r="BG331">
        <v>0.26179999999999998</v>
      </c>
      <c r="BH331">
        <v>0.12920000000000001</v>
      </c>
      <c r="BI331">
        <v>3.8800000000000001E-2</v>
      </c>
      <c r="BJ331">
        <v>2.5000000000000001E-2</v>
      </c>
    </row>
    <row r="332" spans="1:62" x14ac:dyDescent="0.25">
      <c r="A332" t="s">
        <v>333</v>
      </c>
      <c r="B332" t="s">
        <v>1087</v>
      </c>
      <c r="C332">
        <v>31.57</v>
      </c>
      <c r="D332">
        <v>190.38662946902019</v>
      </c>
      <c r="E332">
        <v>5332.7276863999996</v>
      </c>
      <c r="F332">
        <v>2.1999999999999999E-2</v>
      </c>
      <c r="G332">
        <v>8.0000000000000004E-4</v>
      </c>
      <c r="H332">
        <v>4.65E-2</v>
      </c>
      <c r="I332">
        <v>1.1999999999999999E-3</v>
      </c>
      <c r="J332">
        <v>5.2200000000000003E-2</v>
      </c>
      <c r="K332">
        <v>0.82150000000000001</v>
      </c>
      <c r="L332">
        <v>5.5800000000000002E-2</v>
      </c>
      <c r="M332">
        <v>0.2374</v>
      </c>
      <c r="N332">
        <v>1.83E-2</v>
      </c>
      <c r="O332">
        <v>0.152</v>
      </c>
      <c r="P332" s="1">
        <v>73971.25</v>
      </c>
      <c r="Q332">
        <v>0.16880000000000001</v>
      </c>
      <c r="R332">
        <v>0.1983</v>
      </c>
      <c r="S332">
        <v>0.63280000000000003</v>
      </c>
      <c r="T332">
        <v>36.32</v>
      </c>
      <c r="U332" s="1">
        <v>99494.37</v>
      </c>
      <c r="V332">
        <v>149.15</v>
      </c>
      <c r="W332" s="1">
        <v>241104.96</v>
      </c>
      <c r="X332">
        <v>0.75739999999999996</v>
      </c>
      <c r="Y332">
        <v>0.19639999999999999</v>
      </c>
      <c r="Z332">
        <v>4.6199999999999998E-2</v>
      </c>
      <c r="AA332">
        <v>0.24260000000000001</v>
      </c>
      <c r="AB332">
        <v>241.1</v>
      </c>
      <c r="AC332" s="1">
        <v>8655.5439033833645</v>
      </c>
      <c r="AD332">
        <v>902.24</v>
      </c>
      <c r="AE332" s="1">
        <v>202051.17</v>
      </c>
      <c r="AF332" t="s">
        <v>3</v>
      </c>
      <c r="AG332" s="1">
        <v>42324</v>
      </c>
      <c r="AH332" s="1">
        <v>70971.17</v>
      </c>
      <c r="AI332">
        <v>62.97</v>
      </c>
      <c r="AJ332">
        <v>33.46</v>
      </c>
      <c r="AK332">
        <v>40.450000000000003</v>
      </c>
      <c r="AL332">
        <v>2.2200000000000002</v>
      </c>
      <c r="AM332">
        <v>1.76</v>
      </c>
      <c r="AN332">
        <v>2</v>
      </c>
      <c r="AO332" s="1">
        <v>3226.17</v>
      </c>
      <c r="AP332">
        <v>0.8649</v>
      </c>
      <c r="AQ332" s="1">
        <v>1605.65</v>
      </c>
      <c r="AR332" s="1">
        <v>2356.84</v>
      </c>
      <c r="AS332" s="1">
        <v>8000.07</v>
      </c>
      <c r="AT332">
        <v>948.48</v>
      </c>
      <c r="AU332">
        <v>390.18</v>
      </c>
      <c r="AV332" s="1">
        <v>13301.23</v>
      </c>
      <c r="AW332" s="1">
        <v>4029.13</v>
      </c>
      <c r="AX332">
        <v>0.27760000000000001</v>
      </c>
      <c r="AY332" s="1">
        <v>7892.19</v>
      </c>
      <c r="AZ332">
        <v>0.54379999999999995</v>
      </c>
      <c r="BA332">
        <v>881.44</v>
      </c>
      <c r="BB332">
        <v>6.0699999999999997E-2</v>
      </c>
      <c r="BC332" s="1">
        <v>1709.09</v>
      </c>
      <c r="BD332">
        <v>0.1178</v>
      </c>
      <c r="BE332" s="1">
        <v>14511.84</v>
      </c>
      <c r="BF332">
        <v>0.59340000000000004</v>
      </c>
      <c r="BG332">
        <v>0.23760000000000001</v>
      </c>
      <c r="BH332">
        <v>0.12559999999999999</v>
      </c>
      <c r="BI332">
        <v>2.7400000000000001E-2</v>
      </c>
      <c r="BJ332">
        <v>1.6E-2</v>
      </c>
    </row>
    <row r="333" spans="1:62" x14ac:dyDescent="0.25">
      <c r="A333" t="s">
        <v>334</v>
      </c>
      <c r="B333" t="s">
        <v>1088</v>
      </c>
      <c r="C333">
        <v>91.05</v>
      </c>
      <c r="D333">
        <v>13.03517495718522</v>
      </c>
      <c r="E333">
        <v>1066.8516119000001</v>
      </c>
      <c r="F333">
        <v>2.7000000000000001E-3</v>
      </c>
      <c r="G333">
        <v>8.9999999999999998E-4</v>
      </c>
      <c r="H333">
        <v>4.1999999999999997E-3</v>
      </c>
      <c r="I333">
        <v>5.0000000000000001E-4</v>
      </c>
      <c r="J333">
        <v>1.3899999999999999E-2</v>
      </c>
      <c r="K333">
        <v>0.96140000000000003</v>
      </c>
      <c r="L333">
        <v>1.6299999999999999E-2</v>
      </c>
      <c r="M333">
        <v>0.19470000000000001</v>
      </c>
      <c r="N333">
        <v>2.0999999999999999E-3</v>
      </c>
      <c r="O333">
        <v>0.13109999999999999</v>
      </c>
      <c r="P333" s="1">
        <v>63135.57</v>
      </c>
      <c r="Q333">
        <v>0.15870000000000001</v>
      </c>
      <c r="R333">
        <v>0.19350000000000001</v>
      </c>
      <c r="S333">
        <v>0.64780000000000004</v>
      </c>
      <c r="T333">
        <v>8.73</v>
      </c>
      <c r="U333" s="1">
        <v>82339.72</v>
      </c>
      <c r="V333">
        <v>123.62</v>
      </c>
      <c r="W333" s="1">
        <v>199569.05</v>
      </c>
      <c r="X333">
        <v>0.84099999999999997</v>
      </c>
      <c r="Y333">
        <v>6.4199999999999993E-2</v>
      </c>
      <c r="Z333">
        <v>9.4799999999999995E-2</v>
      </c>
      <c r="AA333">
        <v>0.159</v>
      </c>
      <c r="AB333">
        <v>199.57</v>
      </c>
      <c r="AC333" s="1">
        <v>4594.8576493958744</v>
      </c>
      <c r="AD333">
        <v>551.58000000000004</v>
      </c>
      <c r="AE333" s="1">
        <v>178904.83</v>
      </c>
      <c r="AF333" t="s">
        <v>3</v>
      </c>
      <c r="AG333" s="1">
        <v>42041</v>
      </c>
      <c r="AH333" s="1">
        <v>67410.05</v>
      </c>
      <c r="AI333">
        <v>33.72</v>
      </c>
      <c r="AJ333">
        <v>22.01</v>
      </c>
      <c r="AK333">
        <v>24.65</v>
      </c>
      <c r="AL333">
        <v>1.39</v>
      </c>
      <c r="AM333">
        <v>0.89</v>
      </c>
      <c r="AN333">
        <v>1.18</v>
      </c>
      <c r="AO333" s="1">
        <v>1994.72</v>
      </c>
      <c r="AP333">
        <v>1.1718</v>
      </c>
      <c r="AQ333" s="1">
        <v>1543.54</v>
      </c>
      <c r="AR333" s="1">
        <v>2590.6</v>
      </c>
      <c r="AS333" s="1">
        <v>7349.96</v>
      </c>
      <c r="AT333">
        <v>663.6</v>
      </c>
      <c r="AU333">
        <v>464.55</v>
      </c>
      <c r="AV333" s="1">
        <v>12612.24</v>
      </c>
      <c r="AW333" s="1">
        <v>6549.34</v>
      </c>
      <c r="AX333">
        <v>0.4551</v>
      </c>
      <c r="AY333" s="1">
        <v>5549.78</v>
      </c>
      <c r="AZ333">
        <v>0.3856</v>
      </c>
      <c r="BA333">
        <v>749.75</v>
      </c>
      <c r="BB333">
        <v>5.21E-2</v>
      </c>
      <c r="BC333" s="1">
        <v>1543.49</v>
      </c>
      <c r="BD333">
        <v>0.1072</v>
      </c>
      <c r="BE333" s="1">
        <v>14392.36</v>
      </c>
      <c r="BF333">
        <v>0.56340000000000001</v>
      </c>
      <c r="BG333">
        <v>0.24299999999999999</v>
      </c>
      <c r="BH333">
        <v>0.1421</v>
      </c>
      <c r="BI333">
        <v>3.4200000000000001E-2</v>
      </c>
      <c r="BJ333">
        <v>1.7299999999999999E-2</v>
      </c>
    </row>
    <row r="334" spans="1:62" x14ac:dyDescent="0.25">
      <c r="A334" t="s">
        <v>335</v>
      </c>
      <c r="B334" t="s">
        <v>1089</v>
      </c>
      <c r="C334">
        <v>200.62</v>
      </c>
      <c r="D334">
        <v>8.9164391809281014</v>
      </c>
      <c r="E334">
        <v>1516.8841158</v>
      </c>
      <c r="F334">
        <v>2.2000000000000001E-3</v>
      </c>
      <c r="G334">
        <v>2.9999999999999997E-4</v>
      </c>
      <c r="H334">
        <v>7.4000000000000003E-3</v>
      </c>
      <c r="I334">
        <v>8.0000000000000004E-4</v>
      </c>
      <c r="J334">
        <v>2.7900000000000001E-2</v>
      </c>
      <c r="K334">
        <v>0.92810000000000004</v>
      </c>
      <c r="L334">
        <v>3.3300000000000003E-2</v>
      </c>
      <c r="M334">
        <v>0.35820000000000002</v>
      </c>
      <c r="N334">
        <v>3.5999999999999999E-3</v>
      </c>
      <c r="O334">
        <v>0.159</v>
      </c>
      <c r="P334" s="1">
        <v>58882.02</v>
      </c>
      <c r="Q334">
        <v>0.19969999999999999</v>
      </c>
      <c r="R334">
        <v>0.1888</v>
      </c>
      <c r="S334">
        <v>0.61140000000000005</v>
      </c>
      <c r="T334">
        <v>15.42</v>
      </c>
      <c r="U334" s="1">
        <v>74682.64</v>
      </c>
      <c r="V334">
        <v>101.17</v>
      </c>
      <c r="W334" s="1">
        <v>232991.51</v>
      </c>
      <c r="X334">
        <v>0.69040000000000001</v>
      </c>
      <c r="Y334">
        <v>0.1069</v>
      </c>
      <c r="Z334">
        <v>0.20269999999999999</v>
      </c>
      <c r="AA334">
        <v>0.30959999999999999</v>
      </c>
      <c r="AB334">
        <v>232.99</v>
      </c>
      <c r="AC334" s="1">
        <v>5594.9281299724507</v>
      </c>
      <c r="AD334">
        <v>492.8</v>
      </c>
      <c r="AE334" s="1">
        <v>202600.87</v>
      </c>
      <c r="AF334" t="s">
        <v>3</v>
      </c>
      <c r="AG334" s="1">
        <v>37067</v>
      </c>
      <c r="AH334" s="1">
        <v>55713.03</v>
      </c>
      <c r="AI334">
        <v>31.59</v>
      </c>
      <c r="AJ334">
        <v>21.46</v>
      </c>
      <c r="AK334">
        <v>24.83</v>
      </c>
      <c r="AL334">
        <v>1.58</v>
      </c>
      <c r="AM334">
        <v>1.02</v>
      </c>
      <c r="AN334">
        <v>1.35</v>
      </c>
      <c r="AO334" s="1">
        <v>1538.96</v>
      </c>
      <c r="AP334">
        <v>1.0925</v>
      </c>
      <c r="AQ334" s="1">
        <v>1757.56</v>
      </c>
      <c r="AR334" s="1">
        <v>2756.47</v>
      </c>
      <c r="AS334" s="1">
        <v>7577.15</v>
      </c>
      <c r="AT334">
        <v>752.08</v>
      </c>
      <c r="AU334">
        <v>406.74</v>
      </c>
      <c r="AV334" s="1">
        <v>13250.01</v>
      </c>
      <c r="AW334" s="1">
        <v>6942.3</v>
      </c>
      <c r="AX334">
        <v>0.45500000000000002</v>
      </c>
      <c r="AY334" s="1">
        <v>5466.44</v>
      </c>
      <c r="AZ334">
        <v>0.35830000000000001</v>
      </c>
      <c r="BA334">
        <v>662.34</v>
      </c>
      <c r="BB334">
        <v>4.3400000000000001E-2</v>
      </c>
      <c r="BC334" s="1">
        <v>2185.9</v>
      </c>
      <c r="BD334">
        <v>0.14330000000000001</v>
      </c>
      <c r="BE334" s="1">
        <v>15256.98</v>
      </c>
      <c r="BF334">
        <v>0.56569999999999998</v>
      </c>
      <c r="BG334">
        <v>0.25319999999999998</v>
      </c>
      <c r="BH334">
        <v>0.1159</v>
      </c>
      <c r="BI334">
        <v>3.9600000000000003E-2</v>
      </c>
      <c r="BJ334">
        <v>2.5600000000000001E-2</v>
      </c>
    </row>
    <row r="335" spans="1:62" x14ac:dyDescent="0.25">
      <c r="A335" t="s">
        <v>336</v>
      </c>
      <c r="B335" t="s">
        <v>1090</v>
      </c>
      <c r="C335">
        <v>30.71</v>
      </c>
      <c r="D335">
        <v>179.0156186473715</v>
      </c>
      <c r="E335">
        <v>4842.34214015</v>
      </c>
      <c r="F335">
        <v>2.1399999999999999E-2</v>
      </c>
      <c r="G335">
        <v>1E-3</v>
      </c>
      <c r="H335">
        <v>7.4800000000000005E-2</v>
      </c>
      <c r="I335">
        <v>1.5E-3</v>
      </c>
      <c r="J335">
        <v>6.1100000000000002E-2</v>
      </c>
      <c r="K335">
        <v>0.77170000000000005</v>
      </c>
      <c r="L335">
        <v>6.8500000000000005E-2</v>
      </c>
      <c r="M335">
        <v>0.29220000000000002</v>
      </c>
      <c r="N335">
        <v>2.0799999999999999E-2</v>
      </c>
      <c r="O335">
        <v>0.15640000000000001</v>
      </c>
      <c r="P335" s="1">
        <v>72636.759999999995</v>
      </c>
      <c r="Q335">
        <v>0.1694</v>
      </c>
      <c r="R335">
        <v>0.18820000000000001</v>
      </c>
      <c r="S335">
        <v>0.64239999999999997</v>
      </c>
      <c r="T335">
        <v>33.590000000000003</v>
      </c>
      <c r="U335" s="1">
        <v>99245.07</v>
      </c>
      <c r="V335">
        <v>144.04</v>
      </c>
      <c r="W335" s="1">
        <v>235360.21</v>
      </c>
      <c r="X335">
        <v>0.74550000000000005</v>
      </c>
      <c r="Y335">
        <v>0.20799999999999999</v>
      </c>
      <c r="Z335">
        <v>4.65E-2</v>
      </c>
      <c r="AA335">
        <v>0.2545</v>
      </c>
      <c r="AB335">
        <v>235.36</v>
      </c>
      <c r="AC335" s="1">
        <v>8991.7920006773347</v>
      </c>
      <c r="AD335">
        <v>886.64</v>
      </c>
      <c r="AE335" s="1">
        <v>192461.36</v>
      </c>
      <c r="AF335" t="s">
        <v>3</v>
      </c>
      <c r="AG335" s="1">
        <v>39470</v>
      </c>
      <c r="AH335" s="1">
        <v>65911.61</v>
      </c>
      <c r="AI335">
        <v>66.28</v>
      </c>
      <c r="AJ335">
        <v>34.58</v>
      </c>
      <c r="AK335">
        <v>42.71</v>
      </c>
      <c r="AL335">
        <v>2.15</v>
      </c>
      <c r="AM335">
        <v>1.65</v>
      </c>
      <c r="AN335">
        <v>1.91</v>
      </c>
      <c r="AO335" s="1">
        <v>3226.17</v>
      </c>
      <c r="AP335">
        <v>0.93110000000000004</v>
      </c>
      <c r="AQ335" s="1">
        <v>1658.44</v>
      </c>
      <c r="AR335" s="1">
        <v>2395.8000000000002</v>
      </c>
      <c r="AS335" s="1">
        <v>8099.76</v>
      </c>
      <c r="AT335">
        <v>945.59</v>
      </c>
      <c r="AU335">
        <v>394.12</v>
      </c>
      <c r="AV335" s="1">
        <v>13493.71</v>
      </c>
      <c r="AW335" s="1">
        <v>4082.27</v>
      </c>
      <c r="AX335">
        <v>0.27400000000000002</v>
      </c>
      <c r="AY335" s="1">
        <v>8014.25</v>
      </c>
      <c r="AZ335">
        <v>0.53800000000000003</v>
      </c>
      <c r="BA335">
        <v>893.34</v>
      </c>
      <c r="BB335">
        <v>0.06</v>
      </c>
      <c r="BC335" s="1">
        <v>1907.49</v>
      </c>
      <c r="BD335">
        <v>0.128</v>
      </c>
      <c r="BE335" s="1">
        <v>14897.36</v>
      </c>
      <c r="BF335">
        <v>0.58830000000000005</v>
      </c>
      <c r="BG335">
        <v>0.24060000000000001</v>
      </c>
      <c r="BH335">
        <v>0.12809999999999999</v>
      </c>
      <c r="BI335">
        <v>2.6200000000000001E-2</v>
      </c>
      <c r="BJ335">
        <v>1.6899999999999998E-2</v>
      </c>
    </row>
    <row r="336" spans="1:62" x14ac:dyDescent="0.25">
      <c r="A336" t="s">
        <v>337</v>
      </c>
      <c r="B336" t="s">
        <v>1091</v>
      </c>
      <c r="C336">
        <v>14.19</v>
      </c>
      <c r="D336">
        <v>359.83111653634239</v>
      </c>
      <c r="E336">
        <v>4085.9883439</v>
      </c>
      <c r="F336">
        <v>3.2000000000000002E-3</v>
      </c>
      <c r="G336">
        <v>1.6999999999999999E-3</v>
      </c>
      <c r="H336">
        <v>0.34339999999999998</v>
      </c>
      <c r="I336">
        <v>1.6999999999999999E-3</v>
      </c>
      <c r="J336">
        <v>0.1371</v>
      </c>
      <c r="K336">
        <v>0.3901</v>
      </c>
      <c r="L336">
        <v>0.1227</v>
      </c>
      <c r="M336">
        <v>0.99680000000000002</v>
      </c>
      <c r="N336">
        <v>5.0200000000000002E-2</v>
      </c>
      <c r="O336">
        <v>0.1923</v>
      </c>
      <c r="P336" s="1">
        <v>64066.03</v>
      </c>
      <c r="Q336">
        <v>0.25890000000000002</v>
      </c>
      <c r="R336">
        <v>0.20530000000000001</v>
      </c>
      <c r="S336">
        <v>0.53580000000000005</v>
      </c>
      <c r="T336">
        <v>45.72</v>
      </c>
      <c r="U336" s="1">
        <v>87693.21</v>
      </c>
      <c r="V336">
        <v>91.09</v>
      </c>
      <c r="W336" s="1">
        <v>117112.48</v>
      </c>
      <c r="X336">
        <v>0.66879999999999995</v>
      </c>
      <c r="Y336">
        <v>0.255</v>
      </c>
      <c r="Z336">
        <v>7.6200000000000004E-2</v>
      </c>
      <c r="AA336">
        <v>0.33119999999999999</v>
      </c>
      <c r="AB336">
        <v>117.11</v>
      </c>
      <c r="AC336" s="1">
        <v>4689.8699323202209</v>
      </c>
      <c r="AD336">
        <v>410.91</v>
      </c>
      <c r="AE336" s="1">
        <v>69384.14</v>
      </c>
      <c r="AF336" t="s">
        <v>3</v>
      </c>
      <c r="AG336" s="1">
        <v>27408</v>
      </c>
      <c r="AH336" s="1">
        <v>38995.51</v>
      </c>
      <c r="AI336">
        <v>58.16</v>
      </c>
      <c r="AJ336">
        <v>36.28</v>
      </c>
      <c r="AK336">
        <v>43.09</v>
      </c>
      <c r="AL336">
        <v>2.12</v>
      </c>
      <c r="AM336">
        <v>1.7</v>
      </c>
      <c r="AN336">
        <v>1.92</v>
      </c>
      <c r="AO336">
        <v>1.41</v>
      </c>
      <c r="AP336">
        <v>1.1081000000000001</v>
      </c>
      <c r="AQ336" s="1">
        <v>2235.4899999999998</v>
      </c>
      <c r="AR336" s="1">
        <v>3071.87</v>
      </c>
      <c r="AS336" s="1">
        <v>9023.9</v>
      </c>
      <c r="AT336" s="1">
        <v>1302.75</v>
      </c>
      <c r="AU336">
        <v>717.48</v>
      </c>
      <c r="AV336" s="1">
        <v>16351.49</v>
      </c>
      <c r="AW336" s="1">
        <v>9647.86</v>
      </c>
      <c r="AX336">
        <v>0.51929999999999998</v>
      </c>
      <c r="AY336" s="1">
        <v>4127.3999999999996</v>
      </c>
      <c r="AZ336">
        <v>0.22220000000000001</v>
      </c>
      <c r="BA336">
        <v>472.5</v>
      </c>
      <c r="BB336">
        <v>2.5399999999999999E-2</v>
      </c>
      <c r="BC336" s="1">
        <v>4330.9799999999996</v>
      </c>
      <c r="BD336">
        <v>0.2331</v>
      </c>
      <c r="BE336" s="1">
        <v>18578.740000000002</v>
      </c>
      <c r="BF336">
        <v>0.57809999999999995</v>
      </c>
      <c r="BG336">
        <v>0.22259999999999999</v>
      </c>
      <c r="BH336">
        <v>0.1573</v>
      </c>
      <c r="BI336">
        <v>2.9399999999999999E-2</v>
      </c>
      <c r="BJ336">
        <v>1.26E-2</v>
      </c>
    </row>
    <row r="337" spans="1:62" x14ac:dyDescent="0.25">
      <c r="A337" t="s">
        <v>338</v>
      </c>
      <c r="B337" t="s">
        <v>1092</v>
      </c>
      <c r="C337">
        <v>60.86</v>
      </c>
      <c r="D337">
        <v>42.680882235624672</v>
      </c>
      <c r="E337">
        <v>2297.5735699500001</v>
      </c>
      <c r="F337">
        <v>6.1999999999999998E-3</v>
      </c>
      <c r="G337">
        <v>3.5999999999999999E-3</v>
      </c>
      <c r="H337">
        <v>1.9599999999999999E-2</v>
      </c>
      <c r="I337">
        <v>1.2999999999999999E-3</v>
      </c>
      <c r="J337">
        <v>5.9499999999999997E-2</v>
      </c>
      <c r="K337">
        <v>0.86299999999999999</v>
      </c>
      <c r="L337">
        <v>4.6800000000000001E-2</v>
      </c>
      <c r="M337">
        <v>0.3745</v>
      </c>
      <c r="N337">
        <v>1.34E-2</v>
      </c>
      <c r="O337">
        <v>0.154</v>
      </c>
      <c r="P337" s="1">
        <v>67090.55</v>
      </c>
      <c r="Q337">
        <v>0.21060000000000001</v>
      </c>
      <c r="R337">
        <v>0.1883</v>
      </c>
      <c r="S337">
        <v>0.60109999999999997</v>
      </c>
      <c r="T337">
        <v>17.14</v>
      </c>
      <c r="U337" s="1">
        <v>83653.440000000002</v>
      </c>
      <c r="V337">
        <v>135.4</v>
      </c>
      <c r="W337" s="1">
        <v>185694.61</v>
      </c>
      <c r="X337">
        <v>0.75070000000000003</v>
      </c>
      <c r="Y337">
        <v>0.1608</v>
      </c>
      <c r="Z337">
        <v>8.8499999999999995E-2</v>
      </c>
      <c r="AA337">
        <v>0.24929999999999999</v>
      </c>
      <c r="AB337">
        <v>185.69</v>
      </c>
      <c r="AC337" s="1">
        <v>5513.067552812352</v>
      </c>
      <c r="AD337">
        <v>576.75</v>
      </c>
      <c r="AE337" s="1">
        <v>158486.26</v>
      </c>
      <c r="AF337" t="s">
        <v>3</v>
      </c>
      <c r="AG337" s="1">
        <v>38394</v>
      </c>
      <c r="AH337" s="1">
        <v>59634.01</v>
      </c>
      <c r="AI337">
        <v>46.14</v>
      </c>
      <c r="AJ337">
        <v>26.74</v>
      </c>
      <c r="AK337">
        <v>33.619999999999997</v>
      </c>
      <c r="AL337">
        <v>1.87</v>
      </c>
      <c r="AM337">
        <v>1.46</v>
      </c>
      <c r="AN337">
        <v>1.74</v>
      </c>
      <c r="AO337" s="1">
        <v>1594.66</v>
      </c>
      <c r="AP337">
        <v>1.0037</v>
      </c>
      <c r="AQ337" s="1">
        <v>1513.89</v>
      </c>
      <c r="AR337" s="1">
        <v>2234.85</v>
      </c>
      <c r="AS337" s="1">
        <v>7545.24</v>
      </c>
      <c r="AT337">
        <v>809.22</v>
      </c>
      <c r="AU337">
        <v>413.13</v>
      </c>
      <c r="AV337" s="1">
        <v>12516.32</v>
      </c>
      <c r="AW337" s="1">
        <v>5455.15</v>
      </c>
      <c r="AX337">
        <v>0.39489999999999997</v>
      </c>
      <c r="AY337" s="1">
        <v>5660.19</v>
      </c>
      <c r="AZ337">
        <v>0.4098</v>
      </c>
      <c r="BA337">
        <v>733.95</v>
      </c>
      <c r="BB337">
        <v>5.3100000000000001E-2</v>
      </c>
      <c r="BC337" s="1">
        <v>1963.03</v>
      </c>
      <c r="BD337">
        <v>0.1421</v>
      </c>
      <c r="BE337" s="1">
        <v>13812.32</v>
      </c>
      <c r="BF337">
        <v>0.56330000000000002</v>
      </c>
      <c r="BG337">
        <v>0.23250000000000001</v>
      </c>
      <c r="BH337">
        <v>0.15490000000000001</v>
      </c>
      <c r="BI337">
        <v>3.3399999999999999E-2</v>
      </c>
      <c r="BJ337">
        <v>1.5800000000000002E-2</v>
      </c>
    </row>
    <row r="338" spans="1:62" x14ac:dyDescent="0.25">
      <c r="A338" t="s">
        <v>339</v>
      </c>
      <c r="B338" t="s">
        <v>1093</v>
      </c>
      <c r="C338">
        <v>30.19</v>
      </c>
      <c r="D338">
        <v>181.29884443909719</v>
      </c>
      <c r="E338">
        <v>5052.9265306999996</v>
      </c>
      <c r="F338">
        <v>3.2800000000000003E-2</v>
      </c>
      <c r="G338">
        <v>5.9999999999999995E-4</v>
      </c>
      <c r="H338">
        <v>4.02E-2</v>
      </c>
      <c r="I338">
        <v>1E-3</v>
      </c>
      <c r="J338">
        <v>4.4600000000000001E-2</v>
      </c>
      <c r="K338">
        <v>0.83050000000000002</v>
      </c>
      <c r="L338">
        <v>5.0299999999999997E-2</v>
      </c>
      <c r="M338">
        <v>0.18490000000000001</v>
      </c>
      <c r="N338">
        <v>1.7600000000000001E-2</v>
      </c>
      <c r="O338">
        <v>0.13769999999999999</v>
      </c>
      <c r="P338" s="1">
        <v>75300.61</v>
      </c>
      <c r="Q338">
        <v>0.17510000000000001</v>
      </c>
      <c r="R338">
        <v>0.19339999999999999</v>
      </c>
      <c r="S338">
        <v>0.63149999999999995</v>
      </c>
      <c r="T338">
        <v>32.119999999999997</v>
      </c>
      <c r="U338" s="1">
        <v>100338.32</v>
      </c>
      <c r="V338">
        <v>159.12</v>
      </c>
      <c r="W338" s="1">
        <v>258513.71</v>
      </c>
      <c r="X338">
        <v>0.7944</v>
      </c>
      <c r="Y338">
        <v>0.17050000000000001</v>
      </c>
      <c r="Z338">
        <v>3.5099999999999999E-2</v>
      </c>
      <c r="AA338">
        <v>0.2056</v>
      </c>
      <c r="AB338">
        <v>258.51</v>
      </c>
      <c r="AC338" s="1">
        <v>9693.3421876056127</v>
      </c>
      <c r="AD338">
        <v>984.04</v>
      </c>
      <c r="AE338" s="1">
        <v>221257.1</v>
      </c>
      <c r="AF338" t="s">
        <v>3</v>
      </c>
      <c r="AG338" s="1">
        <v>45166</v>
      </c>
      <c r="AH338" s="1">
        <v>83562.880000000005</v>
      </c>
      <c r="AI338">
        <v>67.13</v>
      </c>
      <c r="AJ338">
        <v>34.58</v>
      </c>
      <c r="AK338">
        <v>39.880000000000003</v>
      </c>
      <c r="AL338">
        <v>1.82</v>
      </c>
      <c r="AM338">
        <v>1.4</v>
      </c>
      <c r="AN338">
        <v>1.57</v>
      </c>
      <c r="AO338">
        <v>0</v>
      </c>
      <c r="AP338">
        <v>0.79820000000000002</v>
      </c>
      <c r="AQ338" s="1">
        <v>1603.05</v>
      </c>
      <c r="AR338" s="1">
        <v>2391.27</v>
      </c>
      <c r="AS338" s="1">
        <v>7907.68</v>
      </c>
      <c r="AT338">
        <v>961.75</v>
      </c>
      <c r="AU338">
        <v>339.77</v>
      </c>
      <c r="AV338" s="1">
        <v>13203.52</v>
      </c>
      <c r="AW338" s="1">
        <v>3681.05</v>
      </c>
      <c r="AX338">
        <v>0.25729999999999997</v>
      </c>
      <c r="AY338" s="1">
        <v>8351.2000000000007</v>
      </c>
      <c r="AZ338">
        <v>0.5837</v>
      </c>
      <c r="BA338">
        <v>876.63</v>
      </c>
      <c r="BB338">
        <v>6.13E-2</v>
      </c>
      <c r="BC338" s="1">
        <v>1398.2</v>
      </c>
      <c r="BD338">
        <v>9.7699999999999995E-2</v>
      </c>
      <c r="BE338" s="1">
        <v>14307.08</v>
      </c>
      <c r="BF338">
        <v>0.60260000000000002</v>
      </c>
      <c r="BG338">
        <v>0.2389</v>
      </c>
      <c r="BH338">
        <v>0.112</v>
      </c>
      <c r="BI338">
        <v>3.04E-2</v>
      </c>
      <c r="BJ338">
        <v>1.6199999999999999E-2</v>
      </c>
    </row>
    <row r="339" spans="1:62" x14ac:dyDescent="0.25">
      <c r="A339" t="s">
        <v>340</v>
      </c>
      <c r="B339" t="s">
        <v>1094</v>
      </c>
      <c r="C339">
        <v>74.52</v>
      </c>
      <c r="D339">
        <v>7.8981663052737794</v>
      </c>
      <c r="E339">
        <v>553.2076217</v>
      </c>
      <c r="F339">
        <v>2.2000000000000001E-3</v>
      </c>
      <c r="G339">
        <v>5.0000000000000001E-4</v>
      </c>
      <c r="H339">
        <v>7.4000000000000003E-3</v>
      </c>
      <c r="I339">
        <v>1.4E-3</v>
      </c>
      <c r="J339">
        <v>4.1500000000000002E-2</v>
      </c>
      <c r="K339">
        <v>0.91949999999999998</v>
      </c>
      <c r="L339">
        <v>2.7300000000000001E-2</v>
      </c>
      <c r="M339">
        <v>0.3619</v>
      </c>
      <c r="N339">
        <v>4.5999999999999999E-3</v>
      </c>
      <c r="O339">
        <v>0.16289999999999999</v>
      </c>
      <c r="P339" s="1">
        <v>58168.23</v>
      </c>
      <c r="Q339">
        <v>0.2001</v>
      </c>
      <c r="R339">
        <v>0.23300000000000001</v>
      </c>
      <c r="S339">
        <v>0.56689999999999996</v>
      </c>
      <c r="T339">
        <v>7.26</v>
      </c>
      <c r="U339" s="1">
        <v>67346.070000000007</v>
      </c>
      <c r="V339">
        <v>75.81</v>
      </c>
      <c r="W339" s="1">
        <v>187779.89</v>
      </c>
      <c r="X339">
        <v>0.79420000000000002</v>
      </c>
      <c r="Y339">
        <v>5.8200000000000002E-2</v>
      </c>
      <c r="Z339">
        <v>0.14749999999999999</v>
      </c>
      <c r="AA339">
        <v>0.20580000000000001</v>
      </c>
      <c r="AB339">
        <v>187.78</v>
      </c>
      <c r="AC339" s="1">
        <v>5041.6235631551099</v>
      </c>
      <c r="AD339">
        <v>537.30999999999995</v>
      </c>
      <c r="AE339" s="1">
        <v>170266.45</v>
      </c>
      <c r="AF339" t="s">
        <v>3</v>
      </c>
      <c r="AG339" s="1">
        <v>34912</v>
      </c>
      <c r="AH339" s="1">
        <v>52808.73</v>
      </c>
      <c r="AI339">
        <v>37.89</v>
      </c>
      <c r="AJ339">
        <v>23.16</v>
      </c>
      <c r="AK339">
        <v>26.45</v>
      </c>
      <c r="AL339">
        <v>1.86</v>
      </c>
      <c r="AM339">
        <v>1.44</v>
      </c>
      <c r="AN339">
        <v>1.63</v>
      </c>
      <c r="AO339" s="1">
        <v>1954.42</v>
      </c>
      <c r="AP339">
        <v>1.4589000000000001</v>
      </c>
      <c r="AQ339" s="1">
        <v>2228.2199999999998</v>
      </c>
      <c r="AR339" s="1">
        <v>3174.39</v>
      </c>
      <c r="AS339" s="1">
        <v>8335.4500000000007</v>
      </c>
      <c r="AT339">
        <v>814.84</v>
      </c>
      <c r="AU339">
        <v>380.59</v>
      </c>
      <c r="AV339" s="1">
        <v>14933.49</v>
      </c>
      <c r="AW339" s="1">
        <v>8869.9599999999991</v>
      </c>
      <c r="AX339">
        <v>0.50049999999999994</v>
      </c>
      <c r="AY339" s="1">
        <v>5673.76</v>
      </c>
      <c r="AZ339">
        <v>0.32019999999999998</v>
      </c>
      <c r="BA339">
        <v>879.85</v>
      </c>
      <c r="BB339">
        <v>4.9599999999999998E-2</v>
      </c>
      <c r="BC339" s="1">
        <v>2297.9499999999998</v>
      </c>
      <c r="BD339">
        <v>0.12970000000000001</v>
      </c>
      <c r="BE339" s="1">
        <v>17721.53</v>
      </c>
      <c r="BF339">
        <v>0.53420000000000001</v>
      </c>
      <c r="BG339">
        <v>0.2387</v>
      </c>
      <c r="BH339">
        <v>0.17449999999999999</v>
      </c>
      <c r="BI339">
        <v>3.6900000000000002E-2</v>
      </c>
      <c r="BJ339">
        <v>1.5699999999999999E-2</v>
      </c>
    </row>
    <row r="340" spans="1:62" x14ac:dyDescent="0.25">
      <c r="A340" t="s">
        <v>341</v>
      </c>
      <c r="B340" t="s">
        <v>1095</v>
      </c>
      <c r="C340">
        <v>57.86</v>
      </c>
      <c r="D340">
        <v>11.893081238501569</v>
      </c>
      <c r="E340">
        <v>639.09434984999996</v>
      </c>
      <c r="F340">
        <v>2.8999999999999998E-3</v>
      </c>
      <c r="G340">
        <v>5.9999999999999995E-4</v>
      </c>
      <c r="H340">
        <v>3.8E-3</v>
      </c>
      <c r="I340">
        <v>0</v>
      </c>
      <c r="J340">
        <v>1.67E-2</v>
      </c>
      <c r="K340">
        <v>0.96030000000000004</v>
      </c>
      <c r="L340">
        <v>1.5599999999999999E-2</v>
      </c>
      <c r="M340">
        <v>0.14510000000000001</v>
      </c>
      <c r="N340">
        <v>2E-3</v>
      </c>
      <c r="O340">
        <v>0.12540000000000001</v>
      </c>
      <c r="P340" s="1">
        <v>62110.18</v>
      </c>
      <c r="Q340">
        <v>0.15540000000000001</v>
      </c>
      <c r="R340">
        <v>0.1842</v>
      </c>
      <c r="S340">
        <v>0.6603</v>
      </c>
      <c r="T340">
        <v>5.57</v>
      </c>
      <c r="U340" s="1">
        <v>82003.59</v>
      </c>
      <c r="V340">
        <v>113.71</v>
      </c>
      <c r="W340" s="1">
        <v>180770.62</v>
      </c>
      <c r="X340">
        <v>0.78539999999999999</v>
      </c>
      <c r="Y340">
        <v>6.5299999999999997E-2</v>
      </c>
      <c r="Z340">
        <v>0.14929999999999999</v>
      </c>
      <c r="AA340">
        <v>0.21460000000000001</v>
      </c>
      <c r="AB340">
        <v>180.77</v>
      </c>
      <c r="AC340" s="1">
        <v>4544.2504918310742</v>
      </c>
      <c r="AD340">
        <v>543.20000000000005</v>
      </c>
      <c r="AE340" s="1">
        <v>171762.43</v>
      </c>
      <c r="AF340" t="s">
        <v>3</v>
      </c>
      <c r="AG340" s="1">
        <v>40618</v>
      </c>
      <c r="AH340" s="1">
        <v>66697.19</v>
      </c>
      <c r="AI340">
        <v>33.880000000000003</v>
      </c>
      <c r="AJ340">
        <v>22.37</v>
      </c>
      <c r="AK340">
        <v>25.76</v>
      </c>
      <c r="AL340">
        <v>1.17</v>
      </c>
      <c r="AM340">
        <v>0.76</v>
      </c>
      <c r="AN340">
        <v>1.03</v>
      </c>
      <c r="AO340" s="1">
        <v>2110.6999999999998</v>
      </c>
      <c r="AP340">
        <v>1.212</v>
      </c>
      <c r="AQ340" s="1">
        <v>1748.8</v>
      </c>
      <c r="AR340" s="1">
        <v>2418.88</v>
      </c>
      <c r="AS340" s="1">
        <v>7868.1</v>
      </c>
      <c r="AT340">
        <v>600.88</v>
      </c>
      <c r="AU340">
        <v>407.07</v>
      </c>
      <c r="AV340" s="1">
        <v>13043.73</v>
      </c>
      <c r="AW340" s="1">
        <v>7156.04</v>
      </c>
      <c r="AX340">
        <v>0.47260000000000002</v>
      </c>
      <c r="AY340" s="1">
        <v>5646.06</v>
      </c>
      <c r="AZ340">
        <v>0.37290000000000001</v>
      </c>
      <c r="BA340">
        <v>860.47</v>
      </c>
      <c r="BB340">
        <v>5.6800000000000003E-2</v>
      </c>
      <c r="BC340" s="1">
        <v>1479.15</v>
      </c>
      <c r="BD340">
        <v>9.7699999999999995E-2</v>
      </c>
      <c r="BE340" s="1">
        <v>15141.73</v>
      </c>
      <c r="BF340">
        <v>0.56940000000000002</v>
      </c>
      <c r="BG340">
        <v>0.24990000000000001</v>
      </c>
      <c r="BH340">
        <v>0.12920000000000001</v>
      </c>
      <c r="BI340">
        <v>3.2399999999999998E-2</v>
      </c>
      <c r="BJ340">
        <v>1.9199999999999998E-2</v>
      </c>
    </row>
    <row r="341" spans="1:62" x14ac:dyDescent="0.25">
      <c r="A341" t="s">
        <v>342</v>
      </c>
      <c r="B341" t="s">
        <v>1096</v>
      </c>
      <c r="C341">
        <v>58.67</v>
      </c>
      <c r="D341">
        <v>25.794287716952059</v>
      </c>
      <c r="E341">
        <v>1304.8413413000001</v>
      </c>
      <c r="F341">
        <v>3.3999999999999998E-3</v>
      </c>
      <c r="G341">
        <v>8.0000000000000004E-4</v>
      </c>
      <c r="H341">
        <v>1.0500000000000001E-2</v>
      </c>
      <c r="I341">
        <v>8.9999999999999998E-4</v>
      </c>
      <c r="J341">
        <v>2.4299999999999999E-2</v>
      </c>
      <c r="K341">
        <v>0.92369999999999997</v>
      </c>
      <c r="L341">
        <v>3.6400000000000002E-2</v>
      </c>
      <c r="M341">
        <v>0.33989999999999998</v>
      </c>
      <c r="N341">
        <v>4.4000000000000003E-3</v>
      </c>
      <c r="O341">
        <v>0.1464</v>
      </c>
      <c r="P341" s="1">
        <v>58651.16</v>
      </c>
      <c r="Q341">
        <v>0.21160000000000001</v>
      </c>
      <c r="R341">
        <v>0.215</v>
      </c>
      <c r="S341">
        <v>0.57340000000000002</v>
      </c>
      <c r="T341">
        <v>11.6</v>
      </c>
      <c r="U341" s="1">
        <v>81191.17</v>
      </c>
      <c r="V341">
        <v>112.58</v>
      </c>
      <c r="W341" s="1">
        <v>211954.17</v>
      </c>
      <c r="X341">
        <v>0.75429999999999997</v>
      </c>
      <c r="Y341">
        <v>0.14960000000000001</v>
      </c>
      <c r="Z341">
        <v>9.6100000000000005E-2</v>
      </c>
      <c r="AA341">
        <v>0.2457</v>
      </c>
      <c r="AB341">
        <v>211.95</v>
      </c>
      <c r="AC341" s="1">
        <v>5486.9883444974294</v>
      </c>
      <c r="AD341">
        <v>588.58000000000004</v>
      </c>
      <c r="AE341" s="1">
        <v>169747.96</v>
      </c>
      <c r="AF341" t="s">
        <v>3</v>
      </c>
      <c r="AG341" s="1">
        <v>36820</v>
      </c>
      <c r="AH341" s="1">
        <v>59645.43</v>
      </c>
      <c r="AI341">
        <v>39.43</v>
      </c>
      <c r="AJ341">
        <v>24.07</v>
      </c>
      <c r="AK341">
        <v>27.4</v>
      </c>
      <c r="AL341">
        <v>1.78</v>
      </c>
      <c r="AM341">
        <v>1.37</v>
      </c>
      <c r="AN341">
        <v>1.61</v>
      </c>
      <c r="AO341" s="1">
        <v>1443.44</v>
      </c>
      <c r="AP341">
        <v>1.0299</v>
      </c>
      <c r="AQ341" s="1">
        <v>1738.86</v>
      </c>
      <c r="AR341" s="1">
        <v>2501.54</v>
      </c>
      <c r="AS341" s="1">
        <v>7396.4</v>
      </c>
      <c r="AT341">
        <v>813.74</v>
      </c>
      <c r="AU341">
        <v>388.32</v>
      </c>
      <c r="AV341" s="1">
        <v>12838.85</v>
      </c>
      <c r="AW341" s="1">
        <v>6414.92</v>
      </c>
      <c r="AX341">
        <v>0.43209999999999998</v>
      </c>
      <c r="AY341" s="1">
        <v>5532.61</v>
      </c>
      <c r="AZ341">
        <v>0.37269999999999998</v>
      </c>
      <c r="BA341">
        <v>854.45</v>
      </c>
      <c r="BB341">
        <v>5.7599999999999998E-2</v>
      </c>
      <c r="BC341" s="1">
        <v>2042.73</v>
      </c>
      <c r="BD341">
        <v>0.1376</v>
      </c>
      <c r="BE341" s="1">
        <v>14844.7</v>
      </c>
      <c r="BF341">
        <v>0.54800000000000004</v>
      </c>
      <c r="BG341">
        <v>0.23880000000000001</v>
      </c>
      <c r="BH341">
        <v>0.156</v>
      </c>
      <c r="BI341">
        <v>3.5299999999999998E-2</v>
      </c>
      <c r="BJ341">
        <v>2.18E-2</v>
      </c>
    </row>
    <row r="342" spans="1:62" x14ac:dyDescent="0.25">
      <c r="A342" t="s">
        <v>343</v>
      </c>
      <c r="B342" t="s">
        <v>1097</v>
      </c>
      <c r="C342">
        <v>122.95</v>
      </c>
      <c r="D342">
        <v>15.814873227855941</v>
      </c>
      <c r="E342">
        <v>1633.0731629500001</v>
      </c>
      <c r="F342">
        <v>2.2000000000000001E-3</v>
      </c>
      <c r="G342">
        <v>5.0000000000000001E-4</v>
      </c>
      <c r="H342">
        <v>6.0000000000000001E-3</v>
      </c>
      <c r="I342">
        <v>8.9999999999999998E-4</v>
      </c>
      <c r="J342">
        <v>2.0799999999999999E-2</v>
      </c>
      <c r="K342">
        <v>0.93969999999999998</v>
      </c>
      <c r="L342">
        <v>0.03</v>
      </c>
      <c r="M342">
        <v>0.44</v>
      </c>
      <c r="N342">
        <v>3.0999999999999999E-3</v>
      </c>
      <c r="O342">
        <v>0.1603</v>
      </c>
      <c r="P342" s="1">
        <v>59289.14</v>
      </c>
      <c r="Q342">
        <v>0.21790000000000001</v>
      </c>
      <c r="R342">
        <v>0.20369999999999999</v>
      </c>
      <c r="S342">
        <v>0.57840000000000003</v>
      </c>
      <c r="T342">
        <v>14.34</v>
      </c>
      <c r="U342" s="1">
        <v>77016.38</v>
      </c>
      <c r="V342">
        <v>114.15</v>
      </c>
      <c r="W342" s="1">
        <v>205246.65</v>
      </c>
      <c r="X342">
        <v>0.68589999999999995</v>
      </c>
      <c r="Y342">
        <v>0.13550000000000001</v>
      </c>
      <c r="Z342">
        <v>0.1787</v>
      </c>
      <c r="AA342">
        <v>0.31409999999999999</v>
      </c>
      <c r="AB342">
        <v>205.25</v>
      </c>
      <c r="AC342" s="1">
        <v>4959.0427105799336</v>
      </c>
      <c r="AD342">
        <v>463.01</v>
      </c>
      <c r="AE342" s="1">
        <v>166464.53</v>
      </c>
      <c r="AF342" t="s">
        <v>3</v>
      </c>
      <c r="AG342" s="1">
        <v>34088</v>
      </c>
      <c r="AH342" s="1">
        <v>53086.98</v>
      </c>
      <c r="AI342">
        <v>33.729999999999997</v>
      </c>
      <c r="AJ342">
        <v>21.84</v>
      </c>
      <c r="AK342">
        <v>24.08</v>
      </c>
      <c r="AL342">
        <v>1.75</v>
      </c>
      <c r="AM342">
        <v>1.08</v>
      </c>
      <c r="AN342">
        <v>1.44</v>
      </c>
      <c r="AO342" s="1">
        <v>1266.23</v>
      </c>
      <c r="AP342">
        <v>0.93479999999999996</v>
      </c>
      <c r="AQ342" s="1">
        <v>1675.99</v>
      </c>
      <c r="AR342" s="1">
        <v>2617.9299999999998</v>
      </c>
      <c r="AS342" s="1">
        <v>7862.96</v>
      </c>
      <c r="AT342">
        <v>685.45</v>
      </c>
      <c r="AU342">
        <v>333.61</v>
      </c>
      <c r="AV342" s="1">
        <v>13175.93</v>
      </c>
      <c r="AW342" s="1">
        <v>7532.82</v>
      </c>
      <c r="AX342">
        <v>0.50070000000000003</v>
      </c>
      <c r="AY342" s="1">
        <v>4548.93</v>
      </c>
      <c r="AZ342">
        <v>0.3024</v>
      </c>
      <c r="BA342">
        <v>679.56</v>
      </c>
      <c r="BB342">
        <v>4.5199999999999997E-2</v>
      </c>
      <c r="BC342" s="1">
        <v>2282.27</v>
      </c>
      <c r="BD342">
        <v>0.1517</v>
      </c>
      <c r="BE342" s="1">
        <v>15043.58</v>
      </c>
      <c r="BF342">
        <v>0.54710000000000003</v>
      </c>
      <c r="BG342">
        <v>0.25440000000000002</v>
      </c>
      <c r="BH342">
        <v>0.1389</v>
      </c>
      <c r="BI342">
        <v>4.2299999999999997E-2</v>
      </c>
      <c r="BJ342">
        <v>1.72E-2</v>
      </c>
    </row>
    <row r="343" spans="1:62" x14ac:dyDescent="0.25">
      <c r="A343" t="s">
        <v>344</v>
      </c>
      <c r="B343" t="s">
        <v>1098</v>
      </c>
      <c r="C343">
        <v>118.19</v>
      </c>
      <c r="D343">
        <v>10.628671777430419</v>
      </c>
      <c r="E343">
        <v>1104.4043799000001</v>
      </c>
      <c r="F343">
        <v>1.6999999999999999E-3</v>
      </c>
      <c r="G343">
        <v>2.0000000000000001E-4</v>
      </c>
      <c r="H343">
        <v>3.8E-3</v>
      </c>
      <c r="I343">
        <v>5.0000000000000001E-4</v>
      </c>
      <c r="J343">
        <v>9.7999999999999997E-3</v>
      </c>
      <c r="K343">
        <v>0.96699999999999997</v>
      </c>
      <c r="L343">
        <v>1.7000000000000001E-2</v>
      </c>
      <c r="M343">
        <v>0.38009999999999999</v>
      </c>
      <c r="N343">
        <v>5.0000000000000001E-4</v>
      </c>
      <c r="O343">
        <v>0.1517</v>
      </c>
      <c r="P343" s="1">
        <v>59697.32</v>
      </c>
      <c r="Q343">
        <v>0.1678</v>
      </c>
      <c r="R343">
        <v>0.19339999999999999</v>
      </c>
      <c r="S343">
        <v>0.63880000000000003</v>
      </c>
      <c r="T343">
        <v>9.61</v>
      </c>
      <c r="U343" s="1">
        <v>79187.88</v>
      </c>
      <c r="V343">
        <v>115.36</v>
      </c>
      <c r="W343" s="1">
        <v>211977.32</v>
      </c>
      <c r="X343">
        <v>0.64290000000000003</v>
      </c>
      <c r="Y343">
        <v>0.1183</v>
      </c>
      <c r="Z343">
        <v>0.23880000000000001</v>
      </c>
      <c r="AA343">
        <v>0.35709999999999997</v>
      </c>
      <c r="AB343">
        <v>211.98</v>
      </c>
      <c r="AC343" s="1">
        <v>5138.1283619761434</v>
      </c>
      <c r="AD343">
        <v>441.82</v>
      </c>
      <c r="AE343" s="1">
        <v>176111.18</v>
      </c>
      <c r="AF343" t="s">
        <v>3</v>
      </c>
      <c r="AG343" s="1">
        <v>35699</v>
      </c>
      <c r="AH343" s="1">
        <v>55992.49</v>
      </c>
      <c r="AI343">
        <v>30.23</v>
      </c>
      <c r="AJ343">
        <v>20.91</v>
      </c>
      <c r="AK343">
        <v>22.77</v>
      </c>
      <c r="AL343">
        <v>1.4</v>
      </c>
      <c r="AM343">
        <v>1.07</v>
      </c>
      <c r="AN343">
        <v>1.19</v>
      </c>
      <c r="AO343" s="1">
        <v>1644.88</v>
      </c>
      <c r="AP343">
        <v>1.0509999999999999</v>
      </c>
      <c r="AQ343" s="1">
        <v>1719.06</v>
      </c>
      <c r="AR343" s="1">
        <v>2708.98</v>
      </c>
      <c r="AS343" s="1">
        <v>7635.06</v>
      </c>
      <c r="AT343">
        <v>737.73</v>
      </c>
      <c r="AU343">
        <v>393.69</v>
      </c>
      <c r="AV343" s="1">
        <v>13194.52</v>
      </c>
      <c r="AW343" s="1">
        <v>7436.9</v>
      </c>
      <c r="AX343">
        <v>0.47949999999999998</v>
      </c>
      <c r="AY343" s="1">
        <v>5026.1000000000004</v>
      </c>
      <c r="AZ343">
        <v>0.3241</v>
      </c>
      <c r="BA343">
        <v>662.51</v>
      </c>
      <c r="BB343">
        <v>4.2700000000000002E-2</v>
      </c>
      <c r="BC343" s="1">
        <v>2384.35</v>
      </c>
      <c r="BD343">
        <v>0.1537</v>
      </c>
      <c r="BE343" s="1">
        <v>15509.87</v>
      </c>
      <c r="BF343">
        <v>0.53610000000000002</v>
      </c>
      <c r="BG343">
        <v>0.25259999999999999</v>
      </c>
      <c r="BH343">
        <v>0.14349999999999999</v>
      </c>
      <c r="BI343">
        <v>4.2500000000000003E-2</v>
      </c>
      <c r="BJ343">
        <v>2.53E-2</v>
      </c>
    </row>
    <row r="344" spans="1:62" x14ac:dyDescent="0.25">
      <c r="A344" t="s">
        <v>345</v>
      </c>
      <c r="B344" t="s">
        <v>1099</v>
      </c>
      <c r="C344">
        <v>48.24</v>
      </c>
      <c r="D344">
        <v>32.0610267770831</v>
      </c>
      <c r="E344">
        <v>1405.3050299500001</v>
      </c>
      <c r="F344">
        <v>7.7000000000000002E-3</v>
      </c>
      <c r="G344">
        <v>1.5E-3</v>
      </c>
      <c r="H344">
        <v>7.7000000000000002E-3</v>
      </c>
      <c r="I344">
        <v>8.0000000000000004E-4</v>
      </c>
      <c r="J344">
        <v>3.0800000000000001E-2</v>
      </c>
      <c r="K344">
        <v>0.92820000000000003</v>
      </c>
      <c r="L344">
        <v>2.3300000000000001E-2</v>
      </c>
      <c r="M344">
        <v>0.1673</v>
      </c>
      <c r="N344">
        <v>1.4200000000000001E-2</v>
      </c>
      <c r="O344">
        <v>0.1143</v>
      </c>
      <c r="P344" s="1">
        <v>65784.52</v>
      </c>
      <c r="Q344">
        <v>0.16800000000000001</v>
      </c>
      <c r="R344">
        <v>0.17660000000000001</v>
      </c>
      <c r="S344">
        <v>0.65549999999999997</v>
      </c>
      <c r="T344">
        <v>10.83</v>
      </c>
      <c r="U344" s="1">
        <v>84249.84</v>
      </c>
      <c r="V344">
        <v>127.3</v>
      </c>
      <c r="W344" s="1">
        <v>218032.35</v>
      </c>
      <c r="X344">
        <v>0.82230000000000003</v>
      </c>
      <c r="Y344">
        <v>0.1069</v>
      </c>
      <c r="Z344">
        <v>7.0800000000000002E-2</v>
      </c>
      <c r="AA344">
        <v>0.1777</v>
      </c>
      <c r="AB344">
        <v>218.03</v>
      </c>
      <c r="AC344" s="1">
        <v>5803.8403021843997</v>
      </c>
      <c r="AD344">
        <v>610.37</v>
      </c>
      <c r="AE344" s="1">
        <v>190258.28</v>
      </c>
      <c r="AF344" t="s">
        <v>3</v>
      </c>
      <c r="AG344" s="1">
        <v>44901</v>
      </c>
      <c r="AH344" s="1">
        <v>82079.23</v>
      </c>
      <c r="AI344">
        <v>43.2</v>
      </c>
      <c r="AJ344">
        <v>24.34</v>
      </c>
      <c r="AK344">
        <v>27.91</v>
      </c>
      <c r="AL344">
        <v>1.67</v>
      </c>
      <c r="AM344">
        <v>1.34</v>
      </c>
      <c r="AN344">
        <v>1.5</v>
      </c>
      <c r="AO344" s="1">
        <v>2141.62</v>
      </c>
      <c r="AP344">
        <v>0.95089999999999997</v>
      </c>
      <c r="AQ344" s="1">
        <v>1558.53</v>
      </c>
      <c r="AR344" s="1">
        <v>2388.0700000000002</v>
      </c>
      <c r="AS344" s="1">
        <v>7297.08</v>
      </c>
      <c r="AT344">
        <v>643.54999999999995</v>
      </c>
      <c r="AU344">
        <v>334.79</v>
      </c>
      <c r="AV344" s="1">
        <v>12222.02</v>
      </c>
      <c r="AW344" s="1">
        <v>4870.6000000000004</v>
      </c>
      <c r="AX344">
        <v>0.3528</v>
      </c>
      <c r="AY344" s="1">
        <v>6710.83</v>
      </c>
      <c r="AZ344">
        <v>0.48620000000000002</v>
      </c>
      <c r="BA344">
        <v>923.94</v>
      </c>
      <c r="BB344">
        <v>6.6900000000000001E-2</v>
      </c>
      <c r="BC344" s="1">
        <v>1298.54</v>
      </c>
      <c r="BD344">
        <v>9.4100000000000003E-2</v>
      </c>
      <c r="BE344" s="1">
        <v>13803.91</v>
      </c>
      <c r="BF344">
        <v>0.57140000000000002</v>
      </c>
      <c r="BG344">
        <v>0.22800000000000001</v>
      </c>
      <c r="BH344">
        <v>0.1444</v>
      </c>
      <c r="BI344">
        <v>3.27E-2</v>
      </c>
      <c r="BJ344">
        <v>2.3599999999999999E-2</v>
      </c>
    </row>
    <row r="345" spans="1:62" x14ac:dyDescent="0.25">
      <c r="A345" t="s">
        <v>346</v>
      </c>
      <c r="B345" t="s">
        <v>1100</v>
      </c>
      <c r="C345">
        <v>103.33</v>
      </c>
      <c r="D345">
        <v>11.928389674762609</v>
      </c>
      <c r="E345">
        <v>973.68067325000004</v>
      </c>
      <c r="F345">
        <v>2.8999999999999998E-3</v>
      </c>
      <c r="G345">
        <v>5.9999999999999995E-4</v>
      </c>
      <c r="H345">
        <v>1.14E-2</v>
      </c>
      <c r="I345">
        <v>1E-3</v>
      </c>
      <c r="J345">
        <v>4.8300000000000003E-2</v>
      </c>
      <c r="K345">
        <v>0.89929999999999999</v>
      </c>
      <c r="L345">
        <v>3.6600000000000001E-2</v>
      </c>
      <c r="M345">
        <v>0.48859999999999998</v>
      </c>
      <c r="N345">
        <v>1.1599999999999999E-2</v>
      </c>
      <c r="O345">
        <v>0.1749</v>
      </c>
      <c r="P345" s="1">
        <v>56840.52</v>
      </c>
      <c r="Q345">
        <v>0.21920000000000001</v>
      </c>
      <c r="R345">
        <v>0.19989999999999999</v>
      </c>
      <c r="S345">
        <v>0.58089999999999997</v>
      </c>
      <c r="T345">
        <v>9.92</v>
      </c>
      <c r="U345" s="1">
        <v>77173.98</v>
      </c>
      <c r="V345">
        <v>96.4</v>
      </c>
      <c r="W345" s="1">
        <v>194515.91</v>
      </c>
      <c r="X345">
        <v>0.6825</v>
      </c>
      <c r="Y345">
        <v>0.1449</v>
      </c>
      <c r="Z345">
        <v>0.1726</v>
      </c>
      <c r="AA345">
        <v>0.3175</v>
      </c>
      <c r="AB345">
        <v>194.52</v>
      </c>
      <c r="AC345" s="1">
        <v>4920.3198953905103</v>
      </c>
      <c r="AD345">
        <v>427.98</v>
      </c>
      <c r="AE345" s="1">
        <v>157419.84</v>
      </c>
      <c r="AF345" t="s">
        <v>3</v>
      </c>
      <c r="AG345" s="1">
        <v>31413</v>
      </c>
      <c r="AH345" s="1">
        <v>48432.85</v>
      </c>
      <c r="AI345">
        <v>34.909999999999997</v>
      </c>
      <c r="AJ345">
        <v>22.46</v>
      </c>
      <c r="AK345">
        <v>25.65</v>
      </c>
      <c r="AL345">
        <v>1.57</v>
      </c>
      <c r="AM345">
        <v>1.1399999999999999</v>
      </c>
      <c r="AN345">
        <v>1.44</v>
      </c>
      <c r="AO345" s="1">
        <v>1900.11</v>
      </c>
      <c r="AP345">
        <v>1.4157999999999999</v>
      </c>
      <c r="AQ345" s="1">
        <v>2034.26</v>
      </c>
      <c r="AR345" s="1">
        <v>2981.45</v>
      </c>
      <c r="AS345" s="1">
        <v>8276.7199999999993</v>
      </c>
      <c r="AT345">
        <v>794.96</v>
      </c>
      <c r="AU345">
        <v>429.44</v>
      </c>
      <c r="AV345" s="1">
        <v>14516.82</v>
      </c>
      <c r="AW345" s="1">
        <v>8311.23</v>
      </c>
      <c r="AX345">
        <v>0.48080000000000001</v>
      </c>
      <c r="AY345" s="1">
        <v>5318.34</v>
      </c>
      <c r="AZ345">
        <v>0.30769999999999997</v>
      </c>
      <c r="BA345">
        <v>679.48</v>
      </c>
      <c r="BB345">
        <v>3.9300000000000002E-2</v>
      </c>
      <c r="BC345" s="1">
        <v>2975.77</v>
      </c>
      <c r="BD345">
        <v>0.17219999999999999</v>
      </c>
      <c r="BE345" s="1">
        <v>17284.82</v>
      </c>
      <c r="BF345">
        <v>0.54120000000000001</v>
      </c>
      <c r="BG345">
        <v>0.25119999999999998</v>
      </c>
      <c r="BH345">
        <v>0.1399</v>
      </c>
      <c r="BI345">
        <v>4.41E-2</v>
      </c>
      <c r="BJ345">
        <v>2.3599999999999999E-2</v>
      </c>
    </row>
    <row r="346" spans="1:62" x14ac:dyDescent="0.25">
      <c r="A346" t="s">
        <v>347</v>
      </c>
      <c r="B346" t="s">
        <v>1101</v>
      </c>
      <c r="C346">
        <v>22.48</v>
      </c>
      <c r="D346">
        <v>79.891251896479289</v>
      </c>
      <c r="E346">
        <v>1299.291095</v>
      </c>
      <c r="F346">
        <v>5.7999999999999996E-3</v>
      </c>
      <c r="G346">
        <v>1.6000000000000001E-3</v>
      </c>
      <c r="H346">
        <v>7.3000000000000001E-3</v>
      </c>
      <c r="I346">
        <v>6.9999999999999999E-4</v>
      </c>
      <c r="J346">
        <v>1.9300000000000001E-2</v>
      </c>
      <c r="K346">
        <v>0.93620000000000003</v>
      </c>
      <c r="L346">
        <v>2.9100000000000001E-2</v>
      </c>
      <c r="M346">
        <v>0.27179999999999999</v>
      </c>
      <c r="N346">
        <v>4.1000000000000003E-3</v>
      </c>
      <c r="O346">
        <v>0.1371</v>
      </c>
      <c r="P346" s="1">
        <v>61259.14</v>
      </c>
      <c r="Q346">
        <v>0.18559999999999999</v>
      </c>
      <c r="R346">
        <v>0.2011</v>
      </c>
      <c r="S346">
        <v>0.61329999999999996</v>
      </c>
      <c r="T346">
        <v>10.5</v>
      </c>
      <c r="U346" s="1">
        <v>78759.89</v>
      </c>
      <c r="V346">
        <v>121.37</v>
      </c>
      <c r="W346" s="1">
        <v>201617.6</v>
      </c>
      <c r="X346">
        <v>0.80600000000000005</v>
      </c>
      <c r="Y346">
        <v>0.11409999999999999</v>
      </c>
      <c r="Z346">
        <v>7.9899999999999999E-2</v>
      </c>
      <c r="AA346">
        <v>0.19400000000000001</v>
      </c>
      <c r="AB346">
        <v>201.62</v>
      </c>
      <c r="AC346" s="1">
        <v>6147.3235480668882</v>
      </c>
      <c r="AD346">
        <v>654.37</v>
      </c>
      <c r="AE346" s="1">
        <v>192492.48</v>
      </c>
      <c r="AF346" t="s">
        <v>3</v>
      </c>
      <c r="AG346" s="1">
        <v>37012</v>
      </c>
      <c r="AH346" s="1">
        <v>60367.86</v>
      </c>
      <c r="AI346">
        <v>47.44</v>
      </c>
      <c r="AJ346">
        <v>25.48</v>
      </c>
      <c r="AK346">
        <v>32.76</v>
      </c>
      <c r="AL346">
        <v>2.34</v>
      </c>
      <c r="AM346">
        <v>1.63</v>
      </c>
      <c r="AN346">
        <v>2.1</v>
      </c>
      <c r="AO346" s="1">
        <v>1577.26</v>
      </c>
      <c r="AP346">
        <v>1.0244</v>
      </c>
      <c r="AQ346" s="1">
        <v>1621.07</v>
      </c>
      <c r="AR346" s="1">
        <v>2317.4699999999998</v>
      </c>
      <c r="AS346" s="1">
        <v>7159.53</v>
      </c>
      <c r="AT346">
        <v>745.18</v>
      </c>
      <c r="AU346">
        <v>362.11</v>
      </c>
      <c r="AV346" s="1">
        <v>12205.36</v>
      </c>
      <c r="AW346" s="1">
        <v>6004.1</v>
      </c>
      <c r="AX346">
        <v>0.43709999999999999</v>
      </c>
      <c r="AY346" s="1">
        <v>5372.6</v>
      </c>
      <c r="AZ346">
        <v>0.3911</v>
      </c>
      <c r="BA346">
        <v>685.84</v>
      </c>
      <c r="BB346">
        <v>4.99E-2</v>
      </c>
      <c r="BC346" s="1">
        <v>1675.01</v>
      </c>
      <c r="BD346">
        <v>0.12189999999999999</v>
      </c>
      <c r="BE346" s="1">
        <v>13737.55</v>
      </c>
      <c r="BF346">
        <v>0.57909999999999995</v>
      </c>
      <c r="BG346">
        <v>0.23530000000000001</v>
      </c>
      <c r="BH346">
        <v>0.1295</v>
      </c>
      <c r="BI346">
        <v>3.4099999999999998E-2</v>
      </c>
      <c r="BJ346">
        <v>2.2100000000000002E-2</v>
      </c>
    </row>
    <row r="347" spans="1:62" x14ac:dyDescent="0.25">
      <c r="A347" t="s">
        <v>348</v>
      </c>
      <c r="B347" t="s">
        <v>1102</v>
      </c>
      <c r="C347">
        <v>101.19</v>
      </c>
      <c r="D347">
        <v>9.7168272585135949</v>
      </c>
      <c r="E347">
        <v>849.64300075000006</v>
      </c>
      <c r="F347">
        <v>1.1999999999999999E-3</v>
      </c>
      <c r="G347">
        <v>1.1999999999999999E-3</v>
      </c>
      <c r="H347">
        <v>4.4999999999999997E-3</v>
      </c>
      <c r="I347">
        <v>8.0000000000000004E-4</v>
      </c>
      <c r="J347">
        <v>2.1999999999999999E-2</v>
      </c>
      <c r="K347">
        <v>0.95140000000000002</v>
      </c>
      <c r="L347">
        <v>1.89E-2</v>
      </c>
      <c r="M347">
        <v>0.24249999999999999</v>
      </c>
      <c r="N347">
        <v>2.3E-3</v>
      </c>
      <c r="O347">
        <v>0.1434</v>
      </c>
      <c r="P347" s="1">
        <v>60331.81</v>
      </c>
      <c r="Q347">
        <v>0.19359999999999999</v>
      </c>
      <c r="R347">
        <v>0.1764</v>
      </c>
      <c r="S347">
        <v>0.63</v>
      </c>
      <c r="T347">
        <v>7.49</v>
      </c>
      <c r="U347" s="1">
        <v>74971.070000000007</v>
      </c>
      <c r="V347">
        <v>112.79</v>
      </c>
      <c r="W347" s="1">
        <v>215708.59</v>
      </c>
      <c r="X347">
        <v>0.70860000000000001</v>
      </c>
      <c r="Y347">
        <v>4.4400000000000002E-2</v>
      </c>
      <c r="Z347">
        <v>0.247</v>
      </c>
      <c r="AA347">
        <v>0.29139999999999999</v>
      </c>
      <c r="AB347">
        <v>215.71</v>
      </c>
      <c r="AC347" s="1">
        <v>6140.7737959236674</v>
      </c>
      <c r="AD347">
        <v>579.89</v>
      </c>
      <c r="AE347" s="1">
        <v>192357.06</v>
      </c>
      <c r="AF347" t="s">
        <v>3</v>
      </c>
      <c r="AG347" s="1">
        <v>37957</v>
      </c>
      <c r="AH347" s="1">
        <v>61164.07</v>
      </c>
      <c r="AI347">
        <v>35.64</v>
      </c>
      <c r="AJ347">
        <v>23.5</v>
      </c>
      <c r="AK347">
        <v>25.63</v>
      </c>
      <c r="AL347">
        <v>1.66</v>
      </c>
      <c r="AM347">
        <v>1.05</v>
      </c>
      <c r="AN347">
        <v>1.45</v>
      </c>
      <c r="AO347" s="1">
        <v>2032.07</v>
      </c>
      <c r="AP347">
        <v>1.2508999999999999</v>
      </c>
      <c r="AQ347" s="1">
        <v>1808.4</v>
      </c>
      <c r="AR347" s="1">
        <v>2583.87</v>
      </c>
      <c r="AS347" s="1">
        <v>7937.47</v>
      </c>
      <c r="AT347">
        <v>758.29</v>
      </c>
      <c r="AU347">
        <v>409.71</v>
      </c>
      <c r="AV347" s="1">
        <v>13497.74</v>
      </c>
      <c r="AW347" s="1">
        <v>7077.6</v>
      </c>
      <c r="AX347">
        <v>0.43459999999999999</v>
      </c>
      <c r="AY347" s="1">
        <v>6326.69</v>
      </c>
      <c r="AZ347">
        <v>0.38850000000000001</v>
      </c>
      <c r="BA347">
        <v>937.95</v>
      </c>
      <c r="BB347">
        <v>5.7599999999999998E-2</v>
      </c>
      <c r="BC347" s="1">
        <v>1943.88</v>
      </c>
      <c r="BD347">
        <v>0.11940000000000001</v>
      </c>
      <c r="BE347" s="1">
        <v>16286.12</v>
      </c>
      <c r="BF347">
        <v>0.54790000000000005</v>
      </c>
      <c r="BG347">
        <v>0.2402</v>
      </c>
      <c r="BH347">
        <v>0.1434</v>
      </c>
      <c r="BI347">
        <v>3.6299999999999999E-2</v>
      </c>
      <c r="BJ347">
        <v>3.2199999999999999E-2</v>
      </c>
    </row>
    <row r="348" spans="1:62" x14ac:dyDescent="0.25">
      <c r="A348" t="s">
        <v>349</v>
      </c>
      <c r="B348" t="s">
        <v>1103</v>
      </c>
      <c r="C348">
        <v>33.86</v>
      </c>
      <c r="D348">
        <v>116.71028100892531</v>
      </c>
      <c r="E348">
        <v>3471.74936385</v>
      </c>
      <c r="F348">
        <v>2.8500000000000001E-2</v>
      </c>
      <c r="G348">
        <v>1E-3</v>
      </c>
      <c r="H348">
        <v>7.51E-2</v>
      </c>
      <c r="I348">
        <v>1.1999999999999999E-3</v>
      </c>
      <c r="J348">
        <v>5.7099999999999998E-2</v>
      </c>
      <c r="K348">
        <v>0.77990000000000004</v>
      </c>
      <c r="L348">
        <v>5.7200000000000001E-2</v>
      </c>
      <c r="M348">
        <v>0.2341</v>
      </c>
      <c r="N348">
        <v>2.2599999999999999E-2</v>
      </c>
      <c r="O348">
        <v>0.14610000000000001</v>
      </c>
      <c r="P348" s="1">
        <v>70900.84</v>
      </c>
      <c r="Q348">
        <v>0.18790000000000001</v>
      </c>
      <c r="R348">
        <v>0.1777</v>
      </c>
      <c r="S348">
        <v>0.63439999999999996</v>
      </c>
      <c r="T348">
        <v>24.9</v>
      </c>
      <c r="U348" s="1">
        <v>93227.26</v>
      </c>
      <c r="V348">
        <v>137.97</v>
      </c>
      <c r="W348" s="1">
        <v>238093.29</v>
      </c>
      <c r="X348">
        <v>0.77439999999999998</v>
      </c>
      <c r="Y348">
        <v>0.1726</v>
      </c>
      <c r="Z348">
        <v>5.2999999999999999E-2</v>
      </c>
      <c r="AA348">
        <v>0.22559999999999999</v>
      </c>
      <c r="AB348">
        <v>238.09</v>
      </c>
      <c r="AC348" s="1">
        <v>8422.0004791462998</v>
      </c>
      <c r="AD348">
        <v>846.12</v>
      </c>
      <c r="AE348" s="1">
        <v>199145.56</v>
      </c>
      <c r="AF348" t="s">
        <v>3</v>
      </c>
      <c r="AG348" s="1">
        <v>42308</v>
      </c>
      <c r="AH348" s="1">
        <v>71218.7</v>
      </c>
      <c r="AI348">
        <v>55.61</v>
      </c>
      <c r="AJ348">
        <v>32.450000000000003</v>
      </c>
      <c r="AK348">
        <v>37.81</v>
      </c>
      <c r="AL348">
        <v>1.9</v>
      </c>
      <c r="AM348">
        <v>1.42</v>
      </c>
      <c r="AN348">
        <v>1.68</v>
      </c>
      <c r="AO348" s="1">
        <v>2203.1</v>
      </c>
      <c r="AP348">
        <v>0.89290000000000003</v>
      </c>
      <c r="AQ348" s="1">
        <v>1556.52</v>
      </c>
      <c r="AR348" s="1">
        <v>2339.71</v>
      </c>
      <c r="AS348" s="1">
        <v>7714.49</v>
      </c>
      <c r="AT348">
        <v>929.3</v>
      </c>
      <c r="AU348">
        <v>364.42</v>
      </c>
      <c r="AV348" s="1">
        <v>12904.44</v>
      </c>
      <c r="AW348" s="1">
        <v>4251.16</v>
      </c>
      <c r="AX348">
        <v>0.29470000000000002</v>
      </c>
      <c r="AY348" s="1">
        <v>7645.02</v>
      </c>
      <c r="AZ348">
        <v>0.52990000000000004</v>
      </c>
      <c r="BA348">
        <v>798.03</v>
      </c>
      <c r="BB348">
        <v>5.5300000000000002E-2</v>
      </c>
      <c r="BC348" s="1">
        <v>1732</v>
      </c>
      <c r="BD348">
        <v>0.1201</v>
      </c>
      <c r="BE348" s="1">
        <v>14426.21</v>
      </c>
      <c r="BF348">
        <v>0.59219999999999995</v>
      </c>
      <c r="BG348">
        <v>0.23269999999999999</v>
      </c>
      <c r="BH348">
        <v>0.12690000000000001</v>
      </c>
      <c r="BI348">
        <v>3.0200000000000001E-2</v>
      </c>
      <c r="BJ348">
        <v>1.7999999999999999E-2</v>
      </c>
    </row>
    <row r="349" spans="1:62" x14ac:dyDescent="0.25">
      <c r="A349" t="s">
        <v>350</v>
      </c>
      <c r="B349" t="s">
        <v>1104</v>
      </c>
      <c r="C349">
        <v>66.900000000000006</v>
      </c>
      <c r="D349">
        <v>11.594398802026999</v>
      </c>
      <c r="E349">
        <v>671.10648364999997</v>
      </c>
      <c r="F349">
        <v>2.8E-3</v>
      </c>
      <c r="G349">
        <v>4.0000000000000002E-4</v>
      </c>
      <c r="H349">
        <v>7.3000000000000001E-3</v>
      </c>
      <c r="I349">
        <v>4.0000000000000002E-4</v>
      </c>
      <c r="J349">
        <v>1.66E-2</v>
      </c>
      <c r="K349">
        <v>0.94530000000000003</v>
      </c>
      <c r="L349">
        <v>2.7099999999999999E-2</v>
      </c>
      <c r="M349">
        <v>0.26860000000000001</v>
      </c>
      <c r="N349">
        <v>5.9999999999999995E-4</v>
      </c>
      <c r="O349">
        <v>0.14680000000000001</v>
      </c>
      <c r="P349" s="1">
        <v>57766.03</v>
      </c>
      <c r="Q349">
        <v>0.1956</v>
      </c>
      <c r="R349">
        <v>0.21260000000000001</v>
      </c>
      <c r="S349">
        <v>0.59179999999999999</v>
      </c>
      <c r="T349">
        <v>6.04</v>
      </c>
      <c r="U349" s="1">
        <v>80954.62</v>
      </c>
      <c r="V349">
        <v>110.04</v>
      </c>
      <c r="W349" s="1">
        <v>244631.07</v>
      </c>
      <c r="X349">
        <v>0.70420000000000005</v>
      </c>
      <c r="Y349">
        <v>5.5399999999999998E-2</v>
      </c>
      <c r="Z349">
        <v>0.2404</v>
      </c>
      <c r="AA349">
        <v>0.29580000000000001</v>
      </c>
      <c r="AB349">
        <v>244.63</v>
      </c>
      <c r="AC349" s="1">
        <v>7036.9962963423422</v>
      </c>
      <c r="AD349">
        <v>615.54</v>
      </c>
      <c r="AE349" s="1">
        <v>202935.91</v>
      </c>
      <c r="AF349" t="s">
        <v>3</v>
      </c>
      <c r="AG349" s="1">
        <v>38210</v>
      </c>
      <c r="AH349" s="1">
        <v>59425.35</v>
      </c>
      <c r="AI349">
        <v>38.01</v>
      </c>
      <c r="AJ349">
        <v>23.89</v>
      </c>
      <c r="AK349">
        <v>26.61</v>
      </c>
      <c r="AL349">
        <v>1.24</v>
      </c>
      <c r="AM349">
        <v>0.76</v>
      </c>
      <c r="AN349">
        <v>1</v>
      </c>
      <c r="AO349" s="1">
        <v>2410.66</v>
      </c>
      <c r="AP349">
        <v>1.3803000000000001</v>
      </c>
      <c r="AQ349" s="1">
        <v>2034.18</v>
      </c>
      <c r="AR349" s="1">
        <v>2927.58</v>
      </c>
      <c r="AS349" s="1">
        <v>8182.95</v>
      </c>
      <c r="AT349">
        <v>817.58</v>
      </c>
      <c r="AU349">
        <v>449.86</v>
      </c>
      <c r="AV349" s="1">
        <v>14412.15</v>
      </c>
      <c r="AW349" s="1">
        <v>7020.69</v>
      </c>
      <c r="AX349">
        <v>0.39729999999999999</v>
      </c>
      <c r="AY349" s="1">
        <v>7824.38</v>
      </c>
      <c r="AZ349">
        <v>0.44280000000000003</v>
      </c>
      <c r="BA349">
        <v>831.39</v>
      </c>
      <c r="BB349">
        <v>4.7E-2</v>
      </c>
      <c r="BC349" s="1">
        <v>1995.54</v>
      </c>
      <c r="BD349">
        <v>0.1129</v>
      </c>
      <c r="BE349" s="1">
        <v>17672.009999999998</v>
      </c>
      <c r="BF349">
        <v>0.53620000000000001</v>
      </c>
      <c r="BG349">
        <v>0.24510000000000001</v>
      </c>
      <c r="BH349">
        <v>0.1623</v>
      </c>
      <c r="BI349">
        <v>3.5200000000000002E-2</v>
      </c>
      <c r="BJ349">
        <v>2.12E-2</v>
      </c>
    </row>
    <row r="350" spans="1:62" x14ac:dyDescent="0.25">
      <c r="A350" t="s">
        <v>351</v>
      </c>
      <c r="B350" t="s">
        <v>1105</v>
      </c>
      <c r="C350">
        <v>53.48</v>
      </c>
      <c r="D350">
        <v>21.888026244179031</v>
      </c>
      <c r="E350">
        <v>945.12836979999997</v>
      </c>
      <c r="F350">
        <v>2.8999999999999998E-3</v>
      </c>
      <c r="G350">
        <v>5.9999999999999995E-4</v>
      </c>
      <c r="H350">
        <v>1.34E-2</v>
      </c>
      <c r="I350">
        <v>8.9999999999999998E-4</v>
      </c>
      <c r="J350">
        <v>2.8799999999999999E-2</v>
      </c>
      <c r="K350">
        <v>0.90949999999999998</v>
      </c>
      <c r="L350">
        <v>4.3799999999999999E-2</v>
      </c>
      <c r="M350">
        <v>0.43049999999999999</v>
      </c>
      <c r="N350">
        <v>3.3999999999999998E-3</v>
      </c>
      <c r="O350">
        <v>0.1661</v>
      </c>
      <c r="P350" s="1">
        <v>57538.13</v>
      </c>
      <c r="Q350">
        <v>0.2271</v>
      </c>
      <c r="R350">
        <v>0.22409999999999999</v>
      </c>
      <c r="S350">
        <v>0.54879999999999995</v>
      </c>
      <c r="T350">
        <v>9.08</v>
      </c>
      <c r="U350" s="1">
        <v>78920.91</v>
      </c>
      <c r="V350">
        <v>103.2</v>
      </c>
      <c r="W350" s="1">
        <v>209021.48</v>
      </c>
      <c r="X350">
        <v>0.74460000000000004</v>
      </c>
      <c r="Y350">
        <v>0.1201</v>
      </c>
      <c r="Z350">
        <v>0.1353</v>
      </c>
      <c r="AA350">
        <v>0.25540000000000002</v>
      </c>
      <c r="AB350">
        <v>209.02</v>
      </c>
      <c r="AC350" s="1">
        <v>5455.4204217179968</v>
      </c>
      <c r="AD350">
        <v>569.4</v>
      </c>
      <c r="AE350" s="1">
        <v>165431.96</v>
      </c>
      <c r="AF350" t="s">
        <v>3</v>
      </c>
      <c r="AG350" s="1">
        <v>34088</v>
      </c>
      <c r="AH350" s="1">
        <v>53463.02</v>
      </c>
      <c r="AI350">
        <v>39.67</v>
      </c>
      <c r="AJ350">
        <v>22.88</v>
      </c>
      <c r="AK350">
        <v>27.74</v>
      </c>
      <c r="AL350">
        <v>2.42</v>
      </c>
      <c r="AM350">
        <v>1.76</v>
      </c>
      <c r="AN350">
        <v>2.1800000000000002</v>
      </c>
      <c r="AO350" s="1">
        <v>1780.93</v>
      </c>
      <c r="AP350">
        <v>1.1362000000000001</v>
      </c>
      <c r="AQ350" s="1">
        <v>2002.79</v>
      </c>
      <c r="AR350" s="1">
        <v>2718.31</v>
      </c>
      <c r="AS350" s="1">
        <v>8063.7</v>
      </c>
      <c r="AT350">
        <v>943.93</v>
      </c>
      <c r="AU350">
        <v>407.29</v>
      </c>
      <c r="AV350" s="1">
        <v>14136.03</v>
      </c>
      <c r="AW350" s="1">
        <v>7458.77</v>
      </c>
      <c r="AX350">
        <v>0.4546</v>
      </c>
      <c r="AY350" s="1">
        <v>5593.92</v>
      </c>
      <c r="AZ350">
        <v>0.34089999999999998</v>
      </c>
      <c r="BA350">
        <v>866.41</v>
      </c>
      <c r="BB350">
        <v>5.28E-2</v>
      </c>
      <c r="BC350" s="1">
        <v>2488.3200000000002</v>
      </c>
      <c r="BD350">
        <v>0.1517</v>
      </c>
      <c r="BE350" s="1">
        <v>16407.419999999998</v>
      </c>
      <c r="BF350">
        <v>0.54049999999999998</v>
      </c>
      <c r="BG350">
        <v>0.23580000000000001</v>
      </c>
      <c r="BH350">
        <v>0.1603</v>
      </c>
      <c r="BI350">
        <v>3.49E-2</v>
      </c>
      <c r="BJ350">
        <v>2.8500000000000001E-2</v>
      </c>
    </row>
    <row r="351" spans="1:62" x14ac:dyDescent="0.25">
      <c r="A351" t="s">
        <v>352</v>
      </c>
      <c r="B351" t="s">
        <v>1106</v>
      </c>
      <c r="C351">
        <v>172.1</v>
      </c>
      <c r="D351">
        <v>11.52171130013201</v>
      </c>
      <c r="E351">
        <v>1392.12814875</v>
      </c>
      <c r="F351">
        <v>2E-3</v>
      </c>
      <c r="G351">
        <v>2.0000000000000001E-4</v>
      </c>
      <c r="H351">
        <v>1.11E-2</v>
      </c>
      <c r="I351">
        <v>8.0000000000000004E-4</v>
      </c>
      <c r="J351">
        <v>1.15E-2</v>
      </c>
      <c r="K351">
        <v>0.94240000000000002</v>
      </c>
      <c r="L351">
        <v>3.2000000000000001E-2</v>
      </c>
      <c r="M351">
        <v>0.9446</v>
      </c>
      <c r="N351">
        <v>5.9999999999999995E-4</v>
      </c>
      <c r="O351">
        <v>0.18479999999999999</v>
      </c>
      <c r="P351" s="1">
        <v>60664.639999999999</v>
      </c>
      <c r="Q351">
        <v>0.17510000000000001</v>
      </c>
      <c r="R351">
        <v>0.20349999999999999</v>
      </c>
      <c r="S351">
        <v>0.62139999999999995</v>
      </c>
      <c r="T351">
        <v>13.13</v>
      </c>
      <c r="U351" s="1">
        <v>84197.81</v>
      </c>
      <c r="V351">
        <v>106.77</v>
      </c>
      <c r="W351" s="1">
        <v>195532.58</v>
      </c>
      <c r="X351">
        <v>0.57340000000000002</v>
      </c>
      <c r="Y351">
        <v>0.1198</v>
      </c>
      <c r="Z351">
        <v>0.30690000000000001</v>
      </c>
      <c r="AA351">
        <v>0.42659999999999998</v>
      </c>
      <c r="AB351">
        <v>195.53</v>
      </c>
      <c r="AC351" s="1">
        <v>4105.2383780400478</v>
      </c>
      <c r="AD351">
        <v>357.66</v>
      </c>
      <c r="AE351" s="1">
        <v>145737.04</v>
      </c>
      <c r="AF351" t="s">
        <v>3</v>
      </c>
      <c r="AG351" s="1">
        <v>32517</v>
      </c>
      <c r="AH351" s="1">
        <v>48441.33</v>
      </c>
      <c r="AI351">
        <v>26.39</v>
      </c>
      <c r="AJ351">
        <v>20.27</v>
      </c>
      <c r="AK351">
        <v>21.91</v>
      </c>
      <c r="AL351">
        <v>1.28</v>
      </c>
      <c r="AM351">
        <v>1.1200000000000001</v>
      </c>
      <c r="AN351">
        <v>1.2</v>
      </c>
      <c r="AO351">
        <v>0</v>
      </c>
      <c r="AP351">
        <v>0.79769999999999996</v>
      </c>
      <c r="AQ351" s="1">
        <v>1871.34</v>
      </c>
      <c r="AR351" s="1">
        <v>3172.41</v>
      </c>
      <c r="AS351" s="1">
        <v>8724.58</v>
      </c>
      <c r="AT351">
        <v>769.83</v>
      </c>
      <c r="AU351">
        <v>413.91</v>
      </c>
      <c r="AV351" s="1">
        <v>14952.08</v>
      </c>
      <c r="AW351" s="1">
        <v>9512.18</v>
      </c>
      <c r="AX351">
        <v>0.54910000000000003</v>
      </c>
      <c r="AY351" s="1">
        <v>3933.28</v>
      </c>
      <c r="AZ351">
        <v>0.22700000000000001</v>
      </c>
      <c r="BA351">
        <v>667.4</v>
      </c>
      <c r="BB351">
        <v>3.85E-2</v>
      </c>
      <c r="BC351" s="1">
        <v>3211.87</v>
      </c>
      <c r="BD351">
        <v>0.18540000000000001</v>
      </c>
      <c r="BE351" s="1">
        <v>17324.73</v>
      </c>
      <c r="BF351">
        <v>0.54759999999999998</v>
      </c>
      <c r="BG351">
        <v>0.2681</v>
      </c>
      <c r="BH351">
        <v>0.12429999999999999</v>
      </c>
      <c r="BI351">
        <v>3.56E-2</v>
      </c>
      <c r="BJ351">
        <v>2.4500000000000001E-2</v>
      </c>
    </row>
    <row r="352" spans="1:62" x14ac:dyDescent="0.25">
      <c r="A352" t="s">
        <v>353</v>
      </c>
      <c r="B352" t="s">
        <v>1107</v>
      </c>
      <c r="C352">
        <v>69.569999999999993</v>
      </c>
      <c r="D352">
        <v>18.845459940393919</v>
      </c>
      <c r="E352">
        <v>1159.0405231</v>
      </c>
      <c r="F352">
        <v>3.3999999999999998E-3</v>
      </c>
      <c r="G352">
        <v>6.9999999999999999E-4</v>
      </c>
      <c r="H352">
        <v>9.2999999999999992E-3</v>
      </c>
      <c r="I352">
        <v>1.1000000000000001E-3</v>
      </c>
      <c r="J352">
        <v>2.6200000000000001E-2</v>
      </c>
      <c r="K352">
        <v>0.92200000000000004</v>
      </c>
      <c r="L352">
        <v>3.7400000000000003E-2</v>
      </c>
      <c r="M352">
        <v>0.35349999999999998</v>
      </c>
      <c r="N352">
        <v>3.0999999999999999E-3</v>
      </c>
      <c r="O352">
        <v>0.14910000000000001</v>
      </c>
      <c r="P352" s="1">
        <v>59226.9</v>
      </c>
      <c r="Q352">
        <v>0.1865</v>
      </c>
      <c r="R352">
        <v>0.2046</v>
      </c>
      <c r="S352">
        <v>0.60899999999999999</v>
      </c>
      <c r="T352">
        <v>10.28</v>
      </c>
      <c r="U352" s="1">
        <v>78230.850000000006</v>
      </c>
      <c r="V352">
        <v>111.9</v>
      </c>
      <c r="W352" s="1">
        <v>222161.69</v>
      </c>
      <c r="X352">
        <v>0.75949999999999995</v>
      </c>
      <c r="Y352">
        <v>0.1321</v>
      </c>
      <c r="Z352">
        <v>0.1084</v>
      </c>
      <c r="AA352">
        <v>0.24049999999999999</v>
      </c>
      <c r="AB352">
        <v>222.16</v>
      </c>
      <c r="AC352" s="1">
        <v>5999.7141224418974</v>
      </c>
      <c r="AD352">
        <v>629</v>
      </c>
      <c r="AE352" s="1">
        <v>177912.07</v>
      </c>
      <c r="AF352" t="s">
        <v>3</v>
      </c>
      <c r="AG352" s="1">
        <v>36254</v>
      </c>
      <c r="AH352" s="1">
        <v>58060.37</v>
      </c>
      <c r="AI352">
        <v>41.34</v>
      </c>
      <c r="AJ352">
        <v>23.58</v>
      </c>
      <c r="AK352">
        <v>27.73</v>
      </c>
      <c r="AL352">
        <v>1.46</v>
      </c>
      <c r="AM352">
        <v>1.02</v>
      </c>
      <c r="AN352">
        <v>1.23</v>
      </c>
      <c r="AO352" s="1">
        <v>1637.78</v>
      </c>
      <c r="AP352">
        <v>1.131</v>
      </c>
      <c r="AQ352" s="1">
        <v>1816.19</v>
      </c>
      <c r="AR352" s="1">
        <v>2583.7399999999998</v>
      </c>
      <c r="AS352" s="1">
        <v>7501.97</v>
      </c>
      <c r="AT352">
        <v>779.46</v>
      </c>
      <c r="AU352">
        <v>404.91</v>
      </c>
      <c r="AV352" s="1">
        <v>13086.28</v>
      </c>
      <c r="AW352" s="1">
        <v>6429.65</v>
      </c>
      <c r="AX352">
        <v>0.41820000000000002</v>
      </c>
      <c r="AY352" s="1">
        <v>5997.74</v>
      </c>
      <c r="AZ352">
        <v>0.3901</v>
      </c>
      <c r="BA352">
        <v>921.75</v>
      </c>
      <c r="BB352">
        <v>5.9900000000000002E-2</v>
      </c>
      <c r="BC352" s="1">
        <v>2026.5</v>
      </c>
      <c r="BD352">
        <v>0.1318</v>
      </c>
      <c r="BE352" s="1">
        <v>15375.64</v>
      </c>
      <c r="BF352">
        <v>0.55200000000000005</v>
      </c>
      <c r="BG352">
        <v>0.2407</v>
      </c>
      <c r="BH352">
        <v>0.15210000000000001</v>
      </c>
      <c r="BI352">
        <v>3.4599999999999999E-2</v>
      </c>
      <c r="BJ352">
        <v>2.06E-2</v>
      </c>
    </row>
    <row r="353" spans="1:62" x14ac:dyDescent="0.25">
      <c r="A353" t="s">
        <v>354</v>
      </c>
      <c r="B353" t="s">
        <v>1108</v>
      </c>
      <c r="C353">
        <v>11.57</v>
      </c>
      <c r="D353">
        <v>354.29978050439632</v>
      </c>
      <c r="E353">
        <v>3378.7617032500002</v>
      </c>
      <c r="F353">
        <v>5.3E-3</v>
      </c>
      <c r="G353">
        <v>1E-3</v>
      </c>
      <c r="H353">
        <v>0.42720000000000002</v>
      </c>
      <c r="I353">
        <v>1.6000000000000001E-3</v>
      </c>
      <c r="J353">
        <v>0.13719999999999999</v>
      </c>
      <c r="K353">
        <v>0.31119999999999998</v>
      </c>
      <c r="L353">
        <v>0.1163</v>
      </c>
      <c r="M353">
        <v>0.98170000000000002</v>
      </c>
      <c r="N353">
        <v>5.3600000000000002E-2</v>
      </c>
      <c r="O353">
        <v>0.18770000000000001</v>
      </c>
      <c r="P353" s="1">
        <v>64721.72</v>
      </c>
      <c r="Q353">
        <v>0.26700000000000002</v>
      </c>
      <c r="R353">
        <v>0.19889999999999999</v>
      </c>
      <c r="S353">
        <v>0.53420000000000001</v>
      </c>
      <c r="T353">
        <v>35.29</v>
      </c>
      <c r="U353" s="1">
        <v>89879.33</v>
      </c>
      <c r="V353">
        <v>94.93</v>
      </c>
      <c r="W353" s="1">
        <v>122479.33</v>
      </c>
      <c r="X353">
        <v>0.66620000000000001</v>
      </c>
      <c r="Y353">
        <v>0.26279999999999998</v>
      </c>
      <c r="Z353">
        <v>7.0999999999999994E-2</v>
      </c>
      <c r="AA353">
        <v>0.33379999999999999</v>
      </c>
      <c r="AB353">
        <v>122.48</v>
      </c>
      <c r="AC353" s="1">
        <v>5295.0299151913832</v>
      </c>
      <c r="AD353">
        <v>459.15</v>
      </c>
      <c r="AE353" s="1">
        <v>74836.36</v>
      </c>
      <c r="AF353" t="s">
        <v>3</v>
      </c>
      <c r="AG353" s="1">
        <v>27482</v>
      </c>
      <c r="AH353" s="1">
        <v>40102.699999999997</v>
      </c>
      <c r="AI353">
        <v>61.47</v>
      </c>
      <c r="AJ353">
        <v>37.57</v>
      </c>
      <c r="AK353">
        <v>45.42</v>
      </c>
      <c r="AL353">
        <v>2.5</v>
      </c>
      <c r="AM353">
        <v>1.98</v>
      </c>
      <c r="AN353">
        <v>2.2799999999999998</v>
      </c>
      <c r="AO353">
        <v>1.41</v>
      </c>
      <c r="AP353">
        <v>1.1308</v>
      </c>
      <c r="AQ353" s="1">
        <v>2263.16</v>
      </c>
      <c r="AR353" s="1">
        <v>2971.61</v>
      </c>
      <c r="AS353" s="1">
        <v>8895.65</v>
      </c>
      <c r="AT353" s="1">
        <v>1155.69</v>
      </c>
      <c r="AU353">
        <v>668.07</v>
      </c>
      <c r="AV353" s="1">
        <v>15954.18</v>
      </c>
      <c r="AW353" s="1">
        <v>9054.43</v>
      </c>
      <c r="AX353">
        <v>0.50129999999999997</v>
      </c>
      <c r="AY353" s="1">
        <v>4698.07</v>
      </c>
      <c r="AZ353">
        <v>0.2601</v>
      </c>
      <c r="BA353">
        <v>617.44000000000005</v>
      </c>
      <c r="BB353">
        <v>3.4200000000000001E-2</v>
      </c>
      <c r="BC353" s="1">
        <v>3692.81</v>
      </c>
      <c r="BD353">
        <v>0.2044</v>
      </c>
      <c r="BE353" s="1">
        <v>18062.740000000002</v>
      </c>
      <c r="BF353">
        <v>0.57240000000000002</v>
      </c>
      <c r="BG353">
        <v>0.21390000000000001</v>
      </c>
      <c r="BH353">
        <v>0.16750000000000001</v>
      </c>
      <c r="BI353">
        <v>3.0099999999999998E-2</v>
      </c>
      <c r="BJ353">
        <v>1.61E-2</v>
      </c>
    </row>
    <row r="354" spans="1:62" x14ac:dyDescent="0.25">
      <c r="A354" t="s">
        <v>355</v>
      </c>
      <c r="B354" t="s">
        <v>1109</v>
      </c>
      <c r="C354">
        <v>76.67</v>
      </c>
      <c r="D354">
        <v>39.055162663715912</v>
      </c>
      <c r="E354">
        <v>2402.2482082000001</v>
      </c>
      <c r="F354">
        <v>6.3E-3</v>
      </c>
      <c r="G354">
        <v>3.3E-3</v>
      </c>
      <c r="H354">
        <v>2.0400000000000001E-2</v>
      </c>
      <c r="I354">
        <v>1.1000000000000001E-3</v>
      </c>
      <c r="J354">
        <v>5.6099999999999997E-2</v>
      </c>
      <c r="K354">
        <v>0.86080000000000001</v>
      </c>
      <c r="L354">
        <v>5.1999999999999998E-2</v>
      </c>
      <c r="M354">
        <v>0.41670000000000001</v>
      </c>
      <c r="N354">
        <v>1.5299999999999999E-2</v>
      </c>
      <c r="O354">
        <v>0.161</v>
      </c>
      <c r="P354" s="1">
        <v>64540.82</v>
      </c>
      <c r="Q354">
        <v>0.16850000000000001</v>
      </c>
      <c r="R354">
        <v>0.20699999999999999</v>
      </c>
      <c r="S354">
        <v>0.62450000000000006</v>
      </c>
      <c r="T354">
        <v>20.09</v>
      </c>
      <c r="U354" s="1">
        <v>80553.960000000006</v>
      </c>
      <c r="V354">
        <v>122.29</v>
      </c>
      <c r="W354" s="1">
        <v>195508.47</v>
      </c>
      <c r="X354">
        <v>0.7339</v>
      </c>
      <c r="Y354">
        <v>0.1774</v>
      </c>
      <c r="Z354">
        <v>8.8800000000000004E-2</v>
      </c>
      <c r="AA354">
        <v>0.2661</v>
      </c>
      <c r="AB354">
        <v>195.51</v>
      </c>
      <c r="AC354" s="1">
        <v>5583.0977157745228</v>
      </c>
      <c r="AD354">
        <v>579.70000000000005</v>
      </c>
      <c r="AE354" s="1">
        <v>157855.85999999999</v>
      </c>
      <c r="AF354" t="s">
        <v>3</v>
      </c>
      <c r="AG354" s="1">
        <v>33606</v>
      </c>
      <c r="AH354" s="1">
        <v>56830.91</v>
      </c>
      <c r="AI354">
        <v>45.01</v>
      </c>
      <c r="AJ354">
        <v>25.99</v>
      </c>
      <c r="AK354">
        <v>32.61</v>
      </c>
      <c r="AL354">
        <v>2.0499999999999998</v>
      </c>
      <c r="AM354">
        <v>1.61</v>
      </c>
      <c r="AN354">
        <v>1.88</v>
      </c>
      <c r="AO354" s="1">
        <v>1570.54</v>
      </c>
      <c r="AP354">
        <v>1.0229999999999999</v>
      </c>
      <c r="AQ354" s="1">
        <v>1612.43</v>
      </c>
      <c r="AR354" s="1">
        <v>2218.5500000000002</v>
      </c>
      <c r="AS354" s="1">
        <v>7417.09</v>
      </c>
      <c r="AT354">
        <v>831.3</v>
      </c>
      <c r="AU354">
        <v>449.27</v>
      </c>
      <c r="AV354" s="1">
        <v>12528.64</v>
      </c>
      <c r="AW354" s="1">
        <v>5676.28</v>
      </c>
      <c r="AX354">
        <v>0.40660000000000002</v>
      </c>
      <c r="AY354" s="1">
        <v>5565.74</v>
      </c>
      <c r="AZ354">
        <v>0.3987</v>
      </c>
      <c r="BA354">
        <v>695.71</v>
      </c>
      <c r="BB354">
        <v>4.9799999999999997E-2</v>
      </c>
      <c r="BC354" s="1">
        <v>2023.41</v>
      </c>
      <c r="BD354">
        <v>0.1449</v>
      </c>
      <c r="BE354" s="1">
        <v>13961.14</v>
      </c>
      <c r="BF354">
        <v>0.56999999999999995</v>
      </c>
      <c r="BG354">
        <v>0.23630000000000001</v>
      </c>
      <c r="BH354">
        <v>0.14410000000000001</v>
      </c>
      <c r="BI354">
        <v>3.04E-2</v>
      </c>
      <c r="BJ354">
        <v>1.9199999999999998E-2</v>
      </c>
    </row>
    <row r="355" spans="1:62" x14ac:dyDescent="0.25">
      <c r="A355" t="s">
        <v>356</v>
      </c>
      <c r="B355" t="s">
        <v>1110</v>
      </c>
      <c r="C355">
        <v>93.81</v>
      </c>
      <c r="D355">
        <v>21.219616660234468</v>
      </c>
      <c r="E355">
        <v>1688.31746155</v>
      </c>
      <c r="F355">
        <v>4.7999999999999996E-3</v>
      </c>
      <c r="G355">
        <v>4.5999999999999999E-3</v>
      </c>
      <c r="H355">
        <v>1.41E-2</v>
      </c>
      <c r="I355">
        <v>1E-3</v>
      </c>
      <c r="J355">
        <v>6.93E-2</v>
      </c>
      <c r="K355">
        <v>0.8589</v>
      </c>
      <c r="L355">
        <v>4.7199999999999999E-2</v>
      </c>
      <c r="M355">
        <v>0.34039999999999998</v>
      </c>
      <c r="N355">
        <v>1.09E-2</v>
      </c>
      <c r="O355">
        <v>0.15959999999999999</v>
      </c>
      <c r="P355" s="1">
        <v>63450.53</v>
      </c>
      <c r="Q355">
        <v>0.1585</v>
      </c>
      <c r="R355">
        <v>0.1958</v>
      </c>
      <c r="S355">
        <v>0.64580000000000004</v>
      </c>
      <c r="T355">
        <v>14.64</v>
      </c>
      <c r="U355" s="1">
        <v>79147.77</v>
      </c>
      <c r="V355">
        <v>115.49</v>
      </c>
      <c r="W355" s="1">
        <v>196549.93</v>
      </c>
      <c r="X355">
        <v>0.752</v>
      </c>
      <c r="Y355">
        <v>0.17469999999999999</v>
      </c>
      <c r="Z355">
        <v>7.3300000000000004E-2</v>
      </c>
      <c r="AA355">
        <v>0.248</v>
      </c>
      <c r="AB355">
        <v>196.55</v>
      </c>
      <c r="AC355" s="1">
        <v>5110.3236925737692</v>
      </c>
      <c r="AD355">
        <v>547.77</v>
      </c>
      <c r="AE355" s="1">
        <v>168184.71</v>
      </c>
      <c r="AF355" t="s">
        <v>3</v>
      </c>
      <c r="AG355" s="1">
        <v>35287</v>
      </c>
      <c r="AH355" s="1">
        <v>56426.96</v>
      </c>
      <c r="AI355">
        <v>40.82</v>
      </c>
      <c r="AJ355">
        <v>23.77</v>
      </c>
      <c r="AK355">
        <v>29.89</v>
      </c>
      <c r="AL355">
        <v>1.76</v>
      </c>
      <c r="AM355">
        <v>1.34</v>
      </c>
      <c r="AN355">
        <v>1.64</v>
      </c>
      <c r="AO355" s="1">
        <v>1910.93</v>
      </c>
      <c r="AP355">
        <v>1.2019</v>
      </c>
      <c r="AQ355" s="1">
        <v>1667.61</v>
      </c>
      <c r="AR355" s="1">
        <v>2289.44</v>
      </c>
      <c r="AS355" s="1">
        <v>7802.39</v>
      </c>
      <c r="AT355">
        <v>917.28</v>
      </c>
      <c r="AU355">
        <v>453.84</v>
      </c>
      <c r="AV355" s="1">
        <v>13130.56</v>
      </c>
      <c r="AW355" s="1">
        <v>5948.68</v>
      </c>
      <c r="AX355">
        <v>0.40810000000000002</v>
      </c>
      <c r="AY355" s="1">
        <v>5881.93</v>
      </c>
      <c r="AZ355">
        <v>0.40350000000000003</v>
      </c>
      <c r="BA355">
        <v>712.93</v>
      </c>
      <c r="BB355">
        <v>4.8899999999999999E-2</v>
      </c>
      <c r="BC355" s="1">
        <v>2034.18</v>
      </c>
      <c r="BD355">
        <v>0.13950000000000001</v>
      </c>
      <c r="BE355" s="1">
        <v>14577.72</v>
      </c>
      <c r="BF355">
        <v>0.56799999999999995</v>
      </c>
      <c r="BG355">
        <v>0.23849999999999999</v>
      </c>
      <c r="BH355">
        <v>0.14099999999999999</v>
      </c>
      <c r="BI355">
        <v>3.1300000000000001E-2</v>
      </c>
      <c r="BJ355">
        <v>2.12E-2</v>
      </c>
    </row>
    <row r="356" spans="1:62" x14ac:dyDescent="0.25">
      <c r="A356" t="s">
        <v>357</v>
      </c>
      <c r="B356" t="s">
        <v>1111</v>
      </c>
      <c r="C356">
        <v>92.29</v>
      </c>
      <c r="D356">
        <v>11.79412898612556</v>
      </c>
      <c r="E356">
        <v>994.53997434999997</v>
      </c>
      <c r="F356">
        <v>1.8E-3</v>
      </c>
      <c r="G356">
        <v>6.9999999999999999E-4</v>
      </c>
      <c r="H356">
        <v>6.4999999999999997E-3</v>
      </c>
      <c r="I356">
        <v>5.9999999999999995E-4</v>
      </c>
      <c r="J356">
        <v>2.7699999999999999E-2</v>
      </c>
      <c r="K356">
        <v>0.93430000000000002</v>
      </c>
      <c r="L356">
        <v>2.8400000000000002E-2</v>
      </c>
      <c r="M356">
        <v>0.31900000000000001</v>
      </c>
      <c r="N356">
        <v>2.8999999999999998E-3</v>
      </c>
      <c r="O356">
        <v>0.16569999999999999</v>
      </c>
      <c r="P356" s="1">
        <v>57217.53</v>
      </c>
      <c r="Q356">
        <v>0.22420000000000001</v>
      </c>
      <c r="R356">
        <v>0.19800000000000001</v>
      </c>
      <c r="S356">
        <v>0.57779999999999998</v>
      </c>
      <c r="T356">
        <v>10.93</v>
      </c>
      <c r="U356" s="1">
        <v>65846.58</v>
      </c>
      <c r="V356">
        <v>90.61</v>
      </c>
      <c r="W356" s="1">
        <v>197952.47</v>
      </c>
      <c r="X356">
        <v>0.79249999999999998</v>
      </c>
      <c r="Y356">
        <v>8.0600000000000005E-2</v>
      </c>
      <c r="Z356">
        <v>0.12690000000000001</v>
      </c>
      <c r="AA356">
        <v>0.20749999999999999</v>
      </c>
      <c r="AB356">
        <v>197.95</v>
      </c>
      <c r="AC356" s="1">
        <v>5220.6595216854412</v>
      </c>
      <c r="AD356">
        <v>515.58000000000004</v>
      </c>
      <c r="AE356" s="1">
        <v>166373.68</v>
      </c>
      <c r="AF356" t="s">
        <v>3</v>
      </c>
      <c r="AG356" s="1">
        <v>36010</v>
      </c>
      <c r="AH356" s="1">
        <v>54925.46</v>
      </c>
      <c r="AI356">
        <v>35.659999999999997</v>
      </c>
      <c r="AJ356">
        <v>22.81</v>
      </c>
      <c r="AK356">
        <v>26.03</v>
      </c>
      <c r="AL356">
        <v>1.55</v>
      </c>
      <c r="AM356">
        <v>1.08</v>
      </c>
      <c r="AN356">
        <v>1.35</v>
      </c>
      <c r="AO356" s="1">
        <v>1566.31</v>
      </c>
      <c r="AP356">
        <v>1.2032</v>
      </c>
      <c r="AQ356" s="1">
        <v>1894.34</v>
      </c>
      <c r="AR356" s="1">
        <v>2834.71</v>
      </c>
      <c r="AS356" s="1">
        <v>7746.18</v>
      </c>
      <c r="AT356">
        <v>775.16</v>
      </c>
      <c r="AU356">
        <v>334.28</v>
      </c>
      <c r="AV356" s="1">
        <v>13584.67</v>
      </c>
      <c r="AW356" s="1">
        <v>7765.4</v>
      </c>
      <c r="AX356">
        <v>0.4839</v>
      </c>
      <c r="AY356" s="1">
        <v>5240.58</v>
      </c>
      <c r="AZ356">
        <v>0.3266</v>
      </c>
      <c r="BA356">
        <v>802.82</v>
      </c>
      <c r="BB356">
        <v>0.05</v>
      </c>
      <c r="BC356" s="1">
        <v>2237.77</v>
      </c>
      <c r="BD356">
        <v>0.13950000000000001</v>
      </c>
      <c r="BE356" s="1">
        <v>16046.56</v>
      </c>
      <c r="BF356">
        <v>0.55110000000000003</v>
      </c>
      <c r="BG356">
        <v>0.24049999999999999</v>
      </c>
      <c r="BH356">
        <v>0.1532</v>
      </c>
      <c r="BI356">
        <v>3.8699999999999998E-2</v>
      </c>
      <c r="BJ356">
        <v>1.6500000000000001E-2</v>
      </c>
    </row>
    <row r="357" spans="1:62" x14ac:dyDescent="0.25">
      <c r="A357" t="s">
        <v>358</v>
      </c>
      <c r="B357" t="s">
        <v>1112</v>
      </c>
      <c r="C357">
        <v>92.38</v>
      </c>
      <c r="D357">
        <v>21.905732252055511</v>
      </c>
      <c r="E357">
        <v>1286.2230104499999</v>
      </c>
      <c r="F357">
        <v>2E-3</v>
      </c>
      <c r="G357">
        <v>4.0000000000000002E-4</v>
      </c>
      <c r="H357">
        <v>1.34E-2</v>
      </c>
      <c r="I357">
        <v>5.9999999999999995E-4</v>
      </c>
      <c r="J357">
        <v>1.3299999999999999E-2</v>
      </c>
      <c r="K357">
        <v>0.93</v>
      </c>
      <c r="L357">
        <v>4.0399999999999998E-2</v>
      </c>
      <c r="M357">
        <v>0.9375</v>
      </c>
      <c r="N357">
        <v>1.6999999999999999E-3</v>
      </c>
      <c r="O357">
        <v>0.18490000000000001</v>
      </c>
      <c r="P357" s="1">
        <v>60259.86</v>
      </c>
      <c r="Q357">
        <v>0.1716</v>
      </c>
      <c r="R357">
        <v>0.20580000000000001</v>
      </c>
      <c r="S357">
        <v>0.62260000000000004</v>
      </c>
      <c r="T357">
        <v>12.59</v>
      </c>
      <c r="U357" s="1">
        <v>79189.88</v>
      </c>
      <c r="V357">
        <v>101.17</v>
      </c>
      <c r="W357" s="1">
        <v>153503.4</v>
      </c>
      <c r="X357">
        <v>0.63790000000000002</v>
      </c>
      <c r="Y357">
        <v>0.13550000000000001</v>
      </c>
      <c r="Z357">
        <v>0.2266</v>
      </c>
      <c r="AA357">
        <v>0.36209999999999998</v>
      </c>
      <c r="AB357">
        <v>153.5</v>
      </c>
      <c r="AC357" s="1">
        <v>3542.23107841105</v>
      </c>
      <c r="AD357">
        <v>353.55</v>
      </c>
      <c r="AE357" s="1">
        <v>111499.93</v>
      </c>
      <c r="AF357" t="s">
        <v>3</v>
      </c>
      <c r="AG357" s="1">
        <v>31307</v>
      </c>
      <c r="AH357" s="1">
        <v>46633.69</v>
      </c>
      <c r="AI357">
        <v>29.76</v>
      </c>
      <c r="AJ357">
        <v>21.57</v>
      </c>
      <c r="AK357">
        <v>24.07</v>
      </c>
      <c r="AL357">
        <v>1.37</v>
      </c>
      <c r="AM357">
        <v>1.1000000000000001</v>
      </c>
      <c r="AN357">
        <v>1.3</v>
      </c>
      <c r="AO357">
        <v>980.63</v>
      </c>
      <c r="AP357">
        <v>0.80759999999999998</v>
      </c>
      <c r="AQ357" s="1">
        <v>1825.32</v>
      </c>
      <c r="AR357" s="1">
        <v>3159.05</v>
      </c>
      <c r="AS357" s="1">
        <v>8453.7099999999991</v>
      </c>
      <c r="AT357">
        <v>756.08</v>
      </c>
      <c r="AU357">
        <v>540.84</v>
      </c>
      <c r="AV357" s="1">
        <v>14734.98</v>
      </c>
      <c r="AW357" s="1">
        <v>9756.31</v>
      </c>
      <c r="AX357">
        <v>0.58020000000000005</v>
      </c>
      <c r="AY357" s="1">
        <v>3303.59</v>
      </c>
      <c r="AZ357">
        <v>0.19650000000000001</v>
      </c>
      <c r="BA357">
        <v>579.79</v>
      </c>
      <c r="BB357">
        <v>3.4500000000000003E-2</v>
      </c>
      <c r="BC357" s="1">
        <v>3175.65</v>
      </c>
      <c r="BD357">
        <v>0.18890000000000001</v>
      </c>
      <c r="BE357" s="1">
        <v>16815.349999999999</v>
      </c>
      <c r="BF357">
        <v>0.53700000000000003</v>
      </c>
      <c r="BG357">
        <v>0.25580000000000003</v>
      </c>
      <c r="BH357">
        <v>0.1457</v>
      </c>
      <c r="BI357">
        <v>3.8100000000000002E-2</v>
      </c>
      <c r="BJ357">
        <v>2.35E-2</v>
      </c>
    </row>
    <row r="358" spans="1:62" x14ac:dyDescent="0.25">
      <c r="A358" t="s">
        <v>359</v>
      </c>
      <c r="B358" t="s">
        <v>1113</v>
      </c>
      <c r="C358">
        <v>21.62</v>
      </c>
      <c r="D358">
        <v>364.90820652192122</v>
      </c>
      <c r="E358">
        <v>4231.7788902000002</v>
      </c>
      <c r="F358">
        <v>0.12529999999999999</v>
      </c>
      <c r="G358">
        <v>1E-3</v>
      </c>
      <c r="H358">
        <v>5.33E-2</v>
      </c>
      <c r="I358">
        <v>1.4E-3</v>
      </c>
      <c r="J358">
        <v>4.48E-2</v>
      </c>
      <c r="K358">
        <v>0.71840000000000004</v>
      </c>
      <c r="L358">
        <v>5.57E-2</v>
      </c>
      <c r="M358">
        <v>7.2499999999999995E-2</v>
      </c>
      <c r="N358">
        <v>3.0200000000000001E-2</v>
      </c>
      <c r="O358">
        <v>0.1206</v>
      </c>
      <c r="P358" s="1">
        <v>82193.55</v>
      </c>
      <c r="Q358">
        <v>0.1469</v>
      </c>
      <c r="R358">
        <v>0.17549999999999999</v>
      </c>
      <c r="S358">
        <v>0.67769999999999997</v>
      </c>
      <c r="T358">
        <v>26.98</v>
      </c>
      <c r="U358" s="1">
        <v>99935.8</v>
      </c>
      <c r="V358">
        <v>157.78</v>
      </c>
      <c r="W358" s="1">
        <v>302295.94</v>
      </c>
      <c r="X358">
        <v>0.8196</v>
      </c>
      <c r="Y358">
        <v>0.14929999999999999</v>
      </c>
      <c r="Z358">
        <v>3.1099999999999999E-2</v>
      </c>
      <c r="AA358">
        <v>0.1804</v>
      </c>
      <c r="AB358">
        <v>302.3</v>
      </c>
      <c r="AC358" s="1">
        <v>13865.432791796829</v>
      </c>
      <c r="AD358" s="1">
        <v>1168.24</v>
      </c>
      <c r="AE358" s="1">
        <v>313190.83</v>
      </c>
      <c r="AF358" t="s">
        <v>3</v>
      </c>
      <c r="AG358" s="1">
        <v>69116</v>
      </c>
      <c r="AH358" s="1">
        <v>166774.25</v>
      </c>
      <c r="AI358">
        <v>88.57</v>
      </c>
      <c r="AJ358">
        <v>40.33</v>
      </c>
      <c r="AK358">
        <v>53.09</v>
      </c>
      <c r="AL358">
        <v>1.56</v>
      </c>
      <c r="AM358">
        <v>1.22</v>
      </c>
      <c r="AN358">
        <v>1.32</v>
      </c>
      <c r="AO358" s="1">
        <v>3601.52</v>
      </c>
      <c r="AP358">
        <v>0.58050000000000002</v>
      </c>
      <c r="AQ358" s="1">
        <v>1713.33</v>
      </c>
      <c r="AR358" s="1">
        <v>2344.15</v>
      </c>
      <c r="AS358" s="1">
        <v>9365.23</v>
      </c>
      <c r="AT358">
        <v>986.87</v>
      </c>
      <c r="AU358">
        <v>451.71</v>
      </c>
      <c r="AV358" s="1">
        <v>14861.29</v>
      </c>
      <c r="AW358" s="1">
        <v>2703.03</v>
      </c>
      <c r="AX358">
        <v>0.1633</v>
      </c>
      <c r="AY358" s="1">
        <v>11338.23</v>
      </c>
      <c r="AZ358">
        <v>0.68510000000000004</v>
      </c>
      <c r="BA358" s="1">
        <v>1334.46</v>
      </c>
      <c r="BB358">
        <v>8.0600000000000005E-2</v>
      </c>
      <c r="BC358" s="1">
        <v>1174.67</v>
      </c>
      <c r="BD358">
        <v>7.0999999999999994E-2</v>
      </c>
      <c r="BE358" s="1">
        <v>16550.39</v>
      </c>
      <c r="BF358">
        <v>0.61309999999999998</v>
      </c>
      <c r="BG358">
        <v>0.22520000000000001</v>
      </c>
      <c r="BH358">
        <v>0.11020000000000001</v>
      </c>
      <c r="BI358">
        <v>2.9499999999999998E-2</v>
      </c>
      <c r="BJ358">
        <v>2.1899999999999999E-2</v>
      </c>
    </row>
    <row r="359" spans="1:62" x14ac:dyDescent="0.25">
      <c r="A359" t="s">
        <v>360</v>
      </c>
      <c r="B359" t="s">
        <v>1114</v>
      </c>
      <c r="C359">
        <v>8.9499999999999993</v>
      </c>
      <c r="D359">
        <v>179.36053514050599</v>
      </c>
      <c r="E359">
        <v>1116.7909473499999</v>
      </c>
      <c r="F359">
        <v>3.0999999999999999E-3</v>
      </c>
      <c r="G359">
        <v>8.0000000000000004E-4</v>
      </c>
      <c r="H359">
        <v>9.9900000000000003E-2</v>
      </c>
      <c r="I359">
        <v>1.6999999999999999E-3</v>
      </c>
      <c r="J359">
        <v>7.8600000000000003E-2</v>
      </c>
      <c r="K359">
        <v>0.72919999999999996</v>
      </c>
      <c r="L359">
        <v>8.6900000000000005E-2</v>
      </c>
      <c r="M359">
        <v>0.87609999999999999</v>
      </c>
      <c r="N359">
        <v>1.5299999999999999E-2</v>
      </c>
      <c r="O359">
        <v>0.17249999999999999</v>
      </c>
      <c r="P359" s="1">
        <v>60433.01</v>
      </c>
      <c r="Q359">
        <v>0.19689999999999999</v>
      </c>
      <c r="R359">
        <v>0.22059999999999999</v>
      </c>
      <c r="S359">
        <v>0.58250000000000002</v>
      </c>
      <c r="T359">
        <v>11.72</v>
      </c>
      <c r="U359" s="1">
        <v>75722.8</v>
      </c>
      <c r="V359">
        <v>92.22</v>
      </c>
      <c r="W359" s="1">
        <v>119622.37</v>
      </c>
      <c r="X359">
        <v>0.65959999999999996</v>
      </c>
      <c r="Y359">
        <v>0.2404</v>
      </c>
      <c r="Z359">
        <v>0.1</v>
      </c>
      <c r="AA359">
        <v>0.34039999999999998</v>
      </c>
      <c r="AB359">
        <v>119.62</v>
      </c>
      <c r="AC359" s="1">
        <v>3883.1718058804572</v>
      </c>
      <c r="AD359">
        <v>407.28</v>
      </c>
      <c r="AE359" s="1">
        <v>85480.320000000007</v>
      </c>
      <c r="AF359" t="s">
        <v>3</v>
      </c>
      <c r="AG359" s="1">
        <v>29004</v>
      </c>
      <c r="AH359" s="1">
        <v>41955.040000000001</v>
      </c>
      <c r="AI359">
        <v>44.25</v>
      </c>
      <c r="AJ359">
        <v>28.86</v>
      </c>
      <c r="AK359">
        <v>34.33</v>
      </c>
      <c r="AL359">
        <v>1.27</v>
      </c>
      <c r="AM359">
        <v>0.91</v>
      </c>
      <c r="AN359">
        <v>1.1299999999999999</v>
      </c>
      <c r="AO359" s="1">
        <v>1115.8</v>
      </c>
      <c r="AP359">
        <v>0.92979999999999996</v>
      </c>
      <c r="AQ359" s="1">
        <v>2208.3000000000002</v>
      </c>
      <c r="AR359" s="1">
        <v>2824.97</v>
      </c>
      <c r="AS359" s="1">
        <v>9113.31</v>
      </c>
      <c r="AT359">
        <v>921.41</v>
      </c>
      <c r="AU359">
        <v>432.23</v>
      </c>
      <c r="AV359" s="1">
        <v>15500.21</v>
      </c>
      <c r="AW359" s="1">
        <v>10109.61</v>
      </c>
      <c r="AX359">
        <v>0.56489999999999996</v>
      </c>
      <c r="AY359" s="1">
        <v>3419.4</v>
      </c>
      <c r="AZ359">
        <v>0.19109999999999999</v>
      </c>
      <c r="BA359">
        <v>699.85</v>
      </c>
      <c r="BB359">
        <v>3.9100000000000003E-2</v>
      </c>
      <c r="BC359" s="1">
        <v>3666.25</v>
      </c>
      <c r="BD359">
        <v>0.2049</v>
      </c>
      <c r="BE359" s="1">
        <v>17895.11</v>
      </c>
      <c r="BF359">
        <v>0.54269999999999996</v>
      </c>
      <c r="BG359">
        <v>0.23169999999999999</v>
      </c>
      <c r="BH359">
        <v>0.17799999999999999</v>
      </c>
      <c r="BI359">
        <v>2.92E-2</v>
      </c>
      <c r="BJ359">
        <v>1.83E-2</v>
      </c>
    </row>
    <row r="360" spans="1:62" x14ac:dyDescent="0.25">
      <c r="A360" t="s">
        <v>361</v>
      </c>
      <c r="B360" t="s">
        <v>1115</v>
      </c>
      <c r="C360">
        <v>46.33</v>
      </c>
      <c r="D360">
        <v>28.084045753512459</v>
      </c>
      <c r="E360">
        <v>1184.6016774499999</v>
      </c>
      <c r="F360">
        <v>7.4999999999999997E-3</v>
      </c>
      <c r="G360">
        <v>1.6999999999999999E-3</v>
      </c>
      <c r="H360">
        <v>7.4000000000000003E-3</v>
      </c>
      <c r="I360">
        <v>8.0000000000000004E-4</v>
      </c>
      <c r="J360">
        <v>3.3500000000000002E-2</v>
      </c>
      <c r="K360">
        <v>0.92490000000000006</v>
      </c>
      <c r="L360">
        <v>2.4299999999999999E-2</v>
      </c>
      <c r="M360">
        <v>0.16489999999999999</v>
      </c>
      <c r="N360">
        <v>7.1000000000000004E-3</v>
      </c>
      <c r="O360">
        <v>0.11600000000000001</v>
      </c>
      <c r="P360" s="1">
        <v>65819.63</v>
      </c>
      <c r="Q360">
        <v>0.16200000000000001</v>
      </c>
      <c r="R360">
        <v>0.1711</v>
      </c>
      <c r="S360">
        <v>0.66690000000000005</v>
      </c>
      <c r="T360">
        <v>8.9700000000000006</v>
      </c>
      <c r="U360" s="1">
        <v>85306.32</v>
      </c>
      <c r="V360">
        <v>130.06</v>
      </c>
      <c r="W360" s="1">
        <v>258081.47</v>
      </c>
      <c r="X360">
        <v>0.82920000000000005</v>
      </c>
      <c r="Y360">
        <v>0.1036</v>
      </c>
      <c r="Z360">
        <v>6.7199999999999996E-2</v>
      </c>
      <c r="AA360">
        <v>0.17080000000000001</v>
      </c>
      <c r="AB360">
        <v>258.08</v>
      </c>
      <c r="AC360" s="1">
        <v>7263.9713262110854</v>
      </c>
      <c r="AD360">
        <v>671.01</v>
      </c>
      <c r="AE360" s="1">
        <v>239768.67</v>
      </c>
      <c r="AF360" t="s">
        <v>3</v>
      </c>
      <c r="AG360" s="1">
        <v>43105</v>
      </c>
      <c r="AH360" s="1">
        <v>80315.710000000006</v>
      </c>
      <c r="AI360">
        <v>43.27</v>
      </c>
      <c r="AJ360">
        <v>23.9</v>
      </c>
      <c r="AK360">
        <v>27.85</v>
      </c>
      <c r="AL360">
        <v>1.62</v>
      </c>
      <c r="AM360">
        <v>1.18</v>
      </c>
      <c r="AN360">
        <v>1.38</v>
      </c>
      <c r="AO360" s="1">
        <v>2208.0100000000002</v>
      </c>
      <c r="AP360">
        <v>1.0894999999999999</v>
      </c>
      <c r="AQ360" s="1">
        <v>1644.74</v>
      </c>
      <c r="AR360" s="1">
        <v>2462.5100000000002</v>
      </c>
      <c r="AS360" s="1">
        <v>7475.04</v>
      </c>
      <c r="AT360">
        <v>649.82000000000005</v>
      </c>
      <c r="AU360">
        <v>373.79</v>
      </c>
      <c r="AV360" s="1">
        <v>12605.89</v>
      </c>
      <c r="AW360" s="1">
        <v>4903.28</v>
      </c>
      <c r="AX360">
        <v>0.33550000000000002</v>
      </c>
      <c r="AY360" s="1">
        <v>7449.89</v>
      </c>
      <c r="AZ360">
        <v>0.50980000000000003</v>
      </c>
      <c r="BA360">
        <v>872.7</v>
      </c>
      <c r="BB360">
        <v>5.9700000000000003E-2</v>
      </c>
      <c r="BC360" s="1">
        <v>1388.05</v>
      </c>
      <c r="BD360">
        <v>9.5000000000000001E-2</v>
      </c>
      <c r="BE360" s="1">
        <v>14613.91</v>
      </c>
      <c r="BF360">
        <v>0.5675</v>
      </c>
      <c r="BG360">
        <v>0.22770000000000001</v>
      </c>
      <c r="BH360">
        <v>0.151</v>
      </c>
      <c r="BI360">
        <v>3.2800000000000003E-2</v>
      </c>
      <c r="BJ360">
        <v>2.1000000000000001E-2</v>
      </c>
    </row>
    <row r="361" spans="1:62" x14ac:dyDescent="0.25">
      <c r="A361" t="s">
        <v>362</v>
      </c>
      <c r="B361" t="s">
        <v>1116</v>
      </c>
      <c r="C361">
        <v>60.33</v>
      </c>
      <c r="D361">
        <v>9.7339322799501442</v>
      </c>
      <c r="E361">
        <v>558.37771574999999</v>
      </c>
      <c r="F361">
        <v>2.0999999999999999E-3</v>
      </c>
      <c r="G361">
        <v>4.0000000000000002E-4</v>
      </c>
      <c r="H361">
        <v>9.7000000000000003E-3</v>
      </c>
      <c r="I361">
        <v>2.0000000000000001E-4</v>
      </c>
      <c r="J361">
        <v>2.76E-2</v>
      </c>
      <c r="K361">
        <v>0.93879999999999997</v>
      </c>
      <c r="L361">
        <v>2.12E-2</v>
      </c>
      <c r="M361">
        <v>0.19409999999999999</v>
      </c>
      <c r="N361">
        <v>1.1000000000000001E-3</v>
      </c>
      <c r="O361">
        <v>0.13950000000000001</v>
      </c>
      <c r="P361" s="1">
        <v>60013.98</v>
      </c>
      <c r="Q361">
        <v>0.17219999999999999</v>
      </c>
      <c r="R361">
        <v>0.1933</v>
      </c>
      <c r="S361">
        <v>0.63449999999999995</v>
      </c>
      <c r="T361">
        <v>5.16</v>
      </c>
      <c r="U361" s="1">
        <v>77048.350000000006</v>
      </c>
      <c r="V361">
        <v>106.61</v>
      </c>
      <c r="W361" s="1">
        <v>200967.58</v>
      </c>
      <c r="X361">
        <v>0.74129999999999996</v>
      </c>
      <c r="Y361">
        <v>6.2700000000000006E-2</v>
      </c>
      <c r="Z361">
        <v>0.19600000000000001</v>
      </c>
      <c r="AA361">
        <v>0.25869999999999999</v>
      </c>
      <c r="AB361">
        <v>200.97</v>
      </c>
      <c r="AC361" s="1">
        <v>5073.0202363658991</v>
      </c>
      <c r="AD361">
        <v>564.41</v>
      </c>
      <c r="AE361" s="1">
        <v>179276.98</v>
      </c>
      <c r="AF361" t="s">
        <v>3</v>
      </c>
      <c r="AG361" s="1">
        <v>39258</v>
      </c>
      <c r="AH361" s="1">
        <v>62123.33</v>
      </c>
      <c r="AI361">
        <v>34.700000000000003</v>
      </c>
      <c r="AJ361">
        <v>22.36</v>
      </c>
      <c r="AK361">
        <v>24.92</v>
      </c>
      <c r="AL361">
        <v>1.55</v>
      </c>
      <c r="AM361">
        <v>1.07</v>
      </c>
      <c r="AN361">
        <v>1.35</v>
      </c>
      <c r="AO361" s="1">
        <v>2061.38</v>
      </c>
      <c r="AP361">
        <v>1.2677</v>
      </c>
      <c r="AQ361" s="1">
        <v>2016.84</v>
      </c>
      <c r="AR361" s="1">
        <v>2718.18</v>
      </c>
      <c r="AS361" s="1">
        <v>8374.2099999999991</v>
      </c>
      <c r="AT361">
        <v>679.26</v>
      </c>
      <c r="AU361">
        <v>386.39</v>
      </c>
      <c r="AV361" s="1">
        <v>14174.88</v>
      </c>
      <c r="AW361" s="1">
        <v>7587.04</v>
      </c>
      <c r="AX361">
        <v>0.46350000000000002</v>
      </c>
      <c r="AY361" s="1">
        <v>6271.77</v>
      </c>
      <c r="AZ361">
        <v>0.3831</v>
      </c>
      <c r="BA361">
        <v>929.41</v>
      </c>
      <c r="BB361">
        <v>5.6800000000000003E-2</v>
      </c>
      <c r="BC361" s="1">
        <v>1582.43</v>
      </c>
      <c r="BD361">
        <v>9.6699999999999994E-2</v>
      </c>
      <c r="BE361" s="1">
        <v>16370.64</v>
      </c>
      <c r="BF361">
        <v>0.54890000000000005</v>
      </c>
      <c r="BG361">
        <v>0.24629999999999999</v>
      </c>
      <c r="BH361">
        <v>0.1545</v>
      </c>
      <c r="BI361">
        <v>3.2899999999999999E-2</v>
      </c>
      <c r="BJ361">
        <v>1.7399999999999999E-2</v>
      </c>
    </row>
    <row r="362" spans="1:62" x14ac:dyDescent="0.25">
      <c r="A362" t="s">
        <v>363</v>
      </c>
      <c r="B362" t="s">
        <v>1117</v>
      </c>
      <c r="C362">
        <v>49.1</v>
      </c>
      <c r="D362">
        <v>26.67695741419627</v>
      </c>
      <c r="E362">
        <v>1194.5901034000001</v>
      </c>
      <c r="F362">
        <v>3.2000000000000002E-3</v>
      </c>
      <c r="G362">
        <v>5.9999999999999995E-4</v>
      </c>
      <c r="H362">
        <v>8.0999999999999996E-3</v>
      </c>
      <c r="I362">
        <v>8.9999999999999998E-4</v>
      </c>
      <c r="J362">
        <v>1.9099999999999999E-2</v>
      </c>
      <c r="K362">
        <v>0.93110000000000004</v>
      </c>
      <c r="L362">
        <v>3.6999999999999998E-2</v>
      </c>
      <c r="M362">
        <v>0.38490000000000002</v>
      </c>
      <c r="N362">
        <v>1.6999999999999999E-3</v>
      </c>
      <c r="O362">
        <v>0.1535</v>
      </c>
      <c r="P362" s="1">
        <v>59089.91</v>
      </c>
      <c r="Q362">
        <v>0.2029</v>
      </c>
      <c r="R362">
        <v>0.20430000000000001</v>
      </c>
      <c r="S362">
        <v>0.59279999999999999</v>
      </c>
      <c r="T362">
        <v>11.07</v>
      </c>
      <c r="U362" s="1">
        <v>80536.47</v>
      </c>
      <c r="V362">
        <v>107.35</v>
      </c>
      <c r="W362" s="1">
        <v>189567.91</v>
      </c>
      <c r="X362">
        <v>0.74560000000000004</v>
      </c>
      <c r="Y362">
        <v>0.13109999999999999</v>
      </c>
      <c r="Z362">
        <v>0.12330000000000001</v>
      </c>
      <c r="AA362">
        <v>0.25440000000000002</v>
      </c>
      <c r="AB362">
        <v>189.57</v>
      </c>
      <c r="AC362" s="1">
        <v>5018.9721237790964</v>
      </c>
      <c r="AD362">
        <v>544.25</v>
      </c>
      <c r="AE362" s="1">
        <v>150120.95999999999</v>
      </c>
      <c r="AF362" t="s">
        <v>3</v>
      </c>
      <c r="AG362" s="1">
        <v>34862</v>
      </c>
      <c r="AH362" s="1">
        <v>54994.02</v>
      </c>
      <c r="AI362">
        <v>38.61</v>
      </c>
      <c r="AJ362">
        <v>24.33</v>
      </c>
      <c r="AK362">
        <v>27.84</v>
      </c>
      <c r="AL362">
        <v>1.76</v>
      </c>
      <c r="AM362">
        <v>1.4</v>
      </c>
      <c r="AN362">
        <v>1.63</v>
      </c>
      <c r="AO362" s="1">
        <v>1775.34</v>
      </c>
      <c r="AP362">
        <v>1.0617000000000001</v>
      </c>
      <c r="AQ362" s="1">
        <v>1839.32</v>
      </c>
      <c r="AR362" s="1">
        <v>2561.02</v>
      </c>
      <c r="AS362" s="1">
        <v>7457.72</v>
      </c>
      <c r="AT362">
        <v>811.02</v>
      </c>
      <c r="AU362">
        <v>386.82</v>
      </c>
      <c r="AV362" s="1">
        <v>13055.91</v>
      </c>
      <c r="AW362" s="1">
        <v>7136.15</v>
      </c>
      <c r="AX362">
        <v>0.47399999999999998</v>
      </c>
      <c r="AY362" s="1">
        <v>5031.5</v>
      </c>
      <c r="AZ362">
        <v>0.3342</v>
      </c>
      <c r="BA362">
        <v>769.91</v>
      </c>
      <c r="BB362">
        <v>5.11E-2</v>
      </c>
      <c r="BC362" s="1">
        <v>2116.86</v>
      </c>
      <c r="BD362">
        <v>0.1406</v>
      </c>
      <c r="BE362" s="1">
        <v>15054.42</v>
      </c>
      <c r="BF362">
        <v>0.54569999999999996</v>
      </c>
      <c r="BG362">
        <v>0.24709999999999999</v>
      </c>
      <c r="BH362">
        <v>0.15310000000000001</v>
      </c>
      <c r="BI362">
        <v>3.2899999999999999E-2</v>
      </c>
      <c r="BJ362">
        <v>2.1299999999999999E-2</v>
      </c>
    </row>
    <row r="363" spans="1:62" x14ac:dyDescent="0.25">
      <c r="A363" t="s">
        <v>364</v>
      </c>
      <c r="B363" t="s">
        <v>1118</v>
      </c>
      <c r="C363">
        <v>134.52000000000001</v>
      </c>
      <c r="D363">
        <v>13.6831219290493</v>
      </c>
      <c r="E363">
        <v>1386.07459915</v>
      </c>
      <c r="F363">
        <v>1.6000000000000001E-3</v>
      </c>
      <c r="G363">
        <v>2.9999999999999997E-4</v>
      </c>
      <c r="H363">
        <v>8.3999999999999995E-3</v>
      </c>
      <c r="I363">
        <v>6.9999999999999999E-4</v>
      </c>
      <c r="J363">
        <v>1.06E-2</v>
      </c>
      <c r="K363">
        <v>0.95179999999999998</v>
      </c>
      <c r="L363">
        <v>2.6499999999999999E-2</v>
      </c>
      <c r="M363">
        <v>0.9556</v>
      </c>
      <c r="N363">
        <v>5.0000000000000001E-4</v>
      </c>
      <c r="O363">
        <v>0.19</v>
      </c>
      <c r="P363" s="1">
        <v>61143.519999999997</v>
      </c>
      <c r="Q363">
        <v>0.1525</v>
      </c>
      <c r="R363">
        <v>0.19089999999999999</v>
      </c>
      <c r="S363">
        <v>0.65659999999999996</v>
      </c>
      <c r="T363">
        <v>13.24</v>
      </c>
      <c r="U363" s="1">
        <v>84020.93</v>
      </c>
      <c r="V363">
        <v>105.78</v>
      </c>
      <c r="W363" s="1">
        <v>186100.84</v>
      </c>
      <c r="X363">
        <v>0.53990000000000005</v>
      </c>
      <c r="Y363">
        <v>0.1095</v>
      </c>
      <c r="Z363">
        <v>0.35060000000000002</v>
      </c>
      <c r="AA363">
        <v>0.46010000000000001</v>
      </c>
      <c r="AB363">
        <v>186.1</v>
      </c>
      <c r="AC363" s="1">
        <v>3760.3155911032241</v>
      </c>
      <c r="AD363">
        <v>328.05</v>
      </c>
      <c r="AE363" s="1">
        <v>133574.04999999999</v>
      </c>
      <c r="AF363" t="s">
        <v>3</v>
      </c>
      <c r="AG363" s="1">
        <v>32744</v>
      </c>
      <c r="AH363" s="1">
        <v>48283.55</v>
      </c>
      <c r="AI363">
        <v>24.73</v>
      </c>
      <c r="AJ363">
        <v>20.28</v>
      </c>
      <c r="AK363">
        <v>21.23</v>
      </c>
      <c r="AL363">
        <v>0.85</v>
      </c>
      <c r="AM363">
        <v>0.78</v>
      </c>
      <c r="AN363">
        <v>0.83</v>
      </c>
      <c r="AO363">
        <v>0</v>
      </c>
      <c r="AP363">
        <v>0.73909999999999998</v>
      </c>
      <c r="AQ363" s="1">
        <v>1798.03</v>
      </c>
      <c r="AR363" s="1">
        <v>3264.99</v>
      </c>
      <c r="AS363" s="1">
        <v>8715.66</v>
      </c>
      <c r="AT363">
        <v>787.55</v>
      </c>
      <c r="AU363">
        <v>455.28</v>
      </c>
      <c r="AV363" s="1">
        <v>15021.51</v>
      </c>
      <c r="AW363" s="1">
        <v>9680.6200000000008</v>
      </c>
      <c r="AX363">
        <v>0.56310000000000004</v>
      </c>
      <c r="AY363" s="1">
        <v>3523.34</v>
      </c>
      <c r="AZ363">
        <v>0.2049</v>
      </c>
      <c r="BA363">
        <v>673.64</v>
      </c>
      <c r="BB363">
        <v>3.9199999999999999E-2</v>
      </c>
      <c r="BC363" s="1">
        <v>3315.38</v>
      </c>
      <c r="BD363">
        <v>0.1928</v>
      </c>
      <c r="BE363" s="1">
        <v>17192.97</v>
      </c>
      <c r="BF363">
        <v>0.55079999999999996</v>
      </c>
      <c r="BG363">
        <v>0.26240000000000002</v>
      </c>
      <c r="BH363">
        <v>0.1275</v>
      </c>
      <c r="BI363">
        <v>3.6400000000000002E-2</v>
      </c>
      <c r="BJ363">
        <v>2.29E-2</v>
      </c>
    </row>
    <row r="364" spans="1:62" x14ac:dyDescent="0.25">
      <c r="A364" t="s">
        <v>365</v>
      </c>
      <c r="B364" t="s">
        <v>1119</v>
      </c>
      <c r="C364">
        <v>99.14</v>
      </c>
      <c r="D364">
        <v>9.9661801759977404</v>
      </c>
      <c r="E364">
        <v>886.36533440000005</v>
      </c>
      <c r="F364">
        <v>1.2999999999999999E-3</v>
      </c>
      <c r="G364">
        <v>1E-4</v>
      </c>
      <c r="H364">
        <v>4.4999999999999997E-3</v>
      </c>
      <c r="I364">
        <v>8.0000000000000004E-4</v>
      </c>
      <c r="J364">
        <v>1.46E-2</v>
      </c>
      <c r="K364">
        <v>0.95220000000000005</v>
      </c>
      <c r="L364">
        <v>2.6499999999999999E-2</v>
      </c>
      <c r="M364">
        <v>0.37959999999999999</v>
      </c>
      <c r="N364">
        <v>1.4E-3</v>
      </c>
      <c r="O364">
        <v>0.15939999999999999</v>
      </c>
      <c r="P364" s="1">
        <v>58026.33</v>
      </c>
      <c r="Q364">
        <v>0.2243</v>
      </c>
      <c r="R364">
        <v>0.20430000000000001</v>
      </c>
      <c r="S364">
        <v>0.57140000000000002</v>
      </c>
      <c r="T364">
        <v>9.01</v>
      </c>
      <c r="U364" s="1">
        <v>70358.039999999994</v>
      </c>
      <c r="V364">
        <v>97.97</v>
      </c>
      <c r="W364" s="1">
        <v>220633.84</v>
      </c>
      <c r="X364">
        <v>0.67530000000000001</v>
      </c>
      <c r="Y364">
        <v>7.8200000000000006E-2</v>
      </c>
      <c r="Z364">
        <v>0.2465</v>
      </c>
      <c r="AA364">
        <v>0.32469999999999999</v>
      </c>
      <c r="AB364">
        <v>220.63</v>
      </c>
      <c r="AC364" s="1">
        <v>5475.9890288114002</v>
      </c>
      <c r="AD364">
        <v>484.78</v>
      </c>
      <c r="AE364" s="1">
        <v>178895.05</v>
      </c>
      <c r="AF364" t="s">
        <v>3</v>
      </c>
      <c r="AG364" s="1">
        <v>34965</v>
      </c>
      <c r="AH364" s="1">
        <v>52834.42</v>
      </c>
      <c r="AI364">
        <v>32.020000000000003</v>
      </c>
      <c r="AJ364">
        <v>21.6</v>
      </c>
      <c r="AK364">
        <v>23.75</v>
      </c>
      <c r="AL364">
        <v>1.55</v>
      </c>
      <c r="AM364">
        <v>0.97</v>
      </c>
      <c r="AN364">
        <v>1.1299999999999999</v>
      </c>
      <c r="AO364" s="1">
        <v>1734.16</v>
      </c>
      <c r="AP364">
        <v>1.149</v>
      </c>
      <c r="AQ364" s="1">
        <v>1972.47</v>
      </c>
      <c r="AR364" s="1">
        <v>3183.57</v>
      </c>
      <c r="AS364" s="1">
        <v>7910</v>
      </c>
      <c r="AT364">
        <v>872.37</v>
      </c>
      <c r="AU364">
        <v>411.89</v>
      </c>
      <c r="AV364" s="1">
        <v>14350.31</v>
      </c>
      <c r="AW364" s="1">
        <v>7986.34</v>
      </c>
      <c r="AX364">
        <v>0.47310000000000002</v>
      </c>
      <c r="AY364" s="1">
        <v>5433.24</v>
      </c>
      <c r="AZ364">
        <v>0.32190000000000002</v>
      </c>
      <c r="BA364">
        <v>827.1</v>
      </c>
      <c r="BB364">
        <v>4.9000000000000002E-2</v>
      </c>
      <c r="BC364" s="1">
        <v>2633.84</v>
      </c>
      <c r="BD364">
        <v>0.156</v>
      </c>
      <c r="BE364" s="1">
        <v>16880.52</v>
      </c>
      <c r="BF364">
        <v>0.53500000000000003</v>
      </c>
      <c r="BG364">
        <v>0.2452</v>
      </c>
      <c r="BH364">
        <v>0.15989999999999999</v>
      </c>
      <c r="BI364">
        <v>3.8100000000000002E-2</v>
      </c>
      <c r="BJ364">
        <v>2.1700000000000001E-2</v>
      </c>
    </row>
    <row r="365" spans="1:62" x14ac:dyDescent="0.25">
      <c r="A365" t="s">
        <v>366</v>
      </c>
      <c r="B365" t="s">
        <v>1120</v>
      </c>
      <c r="C365">
        <v>22.33</v>
      </c>
      <c r="D365">
        <v>112.0284830570742</v>
      </c>
      <c r="E365">
        <v>1243.5710936999999</v>
      </c>
      <c r="F365">
        <v>3.2000000000000002E-3</v>
      </c>
      <c r="G365">
        <v>5.9999999999999995E-4</v>
      </c>
      <c r="H365">
        <v>6.4299999999999996E-2</v>
      </c>
      <c r="I365">
        <v>1.1000000000000001E-3</v>
      </c>
      <c r="J365">
        <v>2.6499999999999999E-2</v>
      </c>
      <c r="K365">
        <v>0.81710000000000005</v>
      </c>
      <c r="L365">
        <v>8.7300000000000003E-2</v>
      </c>
      <c r="M365">
        <v>0.92730000000000001</v>
      </c>
      <c r="N365">
        <v>5.0000000000000001E-3</v>
      </c>
      <c r="O365">
        <v>0.1847</v>
      </c>
      <c r="P365" s="1">
        <v>61767.85</v>
      </c>
      <c r="Q365">
        <v>0.2031</v>
      </c>
      <c r="R365">
        <v>0.2132</v>
      </c>
      <c r="S365">
        <v>0.5837</v>
      </c>
      <c r="T365">
        <v>13.65</v>
      </c>
      <c r="U365" s="1">
        <v>75315.039999999994</v>
      </c>
      <c r="V365">
        <v>88.72</v>
      </c>
      <c r="W365" s="1">
        <v>152456.01</v>
      </c>
      <c r="X365">
        <v>0.63400000000000001</v>
      </c>
      <c r="Y365">
        <v>0.2233</v>
      </c>
      <c r="Z365">
        <v>0.14269999999999999</v>
      </c>
      <c r="AA365">
        <v>0.36599999999999999</v>
      </c>
      <c r="AB365">
        <v>152.46</v>
      </c>
      <c r="AC365" s="1">
        <v>4067.990836268988</v>
      </c>
      <c r="AD365">
        <v>401.23</v>
      </c>
      <c r="AE365" s="1">
        <v>102820.52</v>
      </c>
      <c r="AF365" t="s">
        <v>3</v>
      </c>
      <c r="AG365" s="1">
        <v>29678</v>
      </c>
      <c r="AH365" s="1">
        <v>44322.05</v>
      </c>
      <c r="AI365">
        <v>41.15</v>
      </c>
      <c r="AJ365">
        <v>24.37</v>
      </c>
      <c r="AK365">
        <v>29.93</v>
      </c>
      <c r="AL365">
        <v>1.65</v>
      </c>
      <c r="AM365">
        <v>1.17</v>
      </c>
      <c r="AN365">
        <v>1.47</v>
      </c>
      <c r="AO365" s="1">
        <v>1119.97</v>
      </c>
      <c r="AP365">
        <v>0.87919999999999998</v>
      </c>
      <c r="AQ365" s="1">
        <v>2071.33</v>
      </c>
      <c r="AR365" s="1">
        <v>2919.45</v>
      </c>
      <c r="AS365" s="1">
        <v>8983.27</v>
      </c>
      <c r="AT365">
        <v>923.68</v>
      </c>
      <c r="AU365">
        <v>579.35</v>
      </c>
      <c r="AV365" s="1">
        <v>15477.09</v>
      </c>
      <c r="AW365" s="1">
        <v>9186.0499999999993</v>
      </c>
      <c r="AX365">
        <v>0.53339999999999999</v>
      </c>
      <c r="AY365" s="1">
        <v>3985.11</v>
      </c>
      <c r="AZ365">
        <v>0.23139999999999999</v>
      </c>
      <c r="BA365">
        <v>627.65</v>
      </c>
      <c r="BB365">
        <v>3.6400000000000002E-2</v>
      </c>
      <c r="BC365" s="1">
        <v>3421.35</v>
      </c>
      <c r="BD365">
        <v>0.19869999999999999</v>
      </c>
      <c r="BE365" s="1">
        <v>17220.169999999998</v>
      </c>
      <c r="BF365">
        <v>0.54879999999999995</v>
      </c>
      <c r="BG365">
        <v>0.23780000000000001</v>
      </c>
      <c r="BH365">
        <v>0.1608</v>
      </c>
      <c r="BI365">
        <v>3.3000000000000002E-2</v>
      </c>
      <c r="BJ365">
        <v>1.9599999999999999E-2</v>
      </c>
    </row>
    <row r="366" spans="1:62" x14ac:dyDescent="0.25">
      <c r="A366" t="s">
        <v>367</v>
      </c>
      <c r="B366" t="s">
        <v>1121</v>
      </c>
      <c r="C366">
        <v>60.1</v>
      </c>
      <c r="D366">
        <v>50.077207763130438</v>
      </c>
      <c r="E366">
        <v>2463.3958510500001</v>
      </c>
      <c r="F366">
        <v>6.7999999999999996E-3</v>
      </c>
      <c r="G366">
        <v>8.0000000000000004E-4</v>
      </c>
      <c r="H366">
        <v>2.63E-2</v>
      </c>
      <c r="I366">
        <v>6.9999999999999999E-4</v>
      </c>
      <c r="J366">
        <v>8.7400000000000005E-2</v>
      </c>
      <c r="K366">
        <v>0.81579999999999997</v>
      </c>
      <c r="L366">
        <v>6.2100000000000002E-2</v>
      </c>
      <c r="M366">
        <v>0.40710000000000002</v>
      </c>
      <c r="N366">
        <v>2.5600000000000001E-2</v>
      </c>
      <c r="O366">
        <v>0.158</v>
      </c>
      <c r="P366" s="1">
        <v>65307.94</v>
      </c>
      <c r="Q366">
        <v>0.17549999999999999</v>
      </c>
      <c r="R366">
        <v>0.20830000000000001</v>
      </c>
      <c r="S366">
        <v>0.61619999999999997</v>
      </c>
      <c r="T366">
        <v>19.43</v>
      </c>
      <c r="U366" s="1">
        <v>83316.320000000007</v>
      </c>
      <c r="V366">
        <v>127.33</v>
      </c>
      <c r="W366" s="1">
        <v>191513.42</v>
      </c>
      <c r="X366">
        <v>0.73909999999999998</v>
      </c>
      <c r="Y366">
        <v>0.1956</v>
      </c>
      <c r="Z366">
        <v>6.5299999999999997E-2</v>
      </c>
      <c r="AA366">
        <v>0.26090000000000002</v>
      </c>
      <c r="AB366">
        <v>191.51</v>
      </c>
      <c r="AC366" s="1">
        <v>5936.2379433186488</v>
      </c>
      <c r="AD366">
        <v>584.85</v>
      </c>
      <c r="AE366" s="1">
        <v>156857.93</v>
      </c>
      <c r="AF366" t="s">
        <v>3</v>
      </c>
      <c r="AG366" s="1">
        <v>33606</v>
      </c>
      <c r="AH366" s="1">
        <v>57116.39</v>
      </c>
      <c r="AI366">
        <v>49.25</v>
      </c>
      <c r="AJ366">
        <v>27.94</v>
      </c>
      <c r="AK366">
        <v>35.03</v>
      </c>
      <c r="AL366">
        <v>2.0699999999999998</v>
      </c>
      <c r="AM366">
        <v>1.48</v>
      </c>
      <c r="AN366">
        <v>1.84</v>
      </c>
      <c r="AO366" s="1">
        <v>1466.11</v>
      </c>
      <c r="AP366">
        <v>1.0427999999999999</v>
      </c>
      <c r="AQ366" s="1">
        <v>1601.68</v>
      </c>
      <c r="AR366" s="1">
        <v>2237.61</v>
      </c>
      <c r="AS366" s="1">
        <v>7638.87</v>
      </c>
      <c r="AT366">
        <v>828.18</v>
      </c>
      <c r="AU366">
        <v>419.14</v>
      </c>
      <c r="AV366" s="1">
        <v>12725.48</v>
      </c>
      <c r="AW366" s="1">
        <v>5882.63</v>
      </c>
      <c r="AX366">
        <v>0.41210000000000002</v>
      </c>
      <c r="AY366" s="1">
        <v>5730.99</v>
      </c>
      <c r="AZ366">
        <v>0.40139999999999998</v>
      </c>
      <c r="BA366">
        <v>601.54</v>
      </c>
      <c r="BB366">
        <v>4.2099999999999999E-2</v>
      </c>
      <c r="BC366" s="1">
        <v>2061.19</v>
      </c>
      <c r="BD366">
        <v>0.1444</v>
      </c>
      <c r="BE366" s="1">
        <v>14276.35</v>
      </c>
      <c r="BF366">
        <v>0.57369999999999999</v>
      </c>
      <c r="BG366">
        <v>0.23150000000000001</v>
      </c>
      <c r="BH366">
        <v>0.14760000000000001</v>
      </c>
      <c r="BI366">
        <v>2.87E-2</v>
      </c>
      <c r="BJ366">
        <v>1.8499999999999999E-2</v>
      </c>
    </row>
    <row r="367" spans="1:62" x14ac:dyDescent="0.25">
      <c r="A367" t="s">
        <v>368</v>
      </c>
      <c r="B367" t="s">
        <v>1122</v>
      </c>
      <c r="C367">
        <v>82.57</v>
      </c>
      <c r="D367">
        <v>21.159289597790121</v>
      </c>
      <c r="E367">
        <v>1528.31192975</v>
      </c>
      <c r="F367">
        <v>3.8E-3</v>
      </c>
      <c r="G367">
        <v>4.0000000000000002E-4</v>
      </c>
      <c r="H367">
        <v>0.01</v>
      </c>
      <c r="I367">
        <v>8.9999999999999998E-4</v>
      </c>
      <c r="J367">
        <v>2.8500000000000001E-2</v>
      </c>
      <c r="K367">
        <v>0.92120000000000002</v>
      </c>
      <c r="L367">
        <v>3.5099999999999999E-2</v>
      </c>
      <c r="M367">
        <v>0.30330000000000001</v>
      </c>
      <c r="N367">
        <v>3.0000000000000001E-3</v>
      </c>
      <c r="O367">
        <v>0.14899999999999999</v>
      </c>
      <c r="P367" s="1">
        <v>62401.63</v>
      </c>
      <c r="Q367">
        <v>0.18640000000000001</v>
      </c>
      <c r="R367">
        <v>0.19350000000000001</v>
      </c>
      <c r="S367">
        <v>0.62009999999999998</v>
      </c>
      <c r="T367">
        <v>13.27</v>
      </c>
      <c r="U367" s="1">
        <v>82979.42</v>
      </c>
      <c r="V367">
        <v>116.42</v>
      </c>
      <c r="W367" s="1">
        <v>255504.48</v>
      </c>
      <c r="X367">
        <v>0.72170000000000001</v>
      </c>
      <c r="Y367">
        <v>0.13400000000000001</v>
      </c>
      <c r="Z367">
        <v>0.14430000000000001</v>
      </c>
      <c r="AA367">
        <v>0.27829999999999999</v>
      </c>
      <c r="AB367">
        <v>255.5</v>
      </c>
      <c r="AC367" s="1">
        <v>6996.0780532620674</v>
      </c>
      <c r="AD367">
        <v>655.15</v>
      </c>
      <c r="AE367" s="1">
        <v>213797.09</v>
      </c>
      <c r="AF367" t="s">
        <v>3</v>
      </c>
      <c r="AG367" s="1">
        <v>39078</v>
      </c>
      <c r="AH367" s="1">
        <v>65349.13</v>
      </c>
      <c r="AI367">
        <v>39.340000000000003</v>
      </c>
      <c r="AJ367">
        <v>24.58</v>
      </c>
      <c r="AK367">
        <v>26.74</v>
      </c>
      <c r="AL367">
        <v>2.13</v>
      </c>
      <c r="AM367">
        <v>1.65</v>
      </c>
      <c r="AN367">
        <v>1.87</v>
      </c>
      <c r="AO367" s="1">
        <v>2246.41</v>
      </c>
      <c r="AP367">
        <v>1.0091000000000001</v>
      </c>
      <c r="AQ367" s="1">
        <v>1596.77</v>
      </c>
      <c r="AR367" s="1">
        <v>2601.87</v>
      </c>
      <c r="AS367" s="1">
        <v>7623.82</v>
      </c>
      <c r="AT367">
        <v>764.23</v>
      </c>
      <c r="AU367">
        <v>337.65</v>
      </c>
      <c r="AV367" s="1">
        <v>12924.34</v>
      </c>
      <c r="AW367" s="1">
        <v>5587.85</v>
      </c>
      <c r="AX367">
        <v>0.3695</v>
      </c>
      <c r="AY367" s="1">
        <v>6875.74</v>
      </c>
      <c r="AZ367">
        <v>0.45469999999999999</v>
      </c>
      <c r="BA367">
        <v>788.65</v>
      </c>
      <c r="BB367">
        <v>5.2200000000000003E-2</v>
      </c>
      <c r="BC367" s="1">
        <v>1868.52</v>
      </c>
      <c r="BD367">
        <v>0.1236</v>
      </c>
      <c r="BE367" s="1">
        <v>15120.77</v>
      </c>
      <c r="BF367">
        <v>0.55559999999999998</v>
      </c>
      <c r="BG367">
        <v>0.2366</v>
      </c>
      <c r="BH367">
        <v>0.15409999999999999</v>
      </c>
      <c r="BI367">
        <v>3.6799999999999999E-2</v>
      </c>
      <c r="BJ367">
        <v>1.6899999999999998E-2</v>
      </c>
    </row>
    <row r="368" spans="1:62" x14ac:dyDescent="0.25">
      <c r="A368" t="s">
        <v>369</v>
      </c>
      <c r="B368" t="s">
        <v>1123</v>
      </c>
      <c r="C368">
        <v>70.14</v>
      </c>
      <c r="D368">
        <v>9.3515949868704915</v>
      </c>
      <c r="E368">
        <v>569.85153215000003</v>
      </c>
      <c r="F368">
        <v>1.8E-3</v>
      </c>
      <c r="G368">
        <v>4.0000000000000002E-4</v>
      </c>
      <c r="H368">
        <v>5.5999999999999999E-3</v>
      </c>
      <c r="I368">
        <v>8.9999999999999998E-4</v>
      </c>
      <c r="J368">
        <v>1.9800000000000002E-2</v>
      </c>
      <c r="K368">
        <v>0.94930000000000003</v>
      </c>
      <c r="L368">
        <v>2.2200000000000001E-2</v>
      </c>
      <c r="M368">
        <v>0.2097</v>
      </c>
      <c r="N368">
        <v>1.1000000000000001E-3</v>
      </c>
      <c r="O368">
        <v>0.14130000000000001</v>
      </c>
      <c r="P368" s="1">
        <v>59639.78</v>
      </c>
      <c r="Q368">
        <v>0.17419999999999999</v>
      </c>
      <c r="R368">
        <v>0.2122</v>
      </c>
      <c r="S368">
        <v>0.61360000000000003</v>
      </c>
      <c r="T368">
        <v>5.91</v>
      </c>
      <c r="U368" s="1">
        <v>78545.69</v>
      </c>
      <c r="V368">
        <v>94.91</v>
      </c>
      <c r="W368" s="1">
        <v>209965.14</v>
      </c>
      <c r="X368">
        <v>0.71689999999999998</v>
      </c>
      <c r="Y368">
        <v>4.9200000000000001E-2</v>
      </c>
      <c r="Z368">
        <v>0.2339</v>
      </c>
      <c r="AA368">
        <v>0.28310000000000002</v>
      </c>
      <c r="AB368">
        <v>209.97</v>
      </c>
      <c r="AC368" s="1">
        <v>5698.5881752423884</v>
      </c>
      <c r="AD368">
        <v>589.77</v>
      </c>
      <c r="AE368" s="1">
        <v>189359.19</v>
      </c>
      <c r="AF368" t="s">
        <v>3</v>
      </c>
      <c r="AG368" s="1">
        <v>38995</v>
      </c>
      <c r="AH368" s="1">
        <v>60066.47</v>
      </c>
      <c r="AI368">
        <v>35.47</v>
      </c>
      <c r="AJ368">
        <v>23.28</v>
      </c>
      <c r="AK368">
        <v>25.23</v>
      </c>
      <c r="AL368">
        <v>1.49</v>
      </c>
      <c r="AM368">
        <v>0.97</v>
      </c>
      <c r="AN368">
        <v>1.28</v>
      </c>
      <c r="AO368" s="1">
        <v>2128.96</v>
      </c>
      <c r="AP368">
        <v>1.3594999999999999</v>
      </c>
      <c r="AQ368" s="1">
        <v>2130.1799999999998</v>
      </c>
      <c r="AR368" s="1">
        <v>2843.73</v>
      </c>
      <c r="AS368" s="1">
        <v>8491.1</v>
      </c>
      <c r="AT368">
        <v>761.16</v>
      </c>
      <c r="AU368">
        <v>436.13</v>
      </c>
      <c r="AV368" s="1">
        <v>14662.31</v>
      </c>
      <c r="AW368" s="1">
        <v>7626.8</v>
      </c>
      <c r="AX368">
        <v>0.44629999999999997</v>
      </c>
      <c r="AY368" s="1">
        <v>6826.61</v>
      </c>
      <c r="AZ368">
        <v>0.39939999999999998</v>
      </c>
      <c r="BA368">
        <v>946.91</v>
      </c>
      <c r="BB368">
        <v>5.5399999999999998E-2</v>
      </c>
      <c r="BC368" s="1">
        <v>1690.07</v>
      </c>
      <c r="BD368">
        <v>9.8900000000000002E-2</v>
      </c>
      <c r="BE368" s="1">
        <v>17090.39</v>
      </c>
      <c r="BF368">
        <v>0.54830000000000001</v>
      </c>
      <c r="BG368">
        <v>0.2437</v>
      </c>
      <c r="BH368">
        <v>0.15640000000000001</v>
      </c>
      <c r="BI368">
        <v>3.61E-2</v>
      </c>
      <c r="BJ368">
        <v>1.55E-2</v>
      </c>
    </row>
    <row r="369" spans="1:62" x14ac:dyDescent="0.25">
      <c r="A369" t="s">
        <v>370</v>
      </c>
      <c r="B369" t="s">
        <v>1124</v>
      </c>
      <c r="C369">
        <v>22.1</v>
      </c>
      <c r="D369">
        <v>226.41861283598021</v>
      </c>
      <c r="E369">
        <v>4203.2330235500003</v>
      </c>
      <c r="F369">
        <v>1.7399999999999999E-2</v>
      </c>
      <c r="G369">
        <v>8.9999999999999998E-4</v>
      </c>
      <c r="H369">
        <v>9.9599999999999994E-2</v>
      </c>
      <c r="I369">
        <v>1.4E-3</v>
      </c>
      <c r="J369">
        <v>7.6999999999999999E-2</v>
      </c>
      <c r="K369">
        <v>0.71730000000000005</v>
      </c>
      <c r="L369">
        <v>8.6400000000000005E-2</v>
      </c>
      <c r="M369">
        <v>0.49980000000000002</v>
      </c>
      <c r="N369">
        <v>2.4500000000000001E-2</v>
      </c>
      <c r="O369">
        <v>0.16750000000000001</v>
      </c>
      <c r="P369" s="1">
        <v>68444.429999999993</v>
      </c>
      <c r="Q369">
        <v>0.16470000000000001</v>
      </c>
      <c r="R369">
        <v>0.19270000000000001</v>
      </c>
      <c r="S369">
        <v>0.64259999999999995</v>
      </c>
      <c r="T369">
        <v>29.38</v>
      </c>
      <c r="U369" s="1">
        <v>92605.25</v>
      </c>
      <c r="V369">
        <v>145.69</v>
      </c>
      <c r="W369" s="1">
        <v>187356.12</v>
      </c>
      <c r="X369">
        <v>0.73629999999999995</v>
      </c>
      <c r="Y369">
        <v>0.22009999999999999</v>
      </c>
      <c r="Z369">
        <v>4.3499999999999997E-2</v>
      </c>
      <c r="AA369">
        <v>0.26369999999999999</v>
      </c>
      <c r="AB369">
        <v>187.36</v>
      </c>
      <c r="AC369" s="1">
        <v>6509.2268923886268</v>
      </c>
      <c r="AD369">
        <v>716.63</v>
      </c>
      <c r="AE369" s="1">
        <v>140144.53</v>
      </c>
      <c r="AF369" t="s">
        <v>3</v>
      </c>
      <c r="AG369" s="1">
        <v>33593</v>
      </c>
      <c r="AH369" s="1">
        <v>52088.24</v>
      </c>
      <c r="AI369">
        <v>57.43</v>
      </c>
      <c r="AJ369">
        <v>32.869999999999997</v>
      </c>
      <c r="AK369">
        <v>39.1</v>
      </c>
      <c r="AL369">
        <v>1.69</v>
      </c>
      <c r="AM369">
        <v>1.28</v>
      </c>
      <c r="AN369">
        <v>1.48</v>
      </c>
      <c r="AO369" s="1">
        <v>1586.01</v>
      </c>
      <c r="AP369">
        <v>1.038</v>
      </c>
      <c r="AQ369" s="1">
        <v>1604.76</v>
      </c>
      <c r="AR369" s="1">
        <v>2250.58</v>
      </c>
      <c r="AS369" s="1">
        <v>8217.2099999999991</v>
      </c>
      <c r="AT369" s="1">
        <v>1010.62</v>
      </c>
      <c r="AU369">
        <v>428.72</v>
      </c>
      <c r="AV369" s="1">
        <v>13511.88</v>
      </c>
      <c r="AW369" s="1">
        <v>5830.89</v>
      </c>
      <c r="AX369">
        <v>0.38240000000000002</v>
      </c>
      <c r="AY369" s="1">
        <v>6330.81</v>
      </c>
      <c r="AZ369">
        <v>0.41510000000000002</v>
      </c>
      <c r="BA369">
        <v>663.61</v>
      </c>
      <c r="BB369">
        <v>4.3499999999999997E-2</v>
      </c>
      <c r="BC369" s="1">
        <v>2424.15</v>
      </c>
      <c r="BD369">
        <v>0.159</v>
      </c>
      <c r="BE369" s="1">
        <v>15249.46</v>
      </c>
      <c r="BF369">
        <v>0.59130000000000005</v>
      </c>
      <c r="BG369">
        <v>0.23880000000000001</v>
      </c>
      <c r="BH369">
        <v>0.1242</v>
      </c>
      <c r="BI369">
        <v>2.8899999999999999E-2</v>
      </c>
      <c r="BJ369">
        <v>1.6799999999999999E-2</v>
      </c>
    </row>
    <row r="370" spans="1:62" x14ac:dyDescent="0.25">
      <c r="A370" t="s">
        <v>372</v>
      </c>
      <c r="B370" t="s">
        <v>1125</v>
      </c>
      <c r="C370">
        <v>67.52</v>
      </c>
      <c r="D370">
        <v>21.339909944031099</v>
      </c>
      <c r="E370">
        <v>1055.5205850499999</v>
      </c>
      <c r="F370">
        <v>2.2000000000000001E-3</v>
      </c>
      <c r="G370">
        <v>6.9999999999999999E-4</v>
      </c>
      <c r="H370">
        <v>1.12E-2</v>
      </c>
      <c r="I370">
        <v>5.9999999999999995E-4</v>
      </c>
      <c r="J370">
        <v>2.3199999999999998E-2</v>
      </c>
      <c r="K370">
        <v>0.92220000000000002</v>
      </c>
      <c r="L370">
        <v>0.04</v>
      </c>
      <c r="M370">
        <v>0.56169999999999998</v>
      </c>
      <c r="N370">
        <v>3.0999999999999999E-3</v>
      </c>
      <c r="O370">
        <v>0.18160000000000001</v>
      </c>
      <c r="P370" s="1">
        <v>56163.21</v>
      </c>
      <c r="Q370">
        <v>0.22639999999999999</v>
      </c>
      <c r="R370">
        <v>0.2074</v>
      </c>
      <c r="S370">
        <v>0.56630000000000003</v>
      </c>
      <c r="T370">
        <v>10.72</v>
      </c>
      <c r="U370" s="1">
        <v>75066.460000000006</v>
      </c>
      <c r="V370">
        <v>97.55</v>
      </c>
      <c r="W370" s="1">
        <v>188154.65</v>
      </c>
      <c r="X370">
        <v>0.64549999999999996</v>
      </c>
      <c r="Y370">
        <v>0.15720000000000001</v>
      </c>
      <c r="Z370">
        <v>0.1973</v>
      </c>
      <c r="AA370">
        <v>0.35449999999999998</v>
      </c>
      <c r="AB370">
        <v>188.15</v>
      </c>
      <c r="AC370" s="1">
        <v>4600.2487529811742</v>
      </c>
      <c r="AD370">
        <v>429.87</v>
      </c>
      <c r="AE370" s="1">
        <v>143444.57999999999</v>
      </c>
      <c r="AF370" t="s">
        <v>3</v>
      </c>
      <c r="AG370" s="1">
        <v>30649</v>
      </c>
      <c r="AH370" s="1">
        <v>47321.38</v>
      </c>
      <c r="AI370">
        <v>33.35</v>
      </c>
      <c r="AJ370">
        <v>22.57</v>
      </c>
      <c r="AK370">
        <v>25.11</v>
      </c>
      <c r="AL370">
        <v>2.23</v>
      </c>
      <c r="AM370">
        <v>1.85</v>
      </c>
      <c r="AN370">
        <v>2.1</v>
      </c>
      <c r="AO370" s="1">
        <v>1441.43</v>
      </c>
      <c r="AP370">
        <v>1.0489999999999999</v>
      </c>
      <c r="AQ370" s="1">
        <v>2014.53</v>
      </c>
      <c r="AR370" s="1">
        <v>2869.98</v>
      </c>
      <c r="AS370" s="1">
        <v>8043.44</v>
      </c>
      <c r="AT370">
        <v>855.23</v>
      </c>
      <c r="AU370">
        <v>319.98</v>
      </c>
      <c r="AV370" s="1">
        <v>14103.15</v>
      </c>
      <c r="AW370" s="1">
        <v>8448.35</v>
      </c>
      <c r="AX370">
        <v>0.51739999999999997</v>
      </c>
      <c r="AY370" s="1">
        <v>4330.82</v>
      </c>
      <c r="AZ370">
        <v>0.26519999999999999</v>
      </c>
      <c r="BA370">
        <v>650.59</v>
      </c>
      <c r="BB370">
        <v>3.9800000000000002E-2</v>
      </c>
      <c r="BC370" s="1">
        <v>2899.06</v>
      </c>
      <c r="BD370">
        <v>0.17749999999999999</v>
      </c>
      <c r="BE370" s="1">
        <v>16328.82</v>
      </c>
      <c r="BF370">
        <v>0.52890000000000004</v>
      </c>
      <c r="BG370">
        <v>0.24759999999999999</v>
      </c>
      <c r="BH370">
        <v>0.16300000000000001</v>
      </c>
      <c r="BI370">
        <v>4.3099999999999999E-2</v>
      </c>
      <c r="BJ370">
        <v>1.7399999999999999E-2</v>
      </c>
    </row>
    <row r="371" spans="1:62" x14ac:dyDescent="0.25">
      <c r="A371" t="s">
        <v>373</v>
      </c>
      <c r="B371" t="s">
        <v>1126</v>
      </c>
      <c r="C371">
        <v>32.86</v>
      </c>
      <c r="D371">
        <v>44.955950138102537</v>
      </c>
      <c r="E371">
        <v>1037.1270491</v>
      </c>
      <c r="F371">
        <v>2.8E-3</v>
      </c>
      <c r="G371">
        <v>8.9999999999999998E-4</v>
      </c>
      <c r="H371">
        <v>1.54E-2</v>
      </c>
      <c r="I371">
        <v>1E-3</v>
      </c>
      <c r="J371">
        <v>2.3199999999999998E-2</v>
      </c>
      <c r="K371">
        <v>0.90639999999999998</v>
      </c>
      <c r="L371">
        <v>5.0299999999999997E-2</v>
      </c>
      <c r="M371">
        <v>0.47539999999999999</v>
      </c>
      <c r="N371">
        <v>1.5E-3</v>
      </c>
      <c r="O371">
        <v>0.1656</v>
      </c>
      <c r="P371" s="1">
        <v>56489.78</v>
      </c>
      <c r="Q371">
        <v>0.22969999999999999</v>
      </c>
      <c r="R371">
        <v>0.20669999999999999</v>
      </c>
      <c r="S371">
        <v>0.56359999999999999</v>
      </c>
      <c r="T371">
        <v>10.85</v>
      </c>
      <c r="U371" s="1">
        <v>71380.2</v>
      </c>
      <c r="V371">
        <v>95.06</v>
      </c>
      <c r="W371" s="1">
        <v>178189.02</v>
      </c>
      <c r="X371">
        <v>0.67679999999999996</v>
      </c>
      <c r="Y371">
        <v>0.15260000000000001</v>
      </c>
      <c r="Z371">
        <v>0.17050000000000001</v>
      </c>
      <c r="AA371">
        <v>0.32319999999999999</v>
      </c>
      <c r="AB371">
        <v>178.19</v>
      </c>
      <c r="AC371" s="1">
        <v>4720.1269734781226</v>
      </c>
      <c r="AD371">
        <v>480.67</v>
      </c>
      <c r="AE371" s="1">
        <v>139988.57</v>
      </c>
      <c r="AF371" t="s">
        <v>3</v>
      </c>
      <c r="AG371" s="1">
        <v>32662</v>
      </c>
      <c r="AH371" s="1">
        <v>50624.18</v>
      </c>
      <c r="AI371">
        <v>40.26</v>
      </c>
      <c r="AJ371">
        <v>23.31</v>
      </c>
      <c r="AK371">
        <v>29.13</v>
      </c>
      <c r="AL371">
        <v>1.95</v>
      </c>
      <c r="AM371">
        <v>1.33</v>
      </c>
      <c r="AN371">
        <v>1.76</v>
      </c>
      <c r="AO371" s="1">
        <v>1612.39</v>
      </c>
      <c r="AP371">
        <v>0.89639999999999997</v>
      </c>
      <c r="AQ371" s="1">
        <v>1905.82</v>
      </c>
      <c r="AR371" s="1">
        <v>2544.21</v>
      </c>
      <c r="AS371" s="1">
        <v>7527.54</v>
      </c>
      <c r="AT371">
        <v>763.7</v>
      </c>
      <c r="AU371">
        <v>381.33</v>
      </c>
      <c r="AV371" s="1">
        <v>13122.6</v>
      </c>
      <c r="AW371" s="1">
        <v>7655.93</v>
      </c>
      <c r="AX371">
        <v>0.4955</v>
      </c>
      <c r="AY371" s="1">
        <v>4562.53</v>
      </c>
      <c r="AZ371">
        <v>0.29530000000000001</v>
      </c>
      <c r="BA371">
        <v>693.31</v>
      </c>
      <c r="BB371">
        <v>4.4900000000000002E-2</v>
      </c>
      <c r="BC371" s="1">
        <v>2538.4899999999998</v>
      </c>
      <c r="BD371">
        <v>0.1643</v>
      </c>
      <c r="BE371" s="1">
        <v>15450.25</v>
      </c>
      <c r="BF371">
        <v>0.53390000000000004</v>
      </c>
      <c r="BG371">
        <v>0.2437</v>
      </c>
      <c r="BH371">
        <v>0.16950000000000001</v>
      </c>
      <c r="BI371">
        <v>3.3399999999999999E-2</v>
      </c>
      <c r="BJ371">
        <v>1.95E-2</v>
      </c>
    </row>
    <row r="372" spans="1:62" x14ac:dyDescent="0.25">
      <c r="A372" t="s">
        <v>374</v>
      </c>
      <c r="B372" t="s">
        <v>1127</v>
      </c>
      <c r="C372">
        <v>59.95</v>
      </c>
      <c r="D372">
        <v>11.06428497825498</v>
      </c>
      <c r="E372">
        <v>636.10268780000001</v>
      </c>
      <c r="F372">
        <v>2.5999999999999999E-3</v>
      </c>
      <c r="G372">
        <v>5.0000000000000001E-4</v>
      </c>
      <c r="H372">
        <v>6.1999999999999998E-3</v>
      </c>
      <c r="I372">
        <v>2.9999999999999997E-4</v>
      </c>
      <c r="J372">
        <v>2.1399999999999999E-2</v>
      </c>
      <c r="K372">
        <v>0.94910000000000005</v>
      </c>
      <c r="L372">
        <v>1.9900000000000001E-2</v>
      </c>
      <c r="M372">
        <v>0.1784</v>
      </c>
      <c r="N372">
        <v>1.2999999999999999E-3</v>
      </c>
      <c r="O372">
        <v>0.1331</v>
      </c>
      <c r="P372" s="1">
        <v>60810.84</v>
      </c>
      <c r="Q372">
        <v>0.17150000000000001</v>
      </c>
      <c r="R372">
        <v>0.1908</v>
      </c>
      <c r="S372">
        <v>0.63770000000000004</v>
      </c>
      <c r="T372">
        <v>6.13</v>
      </c>
      <c r="U372" s="1">
        <v>78061.5</v>
      </c>
      <c r="V372">
        <v>103.48</v>
      </c>
      <c r="W372" s="1">
        <v>188565.39</v>
      </c>
      <c r="X372">
        <v>0.77149999999999996</v>
      </c>
      <c r="Y372">
        <v>6.1400000000000003E-2</v>
      </c>
      <c r="Z372">
        <v>0.1671</v>
      </c>
      <c r="AA372">
        <v>0.22850000000000001</v>
      </c>
      <c r="AB372">
        <v>188.57</v>
      </c>
      <c r="AC372" s="1">
        <v>4931.4664413670334</v>
      </c>
      <c r="AD372">
        <v>549.23</v>
      </c>
      <c r="AE372" s="1">
        <v>175998.7</v>
      </c>
      <c r="AF372" t="s">
        <v>3</v>
      </c>
      <c r="AG372" s="1">
        <v>39508</v>
      </c>
      <c r="AH372" s="1">
        <v>63237.77</v>
      </c>
      <c r="AI372">
        <v>34.200000000000003</v>
      </c>
      <c r="AJ372">
        <v>22.67</v>
      </c>
      <c r="AK372">
        <v>25.39</v>
      </c>
      <c r="AL372">
        <v>1.46</v>
      </c>
      <c r="AM372">
        <v>0.87</v>
      </c>
      <c r="AN372">
        <v>1.23</v>
      </c>
      <c r="AO372" s="1">
        <v>2104.1999999999998</v>
      </c>
      <c r="AP372">
        <v>1.2269000000000001</v>
      </c>
      <c r="AQ372" s="1">
        <v>1815.98</v>
      </c>
      <c r="AR372" s="1">
        <v>2550.83</v>
      </c>
      <c r="AS372" s="1">
        <v>8089.22</v>
      </c>
      <c r="AT372">
        <v>687.41</v>
      </c>
      <c r="AU372">
        <v>470.65</v>
      </c>
      <c r="AV372" s="1">
        <v>13614.09</v>
      </c>
      <c r="AW372" s="1">
        <v>7408.84</v>
      </c>
      <c r="AX372">
        <v>0.46760000000000002</v>
      </c>
      <c r="AY372" s="1">
        <v>5936.45</v>
      </c>
      <c r="AZ372">
        <v>0.37469999999999998</v>
      </c>
      <c r="BA372">
        <v>861.68</v>
      </c>
      <c r="BB372">
        <v>5.4399999999999997E-2</v>
      </c>
      <c r="BC372" s="1">
        <v>1637.62</v>
      </c>
      <c r="BD372">
        <v>0.10340000000000001</v>
      </c>
      <c r="BE372" s="1">
        <v>15844.58</v>
      </c>
      <c r="BF372">
        <v>0.55869999999999997</v>
      </c>
      <c r="BG372">
        <v>0.246</v>
      </c>
      <c r="BH372">
        <v>0.14349999999999999</v>
      </c>
      <c r="BI372">
        <v>3.44E-2</v>
      </c>
      <c r="BJ372">
        <v>1.7299999999999999E-2</v>
      </c>
    </row>
    <row r="373" spans="1:62" x14ac:dyDescent="0.25">
      <c r="A373" t="s">
        <v>375</v>
      </c>
      <c r="B373" t="s">
        <v>1128</v>
      </c>
      <c r="C373">
        <v>14.29</v>
      </c>
      <c r="D373">
        <v>206.4570154486324</v>
      </c>
      <c r="E373">
        <v>2368.2317444</v>
      </c>
      <c r="F373">
        <v>7.6E-3</v>
      </c>
      <c r="G373">
        <v>1E-3</v>
      </c>
      <c r="H373">
        <v>9.7900000000000001E-2</v>
      </c>
      <c r="I373">
        <v>1.6000000000000001E-3</v>
      </c>
      <c r="J373">
        <v>4.6800000000000001E-2</v>
      </c>
      <c r="K373">
        <v>0.7419</v>
      </c>
      <c r="L373">
        <v>0.1032</v>
      </c>
      <c r="M373">
        <v>0.8044</v>
      </c>
      <c r="N373">
        <v>1.3299999999999999E-2</v>
      </c>
      <c r="O373">
        <v>0.1792</v>
      </c>
      <c r="P373" s="1">
        <v>63015.97</v>
      </c>
      <c r="Q373">
        <v>0.2034</v>
      </c>
      <c r="R373">
        <v>0.19769999999999999</v>
      </c>
      <c r="S373">
        <v>0.59889999999999999</v>
      </c>
      <c r="T373">
        <v>20.5</v>
      </c>
      <c r="U373" s="1">
        <v>79719.399999999994</v>
      </c>
      <c r="V373">
        <v>114.58</v>
      </c>
      <c r="W373" s="1">
        <v>140651.71</v>
      </c>
      <c r="X373">
        <v>0.70399999999999996</v>
      </c>
      <c r="Y373">
        <v>0.23169999999999999</v>
      </c>
      <c r="Z373">
        <v>6.4299999999999996E-2</v>
      </c>
      <c r="AA373">
        <v>0.29599999999999999</v>
      </c>
      <c r="AB373">
        <v>140.65</v>
      </c>
      <c r="AC373" s="1">
        <v>4176.4418036688003</v>
      </c>
      <c r="AD373">
        <v>490.11</v>
      </c>
      <c r="AE373" s="1">
        <v>100723.11</v>
      </c>
      <c r="AF373" t="s">
        <v>3</v>
      </c>
      <c r="AG373" s="1">
        <v>29588</v>
      </c>
      <c r="AH373" s="1">
        <v>45337.91</v>
      </c>
      <c r="AI373">
        <v>46.87</v>
      </c>
      <c r="AJ373">
        <v>28.05</v>
      </c>
      <c r="AK373">
        <v>32.32</v>
      </c>
      <c r="AL373">
        <v>1.93</v>
      </c>
      <c r="AM373">
        <v>1.53</v>
      </c>
      <c r="AN373">
        <v>1.7</v>
      </c>
      <c r="AO373">
        <v>596.94000000000005</v>
      </c>
      <c r="AP373">
        <v>0.89249999999999996</v>
      </c>
      <c r="AQ373" s="1">
        <v>1686.85</v>
      </c>
      <c r="AR373" s="1">
        <v>2533.08</v>
      </c>
      <c r="AS373" s="1">
        <v>8210.69</v>
      </c>
      <c r="AT373">
        <v>910.35</v>
      </c>
      <c r="AU373">
        <v>435.31</v>
      </c>
      <c r="AV373" s="1">
        <v>13776.28</v>
      </c>
      <c r="AW373" s="1">
        <v>8062.9</v>
      </c>
      <c r="AX373">
        <v>0.51939999999999997</v>
      </c>
      <c r="AY373" s="1">
        <v>3851.63</v>
      </c>
      <c r="AZ373">
        <v>0.24809999999999999</v>
      </c>
      <c r="BA373">
        <v>581.41</v>
      </c>
      <c r="BB373">
        <v>3.7499999999999999E-2</v>
      </c>
      <c r="BC373" s="1">
        <v>3028.72</v>
      </c>
      <c r="BD373">
        <v>0.1951</v>
      </c>
      <c r="BE373" s="1">
        <v>15524.67</v>
      </c>
      <c r="BF373">
        <v>0.55930000000000002</v>
      </c>
      <c r="BG373">
        <v>0.24</v>
      </c>
      <c r="BH373">
        <v>0.15440000000000001</v>
      </c>
      <c r="BI373">
        <v>3.1800000000000002E-2</v>
      </c>
      <c r="BJ373">
        <v>1.4500000000000001E-2</v>
      </c>
    </row>
    <row r="374" spans="1:62" x14ac:dyDescent="0.25">
      <c r="A374" t="s">
        <v>376</v>
      </c>
      <c r="B374" t="s">
        <v>1129</v>
      </c>
      <c r="C374">
        <v>125.81</v>
      </c>
      <c r="D374">
        <v>7.4205691872488746</v>
      </c>
      <c r="E374">
        <v>823.61017905000006</v>
      </c>
      <c r="F374">
        <v>1.4E-3</v>
      </c>
      <c r="G374">
        <v>5.0000000000000001E-4</v>
      </c>
      <c r="H374">
        <v>3.0000000000000001E-3</v>
      </c>
      <c r="I374">
        <v>8.0000000000000004E-4</v>
      </c>
      <c r="J374">
        <v>1.21E-2</v>
      </c>
      <c r="K374">
        <v>0.96409999999999996</v>
      </c>
      <c r="L374">
        <v>1.8200000000000001E-2</v>
      </c>
      <c r="M374">
        <v>0.36609999999999998</v>
      </c>
      <c r="N374">
        <v>6.9999999999999999E-4</v>
      </c>
      <c r="O374">
        <v>0.15479999999999999</v>
      </c>
      <c r="P374" s="1">
        <v>58518.1</v>
      </c>
      <c r="Q374">
        <v>0.19309999999999999</v>
      </c>
      <c r="R374">
        <v>0.19009999999999999</v>
      </c>
      <c r="S374">
        <v>0.61680000000000001</v>
      </c>
      <c r="T374">
        <v>8.43</v>
      </c>
      <c r="U374" s="1">
        <v>74310.28</v>
      </c>
      <c r="V374">
        <v>98.45</v>
      </c>
      <c r="W374" s="1">
        <v>252154.85</v>
      </c>
      <c r="X374">
        <v>0.57550000000000001</v>
      </c>
      <c r="Y374">
        <v>9.1700000000000004E-2</v>
      </c>
      <c r="Z374">
        <v>0.3327</v>
      </c>
      <c r="AA374">
        <v>0.42449999999999999</v>
      </c>
      <c r="AB374">
        <v>252.15</v>
      </c>
      <c r="AC374" s="1">
        <v>6044.493167750933</v>
      </c>
      <c r="AD374">
        <v>478.6</v>
      </c>
      <c r="AE374" s="1">
        <v>218765.73</v>
      </c>
      <c r="AF374" t="s">
        <v>3</v>
      </c>
      <c r="AG374" s="1">
        <v>35113</v>
      </c>
      <c r="AH374" s="1">
        <v>54168.56</v>
      </c>
      <c r="AI374">
        <v>31.89</v>
      </c>
      <c r="AJ374">
        <v>21.62</v>
      </c>
      <c r="AK374">
        <v>24.25</v>
      </c>
      <c r="AL374">
        <v>1.39</v>
      </c>
      <c r="AM374">
        <v>0.93</v>
      </c>
      <c r="AN374">
        <v>1.07</v>
      </c>
      <c r="AO374" s="1">
        <v>1947.97</v>
      </c>
      <c r="AP374">
        <v>1.1202000000000001</v>
      </c>
      <c r="AQ374" s="1">
        <v>1995.92</v>
      </c>
      <c r="AR374" s="1">
        <v>3267.3</v>
      </c>
      <c r="AS374" s="1">
        <v>8151.04</v>
      </c>
      <c r="AT374">
        <v>724.08</v>
      </c>
      <c r="AU374">
        <v>457.9</v>
      </c>
      <c r="AV374" s="1">
        <v>14596.25</v>
      </c>
      <c r="AW374" s="1">
        <v>7684.26</v>
      </c>
      <c r="AX374">
        <v>0.4451</v>
      </c>
      <c r="AY374" s="1">
        <v>6194.8</v>
      </c>
      <c r="AZ374">
        <v>0.35880000000000001</v>
      </c>
      <c r="BA374">
        <v>938.49</v>
      </c>
      <c r="BB374">
        <v>5.4399999999999997E-2</v>
      </c>
      <c r="BC374" s="1">
        <v>2448.42</v>
      </c>
      <c r="BD374">
        <v>0.14180000000000001</v>
      </c>
      <c r="BE374" s="1">
        <v>17265.98</v>
      </c>
      <c r="BF374">
        <v>0.5373</v>
      </c>
      <c r="BG374">
        <v>0.25059999999999999</v>
      </c>
      <c r="BH374">
        <v>0.1348</v>
      </c>
      <c r="BI374">
        <v>4.2999999999999997E-2</v>
      </c>
      <c r="BJ374">
        <v>3.4200000000000001E-2</v>
      </c>
    </row>
    <row r="375" spans="1:62" x14ac:dyDescent="0.25">
      <c r="A375" t="s">
        <v>377</v>
      </c>
      <c r="B375" t="s">
        <v>1130</v>
      </c>
      <c r="C375">
        <v>27.81</v>
      </c>
      <c r="D375">
        <v>172.3810013820702</v>
      </c>
      <c r="E375">
        <v>4415.96464965</v>
      </c>
      <c r="F375">
        <v>0.04</v>
      </c>
      <c r="G375">
        <v>8.0000000000000004E-4</v>
      </c>
      <c r="H375">
        <v>6.7199999999999996E-2</v>
      </c>
      <c r="I375">
        <v>1.1000000000000001E-3</v>
      </c>
      <c r="J375">
        <v>4.8800000000000003E-2</v>
      </c>
      <c r="K375">
        <v>0.78959999999999997</v>
      </c>
      <c r="L375">
        <v>5.2600000000000001E-2</v>
      </c>
      <c r="M375">
        <v>0.18210000000000001</v>
      </c>
      <c r="N375">
        <v>2.2100000000000002E-2</v>
      </c>
      <c r="O375">
        <v>0.1363</v>
      </c>
      <c r="P375" s="1">
        <v>73844.09</v>
      </c>
      <c r="Q375">
        <v>0.19620000000000001</v>
      </c>
      <c r="R375">
        <v>0.19209999999999999</v>
      </c>
      <c r="S375">
        <v>0.61170000000000002</v>
      </c>
      <c r="T375">
        <v>28.89</v>
      </c>
      <c r="U375" s="1">
        <v>97159.22</v>
      </c>
      <c r="V375">
        <v>150.93</v>
      </c>
      <c r="W375" s="1">
        <v>265453.28999999998</v>
      </c>
      <c r="X375">
        <v>0.76719999999999999</v>
      </c>
      <c r="Y375">
        <v>0.1951</v>
      </c>
      <c r="Z375">
        <v>3.7699999999999997E-2</v>
      </c>
      <c r="AA375">
        <v>0.23280000000000001</v>
      </c>
      <c r="AB375">
        <v>265.45</v>
      </c>
      <c r="AC375" s="1">
        <v>9780.81046823217</v>
      </c>
      <c r="AD375">
        <v>974.42</v>
      </c>
      <c r="AE375" s="1">
        <v>226664.24</v>
      </c>
      <c r="AF375" t="s">
        <v>3</v>
      </c>
      <c r="AG375" s="1">
        <v>45895</v>
      </c>
      <c r="AH375" s="1">
        <v>83570.38</v>
      </c>
      <c r="AI375">
        <v>66.39</v>
      </c>
      <c r="AJ375">
        <v>35.25</v>
      </c>
      <c r="AK375">
        <v>40.590000000000003</v>
      </c>
      <c r="AL375">
        <v>1.97</v>
      </c>
      <c r="AM375">
        <v>1.5</v>
      </c>
      <c r="AN375">
        <v>1.7</v>
      </c>
      <c r="AO375" s="1">
        <v>1695.72</v>
      </c>
      <c r="AP375">
        <v>0.83479999999999999</v>
      </c>
      <c r="AQ375" s="1">
        <v>1656.79</v>
      </c>
      <c r="AR375" s="1">
        <v>2436.19</v>
      </c>
      <c r="AS375" s="1">
        <v>7902.55</v>
      </c>
      <c r="AT375">
        <v>879.17</v>
      </c>
      <c r="AU375">
        <v>365.9</v>
      </c>
      <c r="AV375" s="1">
        <v>13240.59</v>
      </c>
      <c r="AW375" s="1">
        <v>3550.52</v>
      </c>
      <c r="AX375">
        <v>0.24260000000000001</v>
      </c>
      <c r="AY375" s="1">
        <v>8825.14</v>
      </c>
      <c r="AZ375">
        <v>0.60299999999999998</v>
      </c>
      <c r="BA375">
        <v>808.31</v>
      </c>
      <c r="BB375">
        <v>5.5199999999999999E-2</v>
      </c>
      <c r="BC375" s="1">
        <v>1450.83</v>
      </c>
      <c r="BD375">
        <v>9.9099999999999994E-2</v>
      </c>
      <c r="BE375" s="1">
        <v>14634.79</v>
      </c>
      <c r="BF375">
        <v>0.58899999999999997</v>
      </c>
      <c r="BG375">
        <v>0.2319</v>
      </c>
      <c r="BH375">
        <v>0.13120000000000001</v>
      </c>
      <c r="BI375">
        <v>2.9899999999999999E-2</v>
      </c>
      <c r="BJ375">
        <v>1.7999999999999999E-2</v>
      </c>
    </row>
    <row r="376" spans="1:62" x14ac:dyDescent="0.25">
      <c r="A376" t="s">
        <v>378</v>
      </c>
      <c r="B376" t="s">
        <v>1131</v>
      </c>
      <c r="C376">
        <v>52.48</v>
      </c>
      <c r="D376">
        <v>24.254299784342258</v>
      </c>
      <c r="E376">
        <v>907.71729304999997</v>
      </c>
      <c r="F376">
        <v>4.1000000000000003E-3</v>
      </c>
      <c r="G376">
        <v>6.9999999999999999E-4</v>
      </c>
      <c r="H376">
        <v>1.18E-2</v>
      </c>
      <c r="I376">
        <v>1.1999999999999999E-3</v>
      </c>
      <c r="J376">
        <v>5.9799999999999999E-2</v>
      </c>
      <c r="K376">
        <v>0.88529999999999998</v>
      </c>
      <c r="L376">
        <v>3.6999999999999998E-2</v>
      </c>
      <c r="M376">
        <v>0.35160000000000002</v>
      </c>
      <c r="N376">
        <v>4.8999999999999998E-3</v>
      </c>
      <c r="O376">
        <v>0.15570000000000001</v>
      </c>
      <c r="P376" s="1">
        <v>60994.91</v>
      </c>
      <c r="Q376">
        <v>0.17019999999999999</v>
      </c>
      <c r="R376">
        <v>0.20730000000000001</v>
      </c>
      <c r="S376">
        <v>0.62239999999999995</v>
      </c>
      <c r="T376">
        <v>8.57</v>
      </c>
      <c r="U376" s="1">
        <v>77719.039999999994</v>
      </c>
      <c r="V376">
        <v>104.21</v>
      </c>
      <c r="W376" s="1">
        <v>209565.46</v>
      </c>
      <c r="X376">
        <v>0.73960000000000004</v>
      </c>
      <c r="Y376">
        <v>0.1424</v>
      </c>
      <c r="Z376">
        <v>0.11799999999999999</v>
      </c>
      <c r="AA376">
        <v>0.26040000000000002</v>
      </c>
      <c r="AB376">
        <v>209.57</v>
      </c>
      <c r="AC376" s="1">
        <v>5275.8378840912219</v>
      </c>
      <c r="AD376">
        <v>587.70000000000005</v>
      </c>
      <c r="AE376" s="1">
        <v>168118.15</v>
      </c>
      <c r="AF376" t="s">
        <v>3</v>
      </c>
      <c r="AG376" s="1">
        <v>36254</v>
      </c>
      <c r="AH376" s="1">
        <v>57128.61</v>
      </c>
      <c r="AI376">
        <v>42.6</v>
      </c>
      <c r="AJ376">
        <v>22.92</v>
      </c>
      <c r="AK376">
        <v>29.67</v>
      </c>
      <c r="AL376">
        <v>1.92</v>
      </c>
      <c r="AM376">
        <v>1.36</v>
      </c>
      <c r="AN376">
        <v>1.78</v>
      </c>
      <c r="AO376" s="1">
        <v>2283.52</v>
      </c>
      <c r="AP376">
        <v>1.1342000000000001</v>
      </c>
      <c r="AQ376" s="1">
        <v>1916.15</v>
      </c>
      <c r="AR376" s="1">
        <v>2633.08</v>
      </c>
      <c r="AS376" s="1">
        <v>8340.35</v>
      </c>
      <c r="AT376">
        <v>890.87</v>
      </c>
      <c r="AU376">
        <v>472.77</v>
      </c>
      <c r="AV376" s="1">
        <v>14253.21</v>
      </c>
      <c r="AW376" s="1">
        <v>6824.96</v>
      </c>
      <c r="AX376">
        <v>0.42359999999999998</v>
      </c>
      <c r="AY376" s="1">
        <v>6123.21</v>
      </c>
      <c r="AZ376">
        <v>0.38009999999999999</v>
      </c>
      <c r="BA376">
        <v>944.67</v>
      </c>
      <c r="BB376">
        <v>5.8599999999999999E-2</v>
      </c>
      <c r="BC376" s="1">
        <v>2217.96</v>
      </c>
      <c r="BD376">
        <v>0.13769999999999999</v>
      </c>
      <c r="BE376" s="1">
        <v>16110.81</v>
      </c>
      <c r="BF376">
        <v>0.56179999999999997</v>
      </c>
      <c r="BG376">
        <v>0.23150000000000001</v>
      </c>
      <c r="BH376">
        <v>0.1459</v>
      </c>
      <c r="BI376">
        <v>3.1099999999999999E-2</v>
      </c>
      <c r="BJ376">
        <v>2.9700000000000001E-2</v>
      </c>
    </row>
    <row r="377" spans="1:62" x14ac:dyDescent="0.25">
      <c r="A377" t="s">
        <v>379</v>
      </c>
      <c r="B377" t="s">
        <v>1132</v>
      </c>
      <c r="C377">
        <v>26.52</v>
      </c>
      <c r="D377">
        <v>183.09795885299951</v>
      </c>
      <c r="E377">
        <v>4726.2603112500001</v>
      </c>
      <c r="F377">
        <v>2.5000000000000001E-2</v>
      </c>
      <c r="G377">
        <v>6.9999999999999999E-4</v>
      </c>
      <c r="H377">
        <v>3.9899999999999998E-2</v>
      </c>
      <c r="I377">
        <v>1.1000000000000001E-3</v>
      </c>
      <c r="J377">
        <v>4.7800000000000002E-2</v>
      </c>
      <c r="K377">
        <v>0.83720000000000006</v>
      </c>
      <c r="L377">
        <v>4.8300000000000003E-2</v>
      </c>
      <c r="M377">
        <v>0.2102</v>
      </c>
      <c r="N377">
        <v>1.55E-2</v>
      </c>
      <c r="O377">
        <v>0.14399999999999999</v>
      </c>
      <c r="P377" s="1">
        <v>75262.84</v>
      </c>
      <c r="Q377">
        <v>0.1731</v>
      </c>
      <c r="R377">
        <v>0.1832</v>
      </c>
      <c r="S377">
        <v>0.64370000000000005</v>
      </c>
      <c r="T377">
        <v>30.24</v>
      </c>
      <c r="U377" s="1">
        <v>100505.73</v>
      </c>
      <c r="V377">
        <v>155.29</v>
      </c>
      <c r="W377" s="1">
        <v>245565.38</v>
      </c>
      <c r="X377">
        <v>0.7752</v>
      </c>
      <c r="Y377">
        <v>0.18729999999999999</v>
      </c>
      <c r="Z377">
        <v>3.7600000000000001E-2</v>
      </c>
      <c r="AA377">
        <v>0.2248</v>
      </c>
      <c r="AB377">
        <v>245.57</v>
      </c>
      <c r="AC377" s="1">
        <v>9063.8683372930918</v>
      </c>
      <c r="AD377">
        <v>935.88</v>
      </c>
      <c r="AE377" s="1">
        <v>206042.59</v>
      </c>
      <c r="AF377" t="s">
        <v>3</v>
      </c>
      <c r="AG377" s="1">
        <v>43150</v>
      </c>
      <c r="AH377" s="1">
        <v>73760.160000000003</v>
      </c>
      <c r="AI377">
        <v>66.78</v>
      </c>
      <c r="AJ377">
        <v>34.4</v>
      </c>
      <c r="AK377">
        <v>40.17</v>
      </c>
      <c r="AL377">
        <v>1.85</v>
      </c>
      <c r="AM377">
        <v>1.38</v>
      </c>
      <c r="AN377">
        <v>1.6</v>
      </c>
      <c r="AO377">
        <v>0</v>
      </c>
      <c r="AP377">
        <v>0.86750000000000005</v>
      </c>
      <c r="AQ377" s="1">
        <v>1577.31</v>
      </c>
      <c r="AR377" s="1">
        <v>2352.81</v>
      </c>
      <c r="AS377" s="1">
        <v>8001.47</v>
      </c>
      <c r="AT377">
        <v>929.65</v>
      </c>
      <c r="AU377">
        <v>380.24</v>
      </c>
      <c r="AV377" s="1">
        <v>13241.47</v>
      </c>
      <c r="AW377" s="1">
        <v>4051.96</v>
      </c>
      <c r="AX377">
        <v>0.28199999999999997</v>
      </c>
      <c r="AY377" s="1">
        <v>7907.69</v>
      </c>
      <c r="AZ377">
        <v>0.55030000000000001</v>
      </c>
      <c r="BA377">
        <v>911.09</v>
      </c>
      <c r="BB377">
        <v>6.3399999999999998E-2</v>
      </c>
      <c r="BC377" s="1">
        <v>1498.04</v>
      </c>
      <c r="BD377">
        <v>0.1043</v>
      </c>
      <c r="BE377" s="1">
        <v>14368.77</v>
      </c>
      <c r="BF377">
        <v>0.59850000000000003</v>
      </c>
      <c r="BG377">
        <v>0.23730000000000001</v>
      </c>
      <c r="BH377">
        <v>0.11799999999999999</v>
      </c>
      <c r="BI377">
        <v>2.98E-2</v>
      </c>
      <c r="BJ377">
        <v>1.6400000000000001E-2</v>
      </c>
    </row>
    <row r="378" spans="1:62" x14ac:dyDescent="0.25">
      <c r="A378" t="s">
        <v>380</v>
      </c>
      <c r="B378" t="s">
        <v>1133</v>
      </c>
      <c r="C378">
        <v>82.24</v>
      </c>
      <c r="D378">
        <v>8.4743951995673257</v>
      </c>
      <c r="E378">
        <v>650.26174434999996</v>
      </c>
      <c r="F378">
        <v>2.3E-3</v>
      </c>
      <c r="G378">
        <v>5.0000000000000001E-4</v>
      </c>
      <c r="H378">
        <v>8.6E-3</v>
      </c>
      <c r="I378">
        <v>1.4E-3</v>
      </c>
      <c r="J378">
        <v>6.1800000000000001E-2</v>
      </c>
      <c r="K378">
        <v>0.89959999999999996</v>
      </c>
      <c r="L378">
        <v>2.5899999999999999E-2</v>
      </c>
      <c r="M378">
        <v>0.28439999999999999</v>
      </c>
      <c r="N378">
        <v>3.8E-3</v>
      </c>
      <c r="O378">
        <v>0.14949999999999999</v>
      </c>
      <c r="P378" s="1">
        <v>60680.73</v>
      </c>
      <c r="Q378">
        <v>0.18559999999999999</v>
      </c>
      <c r="R378">
        <v>0.21179999999999999</v>
      </c>
      <c r="S378">
        <v>0.60270000000000001</v>
      </c>
      <c r="T378">
        <v>7.6</v>
      </c>
      <c r="U378" s="1">
        <v>72996.14</v>
      </c>
      <c r="V378">
        <v>84.97</v>
      </c>
      <c r="W378" s="1">
        <v>201575.7</v>
      </c>
      <c r="X378">
        <v>0.75819999999999999</v>
      </c>
      <c r="Y378">
        <v>5.96E-2</v>
      </c>
      <c r="Z378">
        <v>0.1822</v>
      </c>
      <c r="AA378">
        <v>0.24179999999999999</v>
      </c>
      <c r="AB378">
        <v>201.58</v>
      </c>
      <c r="AC378" s="1">
        <v>5301.2638964128428</v>
      </c>
      <c r="AD378">
        <v>537.34</v>
      </c>
      <c r="AE378" s="1">
        <v>183920.79</v>
      </c>
      <c r="AF378" t="s">
        <v>3</v>
      </c>
      <c r="AG378" s="1">
        <v>37286</v>
      </c>
      <c r="AH378" s="1">
        <v>56769.97</v>
      </c>
      <c r="AI378">
        <v>36.26</v>
      </c>
      <c r="AJ378">
        <v>22.73</v>
      </c>
      <c r="AK378">
        <v>26.88</v>
      </c>
      <c r="AL378">
        <v>1.9</v>
      </c>
      <c r="AM378">
        <v>1.34</v>
      </c>
      <c r="AN378">
        <v>1.72</v>
      </c>
      <c r="AO378" s="1">
        <v>2183.09</v>
      </c>
      <c r="AP378">
        <v>1.4769000000000001</v>
      </c>
      <c r="AQ378" s="1">
        <v>2213.19</v>
      </c>
      <c r="AR378" s="1">
        <v>3041.6</v>
      </c>
      <c r="AS378" s="1">
        <v>8240.3700000000008</v>
      </c>
      <c r="AT378">
        <v>770.79</v>
      </c>
      <c r="AU378">
        <v>364.52</v>
      </c>
      <c r="AV378" s="1">
        <v>14630.47</v>
      </c>
      <c r="AW378" s="1">
        <v>8028.32</v>
      </c>
      <c r="AX378">
        <v>0.46110000000000001</v>
      </c>
      <c r="AY378" s="1">
        <v>6498.48</v>
      </c>
      <c r="AZ378">
        <v>0.37319999999999998</v>
      </c>
      <c r="BA378">
        <v>883.69</v>
      </c>
      <c r="BB378">
        <v>5.0799999999999998E-2</v>
      </c>
      <c r="BC378" s="1">
        <v>2000.76</v>
      </c>
      <c r="BD378">
        <v>0.1149</v>
      </c>
      <c r="BE378" s="1">
        <v>17411.25</v>
      </c>
      <c r="BF378">
        <v>0.54379999999999995</v>
      </c>
      <c r="BG378">
        <v>0.23899999999999999</v>
      </c>
      <c r="BH378">
        <v>0.158</v>
      </c>
      <c r="BI378">
        <v>3.6499999999999998E-2</v>
      </c>
      <c r="BJ378">
        <v>2.2700000000000001E-2</v>
      </c>
    </row>
    <row r="379" spans="1:62" x14ac:dyDescent="0.25">
      <c r="A379" t="s">
        <v>381</v>
      </c>
      <c r="B379" t="s">
        <v>1134</v>
      </c>
      <c r="C379">
        <v>7.81</v>
      </c>
      <c r="D379">
        <v>350.53911005968001</v>
      </c>
      <c r="E379">
        <v>2291.9760631499998</v>
      </c>
      <c r="F379">
        <v>3.2000000000000002E-3</v>
      </c>
      <c r="G379">
        <v>8.9999999999999998E-4</v>
      </c>
      <c r="H379">
        <v>0.51800000000000002</v>
      </c>
      <c r="I379">
        <v>1.6999999999999999E-3</v>
      </c>
      <c r="J379">
        <v>0.1052</v>
      </c>
      <c r="K379">
        <v>0.26740000000000003</v>
      </c>
      <c r="L379">
        <v>0.1036</v>
      </c>
      <c r="M379">
        <v>0.99160000000000004</v>
      </c>
      <c r="N379">
        <v>4.0099999999999997E-2</v>
      </c>
      <c r="O379">
        <v>0.19139999999999999</v>
      </c>
      <c r="P379" s="1">
        <v>65482.15</v>
      </c>
      <c r="Q379">
        <v>0.26069999999999999</v>
      </c>
      <c r="R379">
        <v>0.21579999999999999</v>
      </c>
      <c r="S379">
        <v>0.52349999999999997</v>
      </c>
      <c r="T379">
        <v>25.89</v>
      </c>
      <c r="U379" s="1">
        <v>88116.31</v>
      </c>
      <c r="V379">
        <v>86.58</v>
      </c>
      <c r="W379" s="1">
        <v>127272.52</v>
      </c>
      <c r="X379">
        <v>0.63529999999999998</v>
      </c>
      <c r="Y379">
        <v>0.2984</v>
      </c>
      <c r="Z379">
        <v>6.6299999999999998E-2</v>
      </c>
      <c r="AA379">
        <v>0.36470000000000002</v>
      </c>
      <c r="AB379">
        <v>127.27</v>
      </c>
      <c r="AC379" s="1">
        <v>5863.3764619236172</v>
      </c>
      <c r="AD379">
        <v>474.97</v>
      </c>
      <c r="AE379" s="1">
        <v>79810.47</v>
      </c>
      <c r="AF379" t="s">
        <v>3</v>
      </c>
      <c r="AG379" s="1">
        <v>27482</v>
      </c>
      <c r="AH379" s="1">
        <v>39870.36</v>
      </c>
      <c r="AI379">
        <v>62.27</v>
      </c>
      <c r="AJ379">
        <v>39.28</v>
      </c>
      <c r="AK379">
        <v>46.72</v>
      </c>
      <c r="AL379">
        <v>2.15</v>
      </c>
      <c r="AM379">
        <v>1.66</v>
      </c>
      <c r="AN379">
        <v>1.92</v>
      </c>
      <c r="AO379">
        <v>0</v>
      </c>
      <c r="AP379">
        <v>1.1449</v>
      </c>
      <c r="AQ379" s="1">
        <v>2584.8000000000002</v>
      </c>
      <c r="AR379" s="1">
        <v>3060.08</v>
      </c>
      <c r="AS379" s="1">
        <v>9345.7900000000009</v>
      </c>
      <c r="AT379" s="1">
        <v>1216.1099999999999</v>
      </c>
      <c r="AU379">
        <v>655.72</v>
      </c>
      <c r="AV379" s="1">
        <v>16862.5</v>
      </c>
      <c r="AW379" s="1">
        <v>9294.18</v>
      </c>
      <c r="AX379">
        <v>0.47960000000000003</v>
      </c>
      <c r="AY379" s="1">
        <v>5262.61</v>
      </c>
      <c r="AZ379">
        <v>0.27150000000000002</v>
      </c>
      <c r="BA379">
        <v>821.76</v>
      </c>
      <c r="BB379">
        <v>4.24E-2</v>
      </c>
      <c r="BC379" s="1">
        <v>4002.09</v>
      </c>
      <c r="BD379">
        <v>0.20649999999999999</v>
      </c>
      <c r="BE379" s="1">
        <v>19380.650000000001</v>
      </c>
      <c r="BF379">
        <v>0.5524</v>
      </c>
      <c r="BG379">
        <v>0.2142</v>
      </c>
      <c r="BH379">
        <v>0.18260000000000001</v>
      </c>
      <c r="BI379">
        <v>3.1699999999999999E-2</v>
      </c>
      <c r="BJ379">
        <v>1.9E-2</v>
      </c>
    </row>
    <row r="380" spans="1:62" x14ac:dyDescent="0.25">
      <c r="A380" t="s">
        <v>382</v>
      </c>
      <c r="B380" t="s">
        <v>1135</v>
      </c>
      <c r="C380">
        <v>120.33</v>
      </c>
      <c r="D380">
        <v>12.20364361708868</v>
      </c>
      <c r="E380">
        <v>1382.4602637999999</v>
      </c>
      <c r="F380">
        <v>2.2000000000000001E-3</v>
      </c>
      <c r="G380">
        <v>4.0000000000000002E-4</v>
      </c>
      <c r="H380">
        <v>6.0000000000000001E-3</v>
      </c>
      <c r="I380">
        <v>8.0000000000000004E-4</v>
      </c>
      <c r="J380">
        <v>1.7399999999999999E-2</v>
      </c>
      <c r="K380">
        <v>0.94889999999999997</v>
      </c>
      <c r="L380">
        <v>2.4299999999999999E-2</v>
      </c>
      <c r="M380">
        <v>0.28449999999999998</v>
      </c>
      <c r="N380">
        <v>1.5E-3</v>
      </c>
      <c r="O380">
        <v>0.14630000000000001</v>
      </c>
      <c r="P380" s="1">
        <v>60058.61</v>
      </c>
      <c r="Q380">
        <v>0.18190000000000001</v>
      </c>
      <c r="R380">
        <v>0.18279999999999999</v>
      </c>
      <c r="S380">
        <v>0.63529999999999998</v>
      </c>
      <c r="T380">
        <v>13.51</v>
      </c>
      <c r="U380" s="1">
        <v>75202.149999999994</v>
      </c>
      <c r="V380">
        <v>102.82</v>
      </c>
      <c r="W380" s="1">
        <v>199081.68</v>
      </c>
      <c r="X380">
        <v>0.80589999999999995</v>
      </c>
      <c r="Y380">
        <v>7.6799999999999993E-2</v>
      </c>
      <c r="Z380">
        <v>0.1173</v>
      </c>
      <c r="AA380">
        <v>0.19409999999999999</v>
      </c>
      <c r="AB380">
        <v>199.08</v>
      </c>
      <c r="AC380" s="1">
        <v>4763.1495047238132</v>
      </c>
      <c r="AD380">
        <v>507.51</v>
      </c>
      <c r="AE380" s="1">
        <v>172478.47</v>
      </c>
      <c r="AF380" t="s">
        <v>3</v>
      </c>
      <c r="AG380" s="1">
        <v>37472</v>
      </c>
      <c r="AH380" s="1">
        <v>59088.79</v>
      </c>
      <c r="AI380">
        <v>32.93</v>
      </c>
      <c r="AJ380">
        <v>21.51</v>
      </c>
      <c r="AK380">
        <v>23.54</v>
      </c>
      <c r="AL380">
        <v>1.55</v>
      </c>
      <c r="AM380">
        <v>0.95</v>
      </c>
      <c r="AN380">
        <v>1.22</v>
      </c>
      <c r="AO380" s="1">
        <v>1810.71</v>
      </c>
      <c r="AP380">
        <v>1.1229</v>
      </c>
      <c r="AQ380" s="1">
        <v>1616.96</v>
      </c>
      <c r="AR380" s="1">
        <v>2680.02</v>
      </c>
      <c r="AS380" s="1">
        <v>7426.82</v>
      </c>
      <c r="AT380">
        <v>790.65</v>
      </c>
      <c r="AU380">
        <v>396.34</v>
      </c>
      <c r="AV380" s="1">
        <v>12910.79</v>
      </c>
      <c r="AW380" s="1">
        <v>6993.64</v>
      </c>
      <c r="AX380">
        <v>0.4677</v>
      </c>
      <c r="AY380" s="1">
        <v>5138.91</v>
      </c>
      <c r="AZ380">
        <v>0.34370000000000001</v>
      </c>
      <c r="BA380">
        <v>689.18</v>
      </c>
      <c r="BB380">
        <v>4.6100000000000002E-2</v>
      </c>
      <c r="BC380" s="1">
        <v>2131.41</v>
      </c>
      <c r="BD380">
        <v>0.14249999999999999</v>
      </c>
      <c r="BE380" s="1">
        <v>14953.14</v>
      </c>
      <c r="BF380">
        <v>0.56089999999999995</v>
      </c>
      <c r="BG380">
        <v>0.2402</v>
      </c>
      <c r="BH380">
        <v>0.1396</v>
      </c>
      <c r="BI380">
        <v>3.9199999999999999E-2</v>
      </c>
      <c r="BJ380">
        <v>2.01E-2</v>
      </c>
    </row>
    <row r="381" spans="1:62" x14ac:dyDescent="0.25">
      <c r="A381" t="s">
        <v>383</v>
      </c>
      <c r="B381" t="s">
        <v>1136</v>
      </c>
      <c r="C381">
        <v>24.29</v>
      </c>
      <c r="D381">
        <v>208.90774574659849</v>
      </c>
      <c r="E381">
        <v>4334.8911423</v>
      </c>
      <c r="F381">
        <v>2.6100000000000002E-2</v>
      </c>
      <c r="G381">
        <v>1E-3</v>
      </c>
      <c r="H381">
        <v>8.1000000000000003E-2</v>
      </c>
      <c r="I381">
        <v>1.4E-3</v>
      </c>
      <c r="J381">
        <v>6.1899999999999997E-2</v>
      </c>
      <c r="K381">
        <v>0.75829999999999997</v>
      </c>
      <c r="L381">
        <v>7.0300000000000001E-2</v>
      </c>
      <c r="M381">
        <v>0.31319999999999998</v>
      </c>
      <c r="N381">
        <v>2.2499999999999999E-2</v>
      </c>
      <c r="O381">
        <v>0.15559999999999999</v>
      </c>
      <c r="P381" s="1">
        <v>72559.850000000006</v>
      </c>
      <c r="Q381">
        <v>0.15939999999999999</v>
      </c>
      <c r="R381">
        <v>0.1903</v>
      </c>
      <c r="S381">
        <v>0.65029999999999999</v>
      </c>
      <c r="T381">
        <v>30.96</v>
      </c>
      <c r="U381" s="1">
        <v>97243.11</v>
      </c>
      <c r="V381">
        <v>138.71</v>
      </c>
      <c r="W381" s="1">
        <v>234994.52</v>
      </c>
      <c r="X381">
        <v>0.72909999999999997</v>
      </c>
      <c r="Y381">
        <v>0.2261</v>
      </c>
      <c r="Z381">
        <v>4.48E-2</v>
      </c>
      <c r="AA381">
        <v>0.27089999999999997</v>
      </c>
      <c r="AB381">
        <v>234.99</v>
      </c>
      <c r="AC381" s="1">
        <v>9023.8822109619923</v>
      </c>
      <c r="AD381">
        <v>907.71</v>
      </c>
      <c r="AE381" s="1">
        <v>188349.13</v>
      </c>
      <c r="AF381" t="s">
        <v>3</v>
      </c>
      <c r="AG381" s="1">
        <v>38633</v>
      </c>
      <c r="AH381" s="1">
        <v>63784.4</v>
      </c>
      <c r="AI381">
        <v>69.650000000000006</v>
      </c>
      <c r="AJ381">
        <v>36.299999999999997</v>
      </c>
      <c r="AK381">
        <v>46.15</v>
      </c>
      <c r="AL381">
        <v>1.83</v>
      </c>
      <c r="AM381">
        <v>1.31</v>
      </c>
      <c r="AN381">
        <v>1.59</v>
      </c>
      <c r="AO381" s="1">
        <v>3226.17</v>
      </c>
      <c r="AP381">
        <v>0.98470000000000002</v>
      </c>
      <c r="AQ381" s="1">
        <v>1685.63</v>
      </c>
      <c r="AR381" s="1">
        <v>2419.0100000000002</v>
      </c>
      <c r="AS381" s="1">
        <v>8340.98</v>
      </c>
      <c r="AT381">
        <v>948.42</v>
      </c>
      <c r="AU381">
        <v>404.39</v>
      </c>
      <c r="AV381" s="1">
        <v>13798.43</v>
      </c>
      <c r="AW381" s="1">
        <v>4185.53</v>
      </c>
      <c r="AX381">
        <v>0.27279999999999999</v>
      </c>
      <c r="AY381" s="1">
        <v>8461.64</v>
      </c>
      <c r="AZ381">
        <v>0.55149999999999999</v>
      </c>
      <c r="BA381">
        <v>764.39</v>
      </c>
      <c r="BB381">
        <v>4.9799999999999997E-2</v>
      </c>
      <c r="BC381" s="1">
        <v>1931.57</v>
      </c>
      <c r="BD381">
        <v>0.12590000000000001</v>
      </c>
      <c r="BE381" s="1">
        <v>15343.13</v>
      </c>
      <c r="BF381">
        <v>0.59379999999999999</v>
      </c>
      <c r="BG381">
        <v>0.24329999999999999</v>
      </c>
      <c r="BH381">
        <v>0.1193</v>
      </c>
      <c r="BI381">
        <v>2.63E-2</v>
      </c>
      <c r="BJ381">
        <v>1.7299999999999999E-2</v>
      </c>
    </row>
    <row r="382" spans="1:62" x14ac:dyDescent="0.25">
      <c r="A382" t="s">
        <v>384</v>
      </c>
      <c r="B382" t="s">
        <v>1137</v>
      </c>
      <c r="C382">
        <v>31.9</v>
      </c>
      <c r="D382">
        <v>157.93502498656099</v>
      </c>
      <c r="E382">
        <v>4515.5584918499999</v>
      </c>
      <c r="F382">
        <v>2.1399999999999999E-2</v>
      </c>
      <c r="G382">
        <v>5.9999999999999995E-4</v>
      </c>
      <c r="H382">
        <v>3.5299999999999998E-2</v>
      </c>
      <c r="I382">
        <v>1E-3</v>
      </c>
      <c r="J382">
        <v>4.8800000000000003E-2</v>
      </c>
      <c r="K382">
        <v>0.84370000000000001</v>
      </c>
      <c r="L382">
        <v>4.9299999999999997E-2</v>
      </c>
      <c r="M382">
        <v>0.2014</v>
      </c>
      <c r="N382">
        <v>1.4999999999999999E-2</v>
      </c>
      <c r="O382">
        <v>0.1414</v>
      </c>
      <c r="P382" s="1">
        <v>73717.25</v>
      </c>
      <c r="Q382">
        <v>0.18329999999999999</v>
      </c>
      <c r="R382">
        <v>0.2014</v>
      </c>
      <c r="S382">
        <v>0.61529999999999996</v>
      </c>
      <c r="T382">
        <v>30.04</v>
      </c>
      <c r="U382" s="1">
        <v>97100.88</v>
      </c>
      <c r="V382">
        <v>149.85</v>
      </c>
      <c r="W382" s="1">
        <v>244123.17</v>
      </c>
      <c r="X382">
        <v>0.78890000000000005</v>
      </c>
      <c r="Y382">
        <v>0.16520000000000001</v>
      </c>
      <c r="Z382">
        <v>4.5900000000000003E-2</v>
      </c>
      <c r="AA382">
        <v>0.21110000000000001</v>
      </c>
      <c r="AB382">
        <v>244.12</v>
      </c>
      <c r="AC382" s="1">
        <v>8478.3073976910637</v>
      </c>
      <c r="AD382">
        <v>896.82</v>
      </c>
      <c r="AE382" s="1">
        <v>202805.97</v>
      </c>
      <c r="AF382" t="s">
        <v>3</v>
      </c>
      <c r="AG382" s="1">
        <v>43981</v>
      </c>
      <c r="AH382" s="1">
        <v>76852.05</v>
      </c>
      <c r="AI382">
        <v>62.53</v>
      </c>
      <c r="AJ382">
        <v>32.89</v>
      </c>
      <c r="AK382">
        <v>37.659999999999997</v>
      </c>
      <c r="AL382">
        <v>1.71</v>
      </c>
      <c r="AM382">
        <v>1.33</v>
      </c>
      <c r="AN382">
        <v>1.5</v>
      </c>
      <c r="AO382" s="1">
        <v>3226.17</v>
      </c>
      <c r="AP382">
        <v>0.82899999999999996</v>
      </c>
      <c r="AQ382" s="1">
        <v>1521.41</v>
      </c>
      <c r="AR382" s="1">
        <v>2341.52</v>
      </c>
      <c r="AS382" s="1">
        <v>7705.4</v>
      </c>
      <c r="AT382">
        <v>892.32</v>
      </c>
      <c r="AU382">
        <v>360.84</v>
      </c>
      <c r="AV382" s="1">
        <v>12821.5</v>
      </c>
      <c r="AW382" s="1">
        <v>4039.46</v>
      </c>
      <c r="AX382">
        <v>0.2868</v>
      </c>
      <c r="AY382" s="1">
        <v>7605.68</v>
      </c>
      <c r="AZ382">
        <v>0.54</v>
      </c>
      <c r="BA382">
        <v>979.47</v>
      </c>
      <c r="BB382">
        <v>6.9500000000000006E-2</v>
      </c>
      <c r="BC382" s="1">
        <v>1459.36</v>
      </c>
      <c r="BD382">
        <v>0.1036</v>
      </c>
      <c r="BE382" s="1">
        <v>14083.97</v>
      </c>
      <c r="BF382">
        <v>0.59540000000000004</v>
      </c>
      <c r="BG382">
        <v>0.23230000000000001</v>
      </c>
      <c r="BH382">
        <v>0.12570000000000001</v>
      </c>
      <c r="BI382">
        <v>3.0599999999999999E-2</v>
      </c>
      <c r="BJ382">
        <v>1.6E-2</v>
      </c>
    </row>
    <row r="383" spans="1:62" x14ac:dyDescent="0.25">
      <c r="A383" t="s">
        <v>385</v>
      </c>
      <c r="B383" t="s">
        <v>1138</v>
      </c>
      <c r="C383">
        <v>29.05</v>
      </c>
      <c r="D383">
        <v>172.30978987573491</v>
      </c>
      <c r="E383">
        <v>4647.27261395</v>
      </c>
      <c r="F383">
        <v>3.5900000000000001E-2</v>
      </c>
      <c r="G383">
        <v>6.9999999999999999E-4</v>
      </c>
      <c r="H383">
        <v>5.57E-2</v>
      </c>
      <c r="I383">
        <v>1E-3</v>
      </c>
      <c r="J383">
        <v>4.58E-2</v>
      </c>
      <c r="K383">
        <v>0.80869999999999997</v>
      </c>
      <c r="L383">
        <v>5.21E-2</v>
      </c>
      <c r="M383">
        <v>0.18099999999999999</v>
      </c>
      <c r="N383">
        <v>1.8100000000000002E-2</v>
      </c>
      <c r="O383">
        <v>0.13739999999999999</v>
      </c>
      <c r="P383" s="1">
        <v>75303.009999999995</v>
      </c>
      <c r="Q383">
        <v>0.17949999999999999</v>
      </c>
      <c r="R383">
        <v>0.19059999999999999</v>
      </c>
      <c r="S383">
        <v>0.62990000000000002</v>
      </c>
      <c r="T383">
        <v>29.81</v>
      </c>
      <c r="U383" s="1">
        <v>98868.86</v>
      </c>
      <c r="V383">
        <v>154.56</v>
      </c>
      <c r="W383" s="1">
        <v>264629.84999999998</v>
      </c>
      <c r="X383">
        <v>0.77490000000000003</v>
      </c>
      <c r="Y383">
        <v>0.18740000000000001</v>
      </c>
      <c r="Z383">
        <v>3.7699999999999997E-2</v>
      </c>
      <c r="AA383">
        <v>0.22509999999999999</v>
      </c>
      <c r="AB383">
        <v>264.63</v>
      </c>
      <c r="AC383" s="1">
        <v>9889.7970526434219</v>
      </c>
      <c r="AD383">
        <v>955.24</v>
      </c>
      <c r="AE383" s="1">
        <v>232383.06</v>
      </c>
      <c r="AF383" t="s">
        <v>3</v>
      </c>
      <c r="AG383" s="1">
        <v>45266</v>
      </c>
      <c r="AH383" s="1">
        <v>84106.25</v>
      </c>
      <c r="AI383">
        <v>66.569999999999993</v>
      </c>
      <c r="AJ383">
        <v>34.46</v>
      </c>
      <c r="AK383">
        <v>39.770000000000003</v>
      </c>
      <c r="AL383">
        <v>2.06</v>
      </c>
      <c r="AM383">
        <v>1.6</v>
      </c>
      <c r="AN383">
        <v>1.79</v>
      </c>
      <c r="AO383">
        <v>0</v>
      </c>
      <c r="AP383">
        <v>0.79310000000000003</v>
      </c>
      <c r="AQ383" s="1">
        <v>1639.99</v>
      </c>
      <c r="AR383" s="1">
        <v>2363.7800000000002</v>
      </c>
      <c r="AS383" s="1">
        <v>7926.91</v>
      </c>
      <c r="AT383">
        <v>896.41</v>
      </c>
      <c r="AU383">
        <v>350.45</v>
      </c>
      <c r="AV383" s="1">
        <v>13177.54</v>
      </c>
      <c r="AW383" s="1">
        <v>3515.46</v>
      </c>
      <c r="AX383">
        <v>0.24510000000000001</v>
      </c>
      <c r="AY383" s="1">
        <v>8568.48</v>
      </c>
      <c r="AZ383">
        <v>0.59740000000000004</v>
      </c>
      <c r="BA383">
        <v>888.44</v>
      </c>
      <c r="BB383">
        <v>6.1899999999999997E-2</v>
      </c>
      <c r="BC383" s="1">
        <v>1370.46</v>
      </c>
      <c r="BD383">
        <v>9.5500000000000002E-2</v>
      </c>
      <c r="BE383" s="1">
        <v>14342.83</v>
      </c>
      <c r="BF383">
        <v>0.5988</v>
      </c>
      <c r="BG383">
        <v>0.2316</v>
      </c>
      <c r="BH383">
        <v>0.1231</v>
      </c>
      <c r="BI383">
        <v>2.92E-2</v>
      </c>
      <c r="BJ383">
        <v>1.7399999999999999E-2</v>
      </c>
    </row>
    <row r="384" spans="1:62" x14ac:dyDescent="0.25">
      <c r="A384" t="s">
        <v>386</v>
      </c>
      <c r="B384" t="s">
        <v>1139</v>
      </c>
      <c r="C384">
        <v>132.38</v>
      </c>
      <c r="D384">
        <v>11.44955139381727</v>
      </c>
      <c r="E384">
        <v>1414.94163415</v>
      </c>
      <c r="F384">
        <v>2.0999999999999999E-3</v>
      </c>
      <c r="G384">
        <v>5.0000000000000001E-4</v>
      </c>
      <c r="H384">
        <v>6.4999999999999997E-3</v>
      </c>
      <c r="I384">
        <v>8.0000000000000004E-4</v>
      </c>
      <c r="J384">
        <v>1.6500000000000001E-2</v>
      </c>
      <c r="K384">
        <v>0.95050000000000001</v>
      </c>
      <c r="L384">
        <v>2.3199999999999998E-2</v>
      </c>
      <c r="M384">
        <v>0.30690000000000001</v>
      </c>
      <c r="N384">
        <v>1.1000000000000001E-3</v>
      </c>
      <c r="O384">
        <v>0.15440000000000001</v>
      </c>
      <c r="P384" s="1">
        <v>60686.39</v>
      </c>
      <c r="Q384">
        <v>0.19489999999999999</v>
      </c>
      <c r="R384">
        <v>0.18690000000000001</v>
      </c>
      <c r="S384">
        <v>0.61819999999999997</v>
      </c>
      <c r="T384">
        <v>13.68</v>
      </c>
      <c r="U384" s="1">
        <v>74446.210000000006</v>
      </c>
      <c r="V384">
        <v>103.31</v>
      </c>
      <c r="W384" s="1">
        <v>198278.15</v>
      </c>
      <c r="X384">
        <v>0.79949999999999999</v>
      </c>
      <c r="Y384">
        <v>7.2900000000000006E-2</v>
      </c>
      <c r="Z384">
        <v>0.12759999999999999</v>
      </c>
      <c r="AA384">
        <v>0.20050000000000001</v>
      </c>
      <c r="AB384">
        <v>198.28</v>
      </c>
      <c r="AC384" s="1">
        <v>4509.0324527835501</v>
      </c>
      <c r="AD384">
        <v>502.05</v>
      </c>
      <c r="AE384" s="1">
        <v>175437.43</v>
      </c>
      <c r="AF384" t="s">
        <v>3</v>
      </c>
      <c r="AG384" s="1">
        <v>38916</v>
      </c>
      <c r="AH384" s="1">
        <v>60986.69</v>
      </c>
      <c r="AI384">
        <v>30.58</v>
      </c>
      <c r="AJ384">
        <v>21.1</v>
      </c>
      <c r="AK384">
        <v>22.96</v>
      </c>
      <c r="AL384">
        <v>1.71</v>
      </c>
      <c r="AM384">
        <v>1.0900000000000001</v>
      </c>
      <c r="AN384">
        <v>1.36</v>
      </c>
      <c r="AO384" s="1">
        <v>1847.48</v>
      </c>
      <c r="AP384">
        <v>1.0799000000000001</v>
      </c>
      <c r="AQ384" s="1">
        <v>1668.4</v>
      </c>
      <c r="AR384" s="1">
        <v>2704.46</v>
      </c>
      <c r="AS384" s="1">
        <v>7432.04</v>
      </c>
      <c r="AT384">
        <v>709.65</v>
      </c>
      <c r="AU384">
        <v>461.61</v>
      </c>
      <c r="AV384" s="1">
        <v>12976.17</v>
      </c>
      <c r="AW384" s="1">
        <v>6947.8</v>
      </c>
      <c r="AX384">
        <v>0.46850000000000003</v>
      </c>
      <c r="AY384" s="1">
        <v>5093.7700000000004</v>
      </c>
      <c r="AZ384">
        <v>0.34350000000000003</v>
      </c>
      <c r="BA384">
        <v>655.5</v>
      </c>
      <c r="BB384">
        <v>4.4200000000000003E-2</v>
      </c>
      <c r="BC384" s="1">
        <v>2132.2600000000002</v>
      </c>
      <c r="BD384">
        <v>0.14380000000000001</v>
      </c>
      <c r="BE384" s="1">
        <v>14829.33</v>
      </c>
      <c r="BF384">
        <v>0.55549999999999999</v>
      </c>
      <c r="BG384">
        <v>0.24210000000000001</v>
      </c>
      <c r="BH384">
        <v>0.1409</v>
      </c>
      <c r="BI384">
        <v>3.95E-2</v>
      </c>
      <c r="BJ384">
        <v>2.1999999999999999E-2</v>
      </c>
    </row>
    <row r="385" spans="1:62" x14ac:dyDescent="0.25">
      <c r="A385" t="s">
        <v>387</v>
      </c>
      <c r="B385" t="s">
        <v>1140</v>
      </c>
      <c r="C385">
        <v>73.86</v>
      </c>
      <c r="D385">
        <v>34.759089667765792</v>
      </c>
      <c r="E385">
        <v>2211.7686394500001</v>
      </c>
      <c r="F385">
        <v>6.6E-3</v>
      </c>
      <c r="G385">
        <v>1E-3</v>
      </c>
      <c r="H385">
        <v>1.6199999999999999E-2</v>
      </c>
      <c r="I385">
        <v>1.4E-3</v>
      </c>
      <c r="J385">
        <v>3.27E-2</v>
      </c>
      <c r="K385">
        <v>0.90069999999999995</v>
      </c>
      <c r="L385">
        <v>4.1599999999999998E-2</v>
      </c>
      <c r="M385">
        <v>0.30840000000000001</v>
      </c>
      <c r="N385">
        <v>5.5999999999999999E-3</v>
      </c>
      <c r="O385">
        <v>0.151</v>
      </c>
      <c r="P385" s="1">
        <v>65574.929999999993</v>
      </c>
      <c r="Q385">
        <v>0.21110000000000001</v>
      </c>
      <c r="R385">
        <v>0.1956</v>
      </c>
      <c r="S385">
        <v>0.59330000000000005</v>
      </c>
      <c r="T385">
        <v>15.66</v>
      </c>
      <c r="U385" s="1">
        <v>85908.01</v>
      </c>
      <c r="V385">
        <v>143.46</v>
      </c>
      <c r="W385" s="1">
        <v>206128.04</v>
      </c>
      <c r="X385">
        <v>0.74760000000000004</v>
      </c>
      <c r="Y385">
        <v>0.1484</v>
      </c>
      <c r="Z385">
        <v>0.104</v>
      </c>
      <c r="AA385">
        <v>0.25240000000000001</v>
      </c>
      <c r="AB385">
        <v>206.13</v>
      </c>
      <c r="AC385" s="1">
        <v>5967.3241349161626</v>
      </c>
      <c r="AD385">
        <v>589.57000000000005</v>
      </c>
      <c r="AE385" s="1">
        <v>176665.44</v>
      </c>
      <c r="AF385" t="s">
        <v>3</v>
      </c>
      <c r="AG385" s="1">
        <v>39109</v>
      </c>
      <c r="AH385" s="1">
        <v>62917.760000000002</v>
      </c>
      <c r="AI385">
        <v>42.9</v>
      </c>
      <c r="AJ385">
        <v>25.58</v>
      </c>
      <c r="AK385">
        <v>29.38</v>
      </c>
      <c r="AL385">
        <v>1.98</v>
      </c>
      <c r="AM385">
        <v>1.71</v>
      </c>
      <c r="AN385">
        <v>1.89</v>
      </c>
      <c r="AO385" s="1">
        <v>1849.18</v>
      </c>
      <c r="AP385">
        <v>1.0339</v>
      </c>
      <c r="AQ385" s="1">
        <v>1421.7</v>
      </c>
      <c r="AR385" s="1">
        <v>2214.36</v>
      </c>
      <c r="AS385" s="1">
        <v>7260.79</v>
      </c>
      <c r="AT385">
        <v>817.07</v>
      </c>
      <c r="AU385">
        <v>338.69</v>
      </c>
      <c r="AV385" s="1">
        <v>12052.61</v>
      </c>
      <c r="AW385" s="1">
        <v>5185.59</v>
      </c>
      <c r="AX385">
        <v>0.38069999999999998</v>
      </c>
      <c r="AY385" s="1">
        <v>6014.87</v>
      </c>
      <c r="AZ385">
        <v>0.44159999999999999</v>
      </c>
      <c r="BA385">
        <v>680.04</v>
      </c>
      <c r="BB385">
        <v>4.99E-2</v>
      </c>
      <c r="BC385" s="1">
        <v>1740.57</v>
      </c>
      <c r="BD385">
        <v>0.1278</v>
      </c>
      <c r="BE385" s="1">
        <v>13621.07</v>
      </c>
      <c r="BF385">
        <v>0.56999999999999995</v>
      </c>
      <c r="BG385">
        <v>0.22900000000000001</v>
      </c>
      <c r="BH385">
        <v>0.14860000000000001</v>
      </c>
      <c r="BI385">
        <v>3.4799999999999998E-2</v>
      </c>
      <c r="BJ385">
        <v>1.7600000000000001E-2</v>
      </c>
    </row>
    <row r="386" spans="1:62" x14ac:dyDescent="0.25">
      <c r="A386" t="s">
        <v>388</v>
      </c>
      <c r="B386" t="s">
        <v>1141</v>
      </c>
      <c r="C386">
        <v>88.86</v>
      </c>
      <c r="D386">
        <v>12.97550597841893</v>
      </c>
      <c r="E386">
        <v>1027.5059424999999</v>
      </c>
      <c r="F386">
        <v>2.8E-3</v>
      </c>
      <c r="G386">
        <v>8.9999999999999998E-4</v>
      </c>
      <c r="H386">
        <v>6.1000000000000004E-3</v>
      </c>
      <c r="I386">
        <v>8.0000000000000004E-4</v>
      </c>
      <c r="J386">
        <v>4.9200000000000001E-2</v>
      </c>
      <c r="K386">
        <v>0.91120000000000001</v>
      </c>
      <c r="L386">
        <v>2.9100000000000001E-2</v>
      </c>
      <c r="M386">
        <v>0.23810000000000001</v>
      </c>
      <c r="N386">
        <v>3.5999999999999999E-3</v>
      </c>
      <c r="O386">
        <v>0.1452</v>
      </c>
      <c r="P386" s="1">
        <v>63620.18</v>
      </c>
      <c r="Q386">
        <v>0.17660000000000001</v>
      </c>
      <c r="R386">
        <v>0.1835</v>
      </c>
      <c r="S386">
        <v>0.64</v>
      </c>
      <c r="T386">
        <v>10.87</v>
      </c>
      <c r="U386" s="1">
        <v>70086.41</v>
      </c>
      <c r="V386">
        <v>94.49</v>
      </c>
      <c r="W386" s="1">
        <v>242707.3</v>
      </c>
      <c r="X386">
        <v>0.66659999999999997</v>
      </c>
      <c r="Y386">
        <v>8.0500000000000002E-2</v>
      </c>
      <c r="Z386">
        <v>0.25290000000000001</v>
      </c>
      <c r="AA386">
        <v>0.33339999999999997</v>
      </c>
      <c r="AB386">
        <v>242.71</v>
      </c>
      <c r="AC386" s="1">
        <v>6411.1189083305771</v>
      </c>
      <c r="AD386">
        <v>564.96</v>
      </c>
      <c r="AE386" s="1">
        <v>196584.15</v>
      </c>
      <c r="AF386" t="s">
        <v>3</v>
      </c>
      <c r="AG386" s="1">
        <v>39078</v>
      </c>
      <c r="AH386" s="1">
        <v>60510.76</v>
      </c>
      <c r="AI386">
        <v>39.64</v>
      </c>
      <c r="AJ386">
        <v>22.99</v>
      </c>
      <c r="AK386">
        <v>28.4</v>
      </c>
      <c r="AL386">
        <v>1.99</v>
      </c>
      <c r="AM386">
        <v>1.2</v>
      </c>
      <c r="AN386">
        <v>1.6</v>
      </c>
      <c r="AO386" s="1">
        <v>1583.86</v>
      </c>
      <c r="AP386">
        <v>1.1874</v>
      </c>
      <c r="AQ386" s="1">
        <v>1768.02</v>
      </c>
      <c r="AR386" s="1">
        <v>2540.0300000000002</v>
      </c>
      <c r="AS386" s="1">
        <v>7908.51</v>
      </c>
      <c r="AT386">
        <v>782.74</v>
      </c>
      <c r="AU386">
        <v>400.32</v>
      </c>
      <c r="AV386" s="1">
        <v>13399.62</v>
      </c>
      <c r="AW386" s="1">
        <v>6463.63</v>
      </c>
      <c r="AX386">
        <v>0.40410000000000001</v>
      </c>
      <c r="AY386" s="1">
        <v>6700.21</v>
      </c>
      <c r="AZ386">
        <v>0.41889999999999999</v>
      </c>
      <c r="BA386" s="1">
        <v>1174.28</v>
      </c>
      <c r="BB386">
        <v>7.3400000000000007E-2</v>
      </c>
      <c r="BC386" s="1">
        <v>1655.48</v>
      </c>
      <c r="BD386">
        <v>0.10349999999999999</v>
      </c>
      <c r="BE386" s="1">
        <v>15993.6</v>
      </c>
      <c r="BF386">
        <v>0.5625</v>
      </c>
      <c r="BG386">
        <v>0.2392</v>
      </c>
      <c r="BH386">
        <v>0.1477</v>
      </c>
      <c r="BI386">
        <v>3.2899999999999999E-2</v>
      </c>
      <c r="BJ386">
        <v>1.77E-2</v>
      </c>
    </row>
    <row r="387" spans="1:62" x14ac:dyDescent="0.25">
      <c r="A387" t="s">
        <v>389</v>
      </c>
      <c r="B387" t="s">
        <v>1142</v>
      </c>
      <c r="C387">
        <v>139.94999999999999</v>
      </c>
      <c r="D387">
        <v>11.775889153157889</v>
      </c>
      <c r="E387">
        <v>1532.3053488</v>
      </c>
      <c r="F387">
        <v>2.7000000000000001E-3</v>
      </c>
      <c r="G387">
        <v>5.0000000000000001E-4</v>
      </c>
      <c r="H387">
        <v>6.0000000000000001E-3</v>
      </c>
      <c r="I387">
        <v>5.9999999999999995E-4</v>
      </c>
      <c r="J387">
        <v>1.5299999999999999E-2</v>
      </c>
      <c r="K387">
        <v>0.95179999999999998</v>
      </c>
      <c r="L387">
        <v>2.3099999999999999E-2</v>
      </c>
      <c r="M387">
        <v>0.28370000000000001</v>
      </c>
      <c r="N387">
        <v>1.2999999999999999E-3</v>
      </c>
      <c r="O387">
        <v>0.15060000000000001</v>
      </c>
      <c r="P387" s="1">
        <v>61578.9</v>
      </c>
      <c r="Q387">
        <v>0.1641</v>
      </c>
      <c r="R387">
        <v>0.20069999999999999</v>
      </c>
      <c r="S387">
        <v>0.63519999999999999</v>
      </c>
      <c r="T387">
        <v>13.47</v>
      </c>
      <c r="U387" s="1">
        <v>81145.02</v>
      </c>
      <c r="V387">
        <v>116.14</v>
      </c>
      <c r="W387" s="1">
        <v>202850.93</v>
      </c>
      <c r="X387">
        <v>0.78879999999999995</v>
      </c>
      <c r="Y387">
        <v>7.9200000000000007E-2</v>
      </c>
      <c r="Z387">
        <v>0.13189999999999999</v>
      </c>
      <c r="AA387">
        <v>0.2112</v>
      </c>
      <c r="AB387">
        <v>202.85</v>
      </c>
      <c r="AC387" s="1">
        <v>4631.8660422667626</v>
      </c>
      <c r="AD387">
        <v>493.26</v>
      </c>
      <c r="AE387" s="1">
        <v>183644.45</v>
      </c>
      <c r="AF387" t="s">
        <v>3</v>
      </c>
      <c r="AG387" s="1">
        <v>39421</v>
      </c>
      <c r="AH387" s="1">
        <v>61759.97</v>
      </c>
      <c r="AI387">
        <v>32.369999999999997</v>
      </c>
      <c r="AJ387">
        <v>20.91</v>
      </c>
      <c r="AK387">
        <v>23.32</v>
      </c>
      <c r="AL387">
        <v>1.91</v>
      </c>
      <c r="AM387">
        <v>1.07</v>
      </c>
      <c r="AN387">
        <v>1.48</v>
      </c>
      <c r="AO387" s="1">
        <v>1804.1</v>
      </c>
      <c r="AP387">
        <v>1.1093999999999999</v>
      </c>
      <c r="AQ387" s="1">
        <v>1568.47</v>
      </c>
      <c r="AR387" s="1">
        <v>2555.2800000000002</v>
      </c>
      <c r="AS387" s="1">
        <v>7314.96</v>
      </c>
      <c r="AT387">
        <v>736.59</v>
      </c>
      <c r="AU387">
        <v>458.82</v>
      </c>
      <c r="AV387" s="1">
        <v>12634.13</v>
      </c>
      <c r="AW387" s="1">
        <v>6485.65</v>
      </c>
      <c r="AX387">
        <v>0.44869999999999999</v>
      </c>
      <c r="AY387" s="1">
        <v>5324.88</v>
      </c>
      <c r="AZ387">
        <v>0.36840000000000001</v>
      </c>
      <c r="BA387">
        <v>670.01</v>
      </c>
      <c r="BB387">
        <v>4.6399999999999997E-2</v>
      </c>
      <c r="BC387" s="1">
        <v>1974.04</v>
      </c>
      <c r="BD387">
        <v>0.1366</v>
      </c>
      <c r="BE387" s="1">
        <v>14454.6</v>
      </c>
      <c r="BF387">
        <v>0.56030000000000002</v>
      </c>
      <c r="BG387">
        <v>0.24610000000000001</v>
      </c>
      <c r="BH387">
        <v>0.1366</v>
      </c>
      <c r="BI387">
        <v>3.7400000000000003E-2</v>
      </c>
      <c r="BJ387">
        <v>1.9599999999999999E-2</v>
      </c>
    </row>
    <row r="388" spans="1:62" x14ac:dyDescent="0.25">
      <c r="A388" t="s">
        <v>390</v>
      </c>
      <c r="B388" t="s">
        <v>1143</v>
      </c>
      <c r="C388">
        <v>33.380000000000003</v>
      </c>
      <c r="D388">
        <v>148.32598645998189</v>
      </c>
      <c r="E388">
        <v>4423.3861574499997</v>
      </c>
      <c r="F388">
        <v>3.7900000000000003E-2</v>
      </c>
      <c r="G388">
        <v>1.1000000000000001E-3</v>
      </c>
      <c r="H388">
        <v>0.13120000000000001</v>
      </c>
      <c r="I388">
        <v>1.6000000000000001E-3</v>
      </c>
      <c r="J388">
        <v>7.9100000000000004E-2</v>
      </c>
      <c r="K388">
        <v>0.67889999999999995</v>
      </c>
      <c r="L388">
        <v>7.0099999999999996E-2</v>
      </c>
      <c r="M388">
        <v>0.32740000000000002</v>
      </c>
      <c r="N388">
        <v>4.0899999999999999E-2</v>
      </c>
      <c r="O388">
        <v>0.1555</v>
      </c>
      <c r="P388" s="1">
        <v>69583.67</v>
      </c>
      <c r="Q388">
        <v>0.19159999999999999</v>
      </c>
      <c r="R388">
        <v>0.19839999999999999</v>
      </c>
      <c r="S388">
        <v>0.61</v>
      </c>
      <c r="T388">
        <v>31.06</v>
      </c>
      <c r="U388" s="1">
        <v>93932.52</v>
      </c>
      <c r="V388">
        <v>142.66999999999999</v>
      </c>
      <c r="W388" s="1">
        <v>220660.69</v>
      </c>
      <c r="X388">
        <v>0.72729999999999995</v>
      </c>
      <c r="Y388">
        <v>0.22109999999999999</v>
      </c>
      <c r="Z388">
        <v>5.16E-2</v>
      </c>
      <c r="AA388">
        <v>0.2727</v>
      </c>
      <c r="AB388">
        <v>220.66</v>
      </c>
      <c r="AC388" s="1">
        <v>8195.3871859068531</v>
      </c>
      <c r="AD388">
        <v>796.46</v>
      </c>
      <c r="AE388" s="1">
        <v>180900.79</v>
      </c>
      <c r="AF388" t="s">
        <v>3</v>
      </c>
      <c r="AG388" s="1">
        <v>39492</v>
      </c>
      <c r="AH388" s="1">
        <v>63433.25</v>
      </c>
      <c r="AI388">
        <v>61.01</v>
      </c>
      <c r="AJ388">
        <v>33.76</v>
      </c>
      <c r="AK388">
        <v>40.6</v>
      </c>
      <c r="AL388">
        <v>1.75</v>
      </c>
      <c r="AM388">
        <v>1.33</v>
      </c>
      <c r="AN388">
        <v>1.57</v>
      </c>
      <c r="AO388" s="1">
        <v>2495.3000000000002</v>
      </c>
      <c r="AP388">
        <v>0.92949999999999999</v>
      </c>
      <c r="AQ388" s="1">
        <v>1619.81</v>
      </c>
      <c r="AR388" s="1">
        <v>2297.5500000000002</v>
      </c>
      <c r="AS388" s="1">
        <v>7781.45</v>
      </c>
      <c r="AT388">
        <v>862.4</v>
      </c>
      <c r="AU388">
        <v>365.44</v>
      </c>
      <c r="AV388" s="1">
        <v>12926.65</v>
      </c>
      <c r="AW388" s="1">
        <v>4480.5200000000004</v>
      </c>
      <c r="AX388">
        <v>0.30780000000000002</v>
      </c>
      <c r="AY388" s="1">
        <v>7397.87</v>
      </c>
      <c r="AZ388">
        <v>0.50819999999999999</v>
      </c>
      <c r="BA388">
        <v>777.49</v>
      </c>
      <c r="BB388">
        <v>5.3400000000000003E-2</v>
      </c>
      <c r="BC388" s="1">
        <v>1901.25</v>
      </c>
      <c r="BD388">
        <v>0.13059999999999999</v>
      </c>
      <c r="BE388" s="1">
        <v>14557.13</v>
      </c>
      <c r="BF388">
        <v>0.59330000000000005</v>
      </c>
      <c r="BG388">
        <v>0.23369999999999999</v>
      </c>
      <c r="BH388">
        <v>0.12670000000000001</v>
      </c>
      <c r="BI388">
        <v>2.8799999999999999E-2</v>
      </c>
      <c r="BJ388">
        <v>1.7500000000000002E-2</v>
      </c>
    </row>
    <row r="389" spans="1:62" x14ac:dyDescent="0.25">
      <c r="A389" t="s">
        <v>391</v>
      </c>
      <c r="B389" t="s">
        <v>1144</v>
      </c>
      <c r="C389">
        <v>88.38</v>
      </c>
      <c r="D389">
        <v>11.54593858482356</v>
      </c>
      <c r="E389">
        <v>961.95462114999998</v>
      </c>
      <c r="F389">
        <v>1.2999999999999999E-3</v>
      </c>
      <c r="G389">
        <v>4.0000000000000002E-4</v>
      </c>
      <c r="H389">
        <v>5.4000000000000003E-3</v>
      </c>
      <c r="I389">
        <v>1.1999999999999999E-3</v>
      </c>
      <c r="J389">
        <v>1.8200000000000001E-2</v>
      </c>
      <c r="K389">
        <v>0.9526</v>
      </c>
      <c r="L389">
        <v>2.0899999999999998E-2</v>
      </c>
      <c r="M389">
        <v>0.30740000000000001</v>
      </c>
      <c r="N389">
        <v>1.8E-3</v>
      </c>
      <c r="O389">
        <v>0.14499999999999999</v>
      </c>
      <c r="P389" s="1">
        <v>58194.15</v>
      </c>
      <c r="Q389">
        <v>0.24679999999999999</v>
      </c>
      <c r="R389">
        <v>0.18990000000000001</v>
      </c>
      <c r="S389">
        <v>0.56330000000000002</v>
      </c>
      <c r="T389">
        <v>10.31</v>
      </c>
      <c r="U389" s="1">
        <v>68613.13</v>
      </c>
      <c r="V389">
        <v>93.46</v>
      </c>
      <c r="W389" s="1">
        <v>204404.77</v>
      </c>
      <c r="X389">
        <v>0.77539999999999998</v>
      </c>
      <c r="Y389">
        <v>4.8800000000000003E-2</v>
      </c>
      <c r="Z389">
        <v>0.17580000000000001</v>
      </c>
      <c r="AA389">
        <v>0.22459999999999999</v>
      </c>
      <c r="AB389">
        <v>204.4</v>
      </c>
      <c r="AC389" s="1">
        <v>5130.1801765228993</v>
      </c>
      <c r="AD389">
        <v>531.49</v>
      </c>
      <c r="AE389" s="1">
        <v>166205.96</v>
      </c>
      <c r="AF389" t="s">
        <v>3</v>
      </c>
      <c r="AG389" s="1">
        <v>36879</v>
      </c>
      <c r="AH389" s="1">
        <v>55935.97</v>
      </c>
      <c r="AI389">
        <v>32.99</v>
      </c>
      <c r="AJ389">
        <v>22.47</v>
      </c>
      <c r="AK389">
        <v>23.7</v>
      </c>
      <c r="AL389">
        <v>1.84</v>
      </c>
      <c r="AM389">
        <v>1.1200000000000001</v>
      </c>
      <c r="AN389">
        <v>1.35</v>
      </c>
      <c r="AO389" s="1">
        <v>1821.01</v>
      </c>
      <c r="AP389">
        <v>1.2331000000000001</v>
      </c>
      <c r="AQ389" s="1">
        <v>1773.09</v>
      </c>
      <c r="AR389" s="1">
        <v>2871.62</v>
      </c>
      <c r="AS389" s="1">
        <v>7764.79</v>
      </c>
      <c r="AT389">
        <v>844.16</v>
      </c>
      <c r="AU389">
        <v>460.76</v>
      </c>
      <c r="AV389" s="1">
        <v>13714.43</v>
      </c>
      <c r="AW389" s="1">
        <v>7583.47</v>
      </c>
      <c r="AX389">
        <v>0.47420000000000001</v>
      </c>
      <c r="AY389" s="1">
        <v>5336.82</v>
      </c>
      <c r="AZ389">
        <v>0.3337</v>
      </c>
      <c r="BA389">
        <v>781.99</v>
      </c>
      <c r="BB389">
        <v>4.8899999999999999E-2</v>
      </c>
      <c r="BC389" s="1">
        <v>2288.52</v>
      </c>
      <c r="BD389">
        <v>0.1431</v>
      </c>
      <c r="BE389" s="1">
        <v>15990.79</v>
      </c>
      <c r="BF389">
        <v>0.54590000000000005</v>
      </c>
      <c r="BG389">
        <v>0.23910000000000001</v>
      </c>
      <c r="BH389">
        <v>0.1583</v>
      </c>
      <c r="BI389">
        <v>3.7199999999999997E-2</v>
      </c>
      <c r="BJ389">
        <v>1.95E-2</v>
      </c>
    </row>
    <row r="390" spans="1:62" x14ac:dyDescent="0.25">
      <c r="A390" t="s">
        <v>392</v>
      </c>
      <c r="B390" t="s">
        <v>1145</v>
      </c>
      <c r="C390">
        <v>96.86</v>
      </c>
      <c r="D390">
        <v>12.35595123762729</v>
      </c>
      <c r="E390">
        <v>1081.0641411500001</v>
      </c>
      <c r="F390">
        <v>3.3999999999999998E-3</v>
      </c>
      <c r="G390">
        <v>5.9999999999999995E-4</v>
      </c>
      <c r="H390">
        <v>6.1000000000000004E-3</v>
      </c>
      <c r="I390">
        <v>4.0000000000000002E-4</v>
      </c>
      <c r="J390">
        <v>3.3599999999999998E-2</v>
      </c>
      <c r="K390">
        <v>0.93359999999999999</v>
      </c>
      <c r="L390">
        <v>2.23E-2</v>
      </c>
      <c r="M390">
        <v>0.1948</v>
      </c>
      <c r="N390">
        <v>1.6999999999999999E-3</v>
      </c>
      <c r="O390">
        <v>0.14130000000000001</v>
      </c>
      <c r="P390" s="1">
        <v>62466.31</v>
      </c>
      <c r="Q390">
        <v>0.18310000000000001</v>
      </c>
      <c r="R390">
        <v>0.19539999999999999</v>
      </c>
      <c r="S390">
        <v>0.62150000000000005</v>
      </c>
      <c r="T390">
        <v>10.01</v>
      </c>
      <c r="U390" s="1">
        <v>77836.53</v>
      </c>
      <c r="V390">
        <v>107.97</v>
      </c>
      <c r="W390" s="1">
        <v>223414.81</v>
      </c>
      <c r="X390">
        <v>0.751</v>
      </c>
      <c r="Y390">
        <v>6.59E-2</v>
      </c>
      <c r="Z390">
        <v>0.18310000000000001</v>
      </c>
      <c r="AA390">
        <v>0.249</v>
      </c>
      <c r="AB390">
        <v>223.41</v>
      </c>
      <c r="AC390" s="1">
        <v>5403.0741276383906</v>
      </c>
      <c r="AD390">
        <v>556.45000000000005</v>
      </c>
      <c r="AE390" s="1">
        <v>198794.45</v>
      </c>
      <c r="AF390" t="s">
        <v>3</v>
      </c>
      <c r="AG390" s="1">
        <v>41699</v>
      </c>
      <c r="AH390" s="1">
        <v>66652.94</v>
      </c>
      <c r="AI390">
        <v>33.840000000000003</v>
      </c>
      <c r="AJ390">
        <v>22.49</v>
      </c>
      <c r="AK390">
        <v>23.73</v>
      </c>
      <c r="AL390">
        <v>1.81</v>
      </c>
      <c r="AM390">
        <v>1.1299999999999999</v>
      </c>
      <c r="AN390">
        <v>1.53</v>
      </c>
      <c r="AO390" s="1">
        <v>1926.61</v>
      </c>
      <c r="AP390">
        <v>1.1193</v>
      </c>
      <c r="AQ390" s="1">
        <v>1705.65</v>
      </c>
      <c r="AR390" s="1">
        <v>2416.7600000000002</v>
      </c>
      <c r="AS390" s="1">
        <v>7718.86</v>
      </c>
      <c r="AT390">
        <v>652.35</v>
      </c>
      <c r="AU390">
        <v>502.22</v>
      </c>
      <c r="AV390" s="1">
        <v>12995.84</v>
      </c>
      <c r="AW390" s="1">
        <v>6412.89</v>
      </c>
      <c r="AX390">
        <v>0.43149999999999999</v>
      </c>
      <c r="AY390" s="1">
        <v>6042.59</v>
      </c>
      <c r="AZ390">
        <v>0.40660000000000002</v>
      </c>
      <c r="BA390">
        <v>917.91</v>
      </c>
      <c r="BB390">
        <v>6.1800000000000001E-2</v>
      </c>
      <c r="BC390" s="1">
        <v>1487.69</v>
      </c>
      <c r="BD390">
        <v>0.10009999999999999</v>
      </c>
      <c r="BE390" s="1">
        <v>14861.08</v>
      </c>
      <c r="BF390">
        <v>0.5655</v>
      </c>
      <c r="BG390">
        <v>0.2414</v>
      </c>
      <c r="BH390">
        <v>0.13500000000000001</v>
      </c>
      <c r="BI390">
        <v>3.5700000000000003E-2</v>
      </c>
      <c r="BJ390">
        <v>2.2499999999999999E-2</v>
      </c>
    </row>
    <row r="391" spans="1:62" x14ac:dyDescent="0.25">
      <c r="A391" t="s">
        <v>393</v>
      </c>
      <c r="B391" t="s">
        <v>1146</v>
      </c>
      <c r="C391">
        <v>13.76</v>
      </c>
      <c r="D391">
        <v>255.97756092061769</v>
      </c>
      <c r="E391">
        <v>2448.0447909999998</v>
      </c>
      <c r="F391">
        <v>2.8999999999999998E-3</v>
      </c>
      <c r="G391">
        <v>6.9999999999999999E-4</v>
      </c>
      <c r="H391">
        <v>0.25850000000000001</v>
      </c>
      <c r="I391">
        <v>1.6000000000000001E-3</v>
      </c>
      <c r="J391">
        <v>0.1103</v>
      </c>
      <c r="K391">
        <v>0.4914</v>
      </c>
      <c r="L391">
        <v>0.13469999999999999</v>
      </c>
      <c r="M391">
        <v>0.98270000000000002</v>
      </c>
      <c r="N391">
        <v>3.7600000000000001E-2</v>
      </c>
      <c r="O391">
        <v>0.1913</v>
      </c>
      <c r="P391" s="1">
        <v>63032.72</v>
      </c>
      <c r="Q391">
        <v>0.22869999999999999</v>
      </c>
      <c r="R391">
        <v>0.216</v>
      </c>
      <c r="S391">
        <v>0.55530000000000002</v>
      </c>
      <c r="T391">
        <v>25.37</v>
      </c>
      <c r="U391" s="1">
        <v>83680.31</v>
      </c>
      <c r="V391">
        <v>94.81</v>
      </c>
      <c r="W391" s="1">
        <v>125866.79</v>
      </c>
      <c r="X391">
        <v>0.63780000000000003</v>
      </c>
      <c r="Y391">
        <v>0.28149999999999997</v>
      </c>
      <c r="Z391">
        <v>8.0699999999999994E-2</v>
      </c>
      <c r="AA391">
        <v>0.36220000000000002</v>
      </c>
      <c r="AB391">
        <v>125.87</v>
      </c>
      <c r="AC391" s="1">
        <v>4594.793962907298</v>
      </c>
      <c r="AD391">
        <v>407.26</v>
      </c>
      <c r="AE391" s="1">
        <v>80571.03</v>
      </c>
      <c r="AF391" t="s">
        <v>3</v>
      </c>
      <c r="AG391" s="1">
        <v>27051</v>
      </c>
      <c r="AH391" s="1">
        <v>40485.07</v>
      </c>
      <c r="AI391">
        <v>54.91</v>
      </c>
      <c r="AJ391">
        <v>32.71</v>
      </c>
      <c r="AK391">
        <v>40.020000000000003</v>
      </c>
      <c r="AL391">
        <v>2.33</v>
      </c>
      <c r="AM391">
        <v>1.86</v>
      </c>
      <c r="AN391">
        <v>2.17</v>
      </c>
      <c r="AO391">
        <v>1.41</v>
      </c>
      <c r="AP391">
        <v>1.0130999999999999</v>
      </c>
      <c r="AQ391" s="1">
        <v>2218.77</v>
      </c>
      <c r="AR391" s="1">
        <v>3227.84</v>
      </c>
      <c r="AS391" s="1">
        <v>8987.82</v>
      </c>
      <c r="AT391" s="1">
        <v>1034.42</v>
      </c>
      <c r="AU391">
        <v>531.46</v>
      </c>
      <c r="AV391" s="1">
        <v>16000.31</v>
      </c>
      <c r="AW391" s="1">
        <v>9590.4500000000007</v>
      </c>
      <c r="AX391">
        <v>0.52610000000000001</v>
      </c>
      <c r="AY391" s="1">
        <v>4008.72</v>
      </c>
      <c r="AZ391">
        <v>0.21990000000000001</v>
      </c>
      <c r="BA391">
        <v>702.13</v>
      </c>
      <c r="BB391">
        <v>3.85E-2</v>
      </c>
      <c r="BC391" s="1">
        <v>3929.06</v>
      </c>
      <c r="BD391">
        <v>0.2155</v>
      </c>
      <c r="BE391" s="1">
        <v>18230.36</v>
      </c>
      <c r="BF391">
        <v>0.55310000000000004</v>
      </c>
      <c r="BG391">
        <v>0.23519999999999999</v>
      </c>
      <c r="BH391">
        <v>0.16439999999999999</v>
      </c>
      <c r="BI391">
        <v>3.2399999999999998E-2</v>
      </c>
      <c r="BJ391">
        <v>1.4999999999999999E-2</v>
      </c>
    </row>
    <row r="392" spans="1:62" x14ac:dyDescent="0.25">
      <c r="A392" t="s">
        <v>394</v>
      </c>
      <c r="B392" t="s">
        <v>1147</v>
      </c>
      <c r="C392">
        <v>30.24</v>
      </c>
      <c r="D392">
        <v>242.28443193869359</v>
      </c>
      <c r="E392">
        <v>6065.6369474000003</v>
      </c>
      <c r="F392">
        <v>4.1300000000000003E-2</v>
      </c>
      <c r="G392">
        <v>1.5E-3</v>
      </c>
      <c r="H392">
        <v>0.23</v>
      </c>
      <c r="I392">
        <v>1.2999999999999999E-3</v>
      </c>
      <c r="J392">
        <v>0.12429999999999999</v>
      </c>
      <c r="K392">
        <v>0.51619999999999999</v>
      </c>
      <c r="L392">
        <v>8.5300000000000001E-2</v>
      </c>
      <c r="M392">
        <v>0.47699999999999998</v>
      </c>
      <c r="N392">
        <v>8.3599999999999994E-2</v>
      </c>
      <c r="O392">
        <v>0.16370000000000001</v>
      </c>
      <c r="P392" s="1">
        <v>70697.66</v>
      </c>
      <c r="Q392">
        <v>0.20349999999999999</v>
      </c>
      <c r="R392">
        <v>0.21210000000000001</v>
      </c>
      <c r="S392">
        <v>0.58450000000000002</v>
      </c>
      <c r="T392">
        <v>41.72</v>
      </c>
      <c r="U392" s="1">
        <v>98133.03</v>
      </c>
      <c r="V392">
        <v>147.52000000000001</v>
      </c>
      <c r="W392" s="1">
        <v>193985.51</v>
      </c>
      <c r="X392">
        <v>0.69269999999999998</v>
      </c>
      <c r="Y392">
        <v>0.25509999999999999</v>
      </c>
      <c r="Z392">
        <v>5.2200000000000003E-2</v>
      </c>
      <c r="AA392">
        <v>0.30730000000000002</v>
      </c>
      <c r="AB392">
        <v>193.99</v>
      </c>
      <c r="AC392" s="1">
        <v>7587.7395454420503</v>
      </c>
      <c r="AD392">
        <v>672.35</v>
      </c>
      <c r="AE392" s="1">
        <v>150539.82999999999</v>
      </c>
      <c r="AF392" t="s">
        <v>3</v>
      </c>
      <c r="AG392" s="1">
        <v>35691</v>
      </c>
      <c r="AH392" s="1">
        <v>55889.78</v>
      </c>
      <c r="AI392">
        <v>64.790000000000006</v>
      </c>
      <c r="AJ392">
        <v>34.71</v>
      </c>
      <c r="AK392">
        <v>43.44</v>
      </c>
      <c r="AL392">
        <v>1.62</v>
      </c>
      <c r="AM392">
        <v>1.28</v>
      </c>
      <c r="AN392">
        <v>1.47</v>
      </c>
      <c r="AO392" s="1">
        <v>1064.01</v>
      </c>
      <c r="AP392">
        <v>0.96740000000000004</v>
      </c>
      <c r="AQ392" s="1">
        <v>1682.56</v>
      </c>
      <c r="AR392" s="1">
        <v>2402.4899999999998</v>
      </c>
      <c r="AS392" s="1">
        <v>8226.91</v>
      </c>
      <c r="AT392">
        <v>982.25</v>
      </c>
      <c r="AU392">
        <v>489.11</v>
      </c>
      <c r="AV392" s="1">
        <v>13783.33</v>
      </c>
      <c r="AW392" s="1">
        <v>5442.03</v>
      </c>
      <c r="AX392">
        <v>0.35270000000000001</v>
      </c>
      <c r="AY392" s="1">
        <v>6714.63</v>
      </c>
      <c r="AZ392">
        <v>0.43519999999999998</v>
      </c>
      <c r="BA392">
        <v>820.53</v>
      </c>
      <c r="BB392">
        <v>5.3199999999999997E-2</v>
      </c>
      <c r="BC392" s="1">
        <v>2453.37</v>
      </c>
      <c r="BD392">
        <v>0.159</v>
      </c>
      <c r="BE392" s="1">
        <v>15430.56</v>
      </c>
      <c r="BF392">
        <v>0.59819999999999995</v>
      </c>
      <c r="BG392">
        <v>0.2288</v>
      </c>
      <c r="BH392">
        <v>0.1305</v>
      </c>
      <c r="BI392">
        <v>2.81E-2</v>
      </c>
      <c r="BJ392">
        <v>1.44E-2</v>
      </c>
    </row>
    <row r="393" spans="1:62" x14ac:dyDescent="0.25">
      <c r="A393" t="s">
        <v>395</v>
      </c>
      <c r="B393" t="s">
        <v>1148</v>
      </c>
      <c r="C393">
        <v>182.33</v>
      </c>
      <c r="D393">
        <v>7.7752902295827644</v>
      </c>
      <c r="E393">
        <v>1144.3627123000001</v>
      </c>
      <c r="F393">
        <v>1.1999999999999999E-3</v>
      </c>
      <c r="G393">
        <v>2.9999999999999997E-4</v>
      </c>
      <c r="H393">
        <v>5.0000000000000001E-3</v>
      </c>
      <c r="I393">
        <v>8.0000000000000004E-4</v>
      </c>
      <c r="J393">
        <v>1.0500000000000001E-2</v>
      </c>
      <c r="K393">
        <v>0.96140000000000003</v>
      </c>
      <c r="L393">
        <v>2.0799999999999999E-2</v>
      </c>
      <c r="M393">
        <v>0.68110000000000004</v>
      </c>
      <c r="N393">
        <v>8.9999999999999998E-4</v>
      </c>
      <c r="O393">
        <v>0.1736</v>
      </c>
      <c r="P393" s="1">
        <v>60156.75</v>
      </c>
      <c r="Q393">
        <v>0.1482</v>
      </c>
      <c r="R393">
        <v>0.18379999999999999</v>
      </c>
      <c r="S393">
        <v>0.66800000000000004</v>
      </c>
      <c r="T393">
        <v>12.6</v>
      </c>
      <c r="U393" s="1">
        <v>74490.3</v>
      </c>
      <c r="V393">
        <v>91.05</v>
      </c>
      <c r="W393" s="1">
        <v>266510.43</v>
      </c>
      <c r="X393">
        <v>0.49959999999999999</v>
      </c>
      <c r="Y393">
        <v>0.15579999999999999</v>
      </c>
      <c r="Z393">
        <v>0.34460000000000002</v>
      </c>
      <c r="AA393">
        <v>0.50039999999999996</v>
      </c>
      <c r="AB393">
        <v>266.51</v>
      </c>
      <c r="AC393" s="1">
        <v>5691.7410331216333</v>
      </c>
      <c r="AD393">
        <v>366.08</v>
      </c>
      <c r="AE393" s="1">
        <v>190969.33</v>
      </c>
      <c r="AF393" t="s">
        <v>3</v>
      </c>
      <c r="AG393" s="1">
        <v>32860</v>
      </c>
      <c r="AH393" s="1">
        <v>51373.66</v>
      </c>
      <c r="AI393">
        <v>25.84</v>
      </c>
      <c r="AJ393">
        <v>20.260000000000002</v>
      </c>
      <c r="AK393">
        <v>22.53</v>
      </c>
      <c r="AL393">
        <v>0.54</v>
      </c>
      <c r="AM393">
        <v>0.44</v>
      </c>
      <c r="AN393">
        <v>0.52</v>
      </c>
      <c r="AO393">
        <v>2.2799999999999998</v>
      </c>
      <c r="AP393">
        <v>0.80820000000000003</v>
      </c>
      <c r="AQ393" s="1">
        <v>1984.98</v>
      </c>
      <c r="AR393" s="1">
        <v>3462.25</v>
      </c>
      <c r="AS393" s="1">
        <v>8904.06</v>
      </c>
      <c r="AT393">
        <v>878.38</v>
      </c>
      <c r="AU393">
        <v>491.93</v>
      </c>
      <c r="AV393" s="1">
        <v>15721.6</v>
      </c>
      <c r="AW393" s="1">
        <v>9208.4599999999991</v>
      </c>
      <c r="AX393">
        <v>0.49459999999999998</v>
      </c>
      <c r="AY393" s="1">
        <v>5699.76</v>
      </c>
      <c r="AZ393">
        <v>0.30609999999999998</v>
      </c>
      <c r="BA393">
        <v>730.39</v>
      </c>
      <c r="BB393">
        <v>3.9199999999999999E-2</v>
      </c>
      <c r="BC393" s="1">
        <v>2979.55</v>
      </c>
      <c r="BD393">
        <v>0.16</v>
      </c>
      <c r="BE393" s="1">
        <v>18618.16</v>
      </c>
      <c r="BF393">
        <v>0.53349999999999997</v>
      </c>
      <c r="BG393">
        <v>0.26119999999999999</v>
      </c>
      <c r="BH393">
        <v>0.13880000000000001</v>
      </c>
      <c r="BI393">
        <v>4.07E-2</v>
      </c>
      <c r="BJ393">
        <v>2.58E-2</v>
      </c>
    </row>
    <row r="394" spans="1:62" x14ac:dyDescent="0.25">
      <c r="A394" t="s">
        <v>396</v>
      </c>
      <c r="B394" t="s">
        <v>1149</v>
      </c>
      <c r="C394">
        <v>37.67</v>
      </c>
      <c r="D394">
        <v>54.901116425305219</v>
      </c>
      <c r="E394">
        <v>1632.9466052499999</v>
      </c>
      <c r="F394">
        <v>6.6E-3</v>
      </c>
      <c r="G394">
        <v>1.6999999999999999E-3</v>
      </c>
      <c r="H394">
        <v>1.3599999999999999E-2</v>
      </c>
      <c r="I394">
        <v>1E-3</v>
      </c>
      <c r="J394">
        <v>2.2200000000000001E-2</v>
      </c>
      <c r="K394">
        <v>0.92090000000000005</v>
      </c>
      <c r="L394">
        <v>3.4000000000000002E-2</v>
      </c>
      <c r="M394">
        <v>0.2949</v>
      </c>
      <c r="N394">
        <v>5.7000000000000002E-3</v>
      </c>
      <c r="O394">
        <v>0.14710000000000001</v>
      </c>
      <c r="P394" s="1">
        <v>61853.94</v>
      </c>
      <c r="Q394">
        <v>0.1898</v>
      </c>
      <c r="R394">
        <v>0.19420000000000001</v>
      </c>
      <c r="S394">
        <v>0.61599999999999999</v>
      </c>
      <c r="T394">
        <v>12.78</v>
      </c>
      <c r="U394" s="1">
        <v>82265.820000000007</v>
      </c>
      <c r="V394">
        <v>128.24</v>
      </c>
      <c r="W394" s="1">
        <v>196430.6</v>
      </c>
      <c r="X394">
        <v>0.78769999999999996</v>
      </c>
      <c r="Y394">
        <v>0.13289999999999999</v>
      </c>
      <c r="Z394">
        <v>7.9399999999999998E-2</v>
      </c>
      <c r="AA394">
        <v>0.21229999999999999</v>
      </c>
      <c r="AB394">
        <v>196.43</v>
      </c>
      <c r="AC394" s="1">
        <v>5678.8417748225665</v>
      </c>
      <c r="AD394">
        <v>617.4</v>
      </c>
      <c r="AE394" s="1">
        <v>166570.97</v>
      </c>
      <c r="AF394" t="s">
        <v>3</v>
      </c>
      <c r="AG394" s="1">
        <v>38809</v>
      </c>
      <c r="AH394" s="1">
        <v>61515.68</v>
      </c>
      <c r="AI394">
        <v>46.54</v>
      </c>
      <c r="AJ394">
        <v>25.77</v>
      </c>
      <c r="AK394">
        <v>31.94</v>
      </c>
      <c r="AL394">
        <v>1.8</v>
      </c>
      <c r="AM394">
        <v>1.47</v>
      </c>
      <c r="AN394">
        <v>1.65</v>
      </c>
      <c r="AO394" s="1">
        <v>1824.95</v>
      </c>
      <c r="AP394">
        <v>1.0259</v>
      </c>
      <c r="AQ394" s="1">
        <v>1521.17</v>
      </c>
      <c r="AR394" s="1">
        <v>2272.2800000000002</v>
      </c>
      <c r="AS394" s="1">
        <v>6997.69</v>
      </c>
      <c r="AT394">
        <v>779.86</v>
      </c>
      <c r="AU394">
        <v>356.33</v>
      </c>
      <c r="AV394" s="1">
        <v>11927.32</v>
      </c>
      <c r="AW394" s="1">
        <v>5445.97</v>
      </c>
      <c r="AX394">
        <v>0.39810000000000001</v>
      </c>
      <c r="AY394" s="1">
        <v>5851.66</v>
      </c>
      <c r="AZ394">
        <v>0.42780000000000001</v>
      </c>
      <c r="BA394">
        <v>647.65</v>
      </c>
      <c r="BB394">
        <v>4.7300000000000002E-2</v>
      </c>
      <c r="BC394" s="1">
        <v>1734.47</v>
      </c>
      <c r="BD394">
        <v>0.1268</v>
      </c>
      <c r="BE394" s="1">
        <v>13679.75</v>
      </c>
      <c r="BF394">
        <v>0.56869999999999998</v>
      </c>
      <c r="BG394">
        <v>0.23649999999999999</v>
      </c>
      <c r="BH394">
        <v>0.13780000000000001</v>
      </c>
      <c r="BI394">
        <v>3.4099999999999998E-2</v>
      </c>
      <c r="BJ394">
        <v>2.3E-2</v>
      </c>
    </row>
    <row r="395" spans="1:62" x14ac:dyDescent="0.25">
      <c r="A395" t="s">
        <v>397</v>
      </c>
      <c r="B395" t="s">
        <v>1150</v>
      </c>
      <c r="C395">
        <v>76.48</v>
      </c>
      <c r="D395">
        <v>19.861556038100659</v>
      </c>
      <c r="E395">
        <v>1393.2114763</v>
      </c>
      <c r="F395">
        <v>2.8999999999999998E-3</v>
      </c>
      <c r="G395">
        <v>2.9999999999999997E-4</v>
      </c>
      <c r="H395">
        <v>7.9000000000000008E-3</v>
      </c>
      <c r="I395">
        <v>8.0000000000000004E-4</v>
      </c>
      <c r="J395">
        <v>3.4200000000000001E-2</v>
      </c>
      <c r="K395">
        <v>0.92210000000000003</v>
      </c>
      <c r="L395">
        <v>3.1800000000000002E-2</v>
      </c>
      <c r="M395">
        <v>0.26779999999999998</v>
      </c>
      <c r="N395">
        <v>3.5999999999999999E-3</v>
      </c>
      <c r="O395">
        <v>0.14660000000000001</v>
      </c>
      <c r="P395" s="1">
        <v>63782.03</v>
      </c>
      <c r="Q395">
        <v>0.1749</v>
      </c>
      <c r="R395">
        <v>0.19239999999999999</v>
      </c>
      <c r="S395">
        <v>0.63270000000000004</v>
      </c>
      <c r="T395">
        <v>12.55</v>
      </c>
      <c r="U395" s="1">
        <v>80932.179999999993</v>
      </c>
      <c r="V395">
        <v>111.34</v>
      </c>
      <c r="W395" s="1">
        <v>250928.66</v>
      </c>
      <c r="X395">
        <v>0.73419999999999996</v>
      </c>
      <c r="Y395">
        <v>0.1159</v>
      </c>
      <c r="Z395">
        <v>0.14990000000000001</v>
      </c>
      <c r="AA395">
        <v>0.26579999999999998</v>
      </c>
      <c r="AB395">
        <v>250.93</v>
      </c>
      <c r="AC395" s="1">
        <v>7066.9997636140724</v>
      </c>
      <c r="AD395">
        <v>633.9</v>
      </c>
      <c r="AE395" s="1">
        <v>206961.17</v>
      </c>
      <c r="AF395" t="s">
        <v>3</v>
      </c>
      <c r="AG395" s="1">
        <v>39010</v>
      </c>
      <c r="AH395" s="1">
        <v>64051.55</v>
      </c>
      <c r="AI395">
        <v>42.41</v>
      </c>
      <c r="AJ395">
        <v>24.33</v>
      </c>
      <c r="AK395">
        <v>27.96</v>
      </c>
      <c r="AL395">
        <v>2.06</v>
      </c>
      <c r="AM395">
        <v>1.47</v>
      </c>
      <c r="AN395">
        <v>1.69</v>
      </c>
      <c r="AO395" s="1">
        <v>1952.93</v>
      </c>
      <c r="AP395">
        <v>1.0920000000000001</v>
      </c>
      <c r="AQ395" s="1">
        <v>1641.55</v>
      </c>
      <c r="AR395" s="1">
        <v>2607.34</v>
      </c>
      <c r="AS395" s="1">
        <v>7823.75</v>
      </c>
      <c r="AT395">
        <v>820.27</v>
      </c>
      <c r="AU395">
        <v>319.56</v>
      </c>
      <c r="AV395" s="1">
        <v>13212.46</v>
      </c>
      <c r="AW395" s="1">
        <v>5839.81</v>
      </c>
      <c r="AX395">
        <v>0.375</v>
      </c>
      <c r="AY395" s="1">
        <v>7037.12</v>
      </c>
      <c r="AZ395">
        <v>0.45179999999999998</v>
      </c>
      <c r="BA395">
        <v>873.96</v>
      </c>
      <c r="BB395">
        <v>5.6099999999999997E-2</v>
      </c>
      <c r="BC395" s="1">
        <v>1823.23</v>
      </c>
      <c r="BD395">
        <v>0.1171</v>
      </c>
      <c r="BE395" s="1">
        <v>15574.12</v>
      </c>
      <c r="BF395">
        <v>0.55640000000000001</v>
      </c>
      <c r="BG395">
        <v>0.23069999999999999</v>
      </c>
      <c r="BH395">
        <v>0.1615</v>
      </c>
      <c r="BI395">
        <v>3.6200000000000003E-2</v>
      </c>
      <c r="BJ395">
        <v>1.52E-2</v>
      </c>
    </row>
    <row r="396" spans="1:62" x14ac:dyDescent="0.25">
      <c r="A396" t="s">
        <v>398</v>
      </c>
      <c r="B396" t="s">
        <v>1151</v>
      </c>
      <c r="C396">
        <v>110.05</v>
      </c>
      <c r="D396">
        <v>11.641257016521671</v>
      </c>
      <c r="E396">
        <v>1236.8339880999999</v>
      </c>
      <c r="F396">
        <v>1.8E-3</v>
      </c>
      <c r="G396">
        <v>2.0000000000000001E-4</v>
      </c>
      <c r="H396">
        <v>6.1000000000000004E-3</v>
      </c>
      <c r="I396">
        <v>8.9999999999999998E-4</v>
      </c>
      <c r="J396">
        <v>1.6400000000000001E-2</v>
      </c>
      <c r="K396">
        <v>0.95330000000000004</v>
      </c>
      <c r="L396">
        <v>2.1399999999999999E-2</v>
      </c>
      <c r="M396">
        <v>0.31219999999999998</v>
      </c>
      <c r="N396">
        <v>1.1000000000000001E-3</v>
      </c>
      <c r="O396">
        <v>0.14879999999999999</v>
      </c>
      <c r="P396" s="1">
        <v>58928.27</v>
      </c>
      <c r="Q396">
        <v>0.19339999999999999</v>
      </c>
      <c r="R396">
        <v>0.1898</v>
      </c>
      <c r="S396">
        <v>0.61680000000000001</v>
      </c>
      <c r="T396">
        <v>11.69</v>
      </c>
      <c r="U396" s="1">
        <v>73979.12</v>
      </c>
      <c r="V396">
        <v>105.72</v>
      </c>
      <c r="W396" s="1">
        <v>219565.42</v>
      </c>
      <c r="X396">
        <v>0.70650000000000002</v>
      </c>
      <c r="Y396">
        <v>7.9399999999999998E-2</v>
      </c>
      <c r="Z396">
        <v>0.21410000000000001</v>
      </c>
      <c r="AA396">
        <v>0.29349999999999998</v>
      </c>
      <c r="AB396">
        <v>219.57</v>
      </c>
      <c r="AC396" s="1">
        <v>6279.756495030595</v>
      </c>
      <c r="AD396">
        <v>513.15</v>
      </c>
      <c r="AE396" s="1">
        <v>182267.36</v>
      </c>
      <c r="AF396" t="s">
        <v>3</v>
      </c>
      <c r="AG396" s="1">
        <v>35818</v>
      </c>
      <c r="AH396" s="1">
        <v>57186.55</v>
      </c>
      <c r="AI396">
        <v>33.979999999999997</v>
      </c>
      <c r="AJ396">
        <v>22.18</v>
      </c>
      <c r="AK396">
        <v>23.97</v>
      </c>
      <c r="AL396">
        <v>2.0099999999999998</v>
      </c>
      <c r="AM396">
        <v>1.45</v>
      </c>
      <c r="AN396">
        <v>1.66</v>
      </c>
      <c r="AO396" s="1">
        <v>1748.06</v>
      </c>
      <c r="AP396">
        <v>1.1611</v>
      </c>
      <c r="AQ396" s="1">
        <v>1690.44</v>
      </c>
      <c r="AR396" s="1">
        <v>2635.79</v>
      </c>
      <c r="AS396" s="1">
        <v>7759.17</v>
      </c>
      <c r="AT396">
        <v>757.86</v>
      </c>
      <c r="AU396">
        <v>373.78</v>
      </c>
      <c r="AV396" s="1">
        <v>13217.04</v>
      </c>
      <c r="AW396" s="1">
        <v>7317.73</v>
      </c>
      <c r="AX396">
        <v>0.4632</v>
      </c>
      <c r="AY396" s="1">
        <v>5602.77</v>
      </c>
      <c r="AZ396">
        <v>0.35460000000000003</v>
      </c>
      <c r="BA396">
        <v>640.80999999999995</v>
      </c>
      <c r="BB396">
        <v>4.0599999999999997E-2</v>
      </c>
      <c r="BC396" s="1">
        <v>2237.13</v>
      </c>
      <c r="BD396">
        <v>0.1416</v>
      </c>
      <c r="BE396" s="1">
        <v>15798.44</v>
      </c>
      <c r="BF396">
        <v>0.55079999999999996</v>
      </c>
      <c r="BG396">
        <v>0.2487</v>
      </c>
      <c r="BH396">
        <v>0.13700000000000001</v>
      </c>
      <c r="BI396">
        <v>4.0899999999999999E-2</v>
      </c>
      <c r="BJ396">
        <v>2.2700000000000001E-2</v>
      </c>
    </row>
    <row r="397" spans="1:62" x14ac:dyDescent="0.25">
      <c r="A397" t="s">
        <v>399</v>
      </c>
      <c r="B397" t="s">
        <v>1152</v>
      </c>
      <c r="C397">
        <v>19.29</v>
      </c>
      <c r="D397">
        <v>114.22083487937149</v>
      </c>
      <c r="E397">
        <v>1413.8372766499999</v>
      </c>
      <c r="F397">
        <v>1.1900000000000001E-2</v>
      </c>
      <c r="G397">
        <v>8.0000000000000004E-4</v>
      </c>
      <c r="H397">
        <v>4.4699999999999997E-2</v>
      </c>
      <c r="I397">
        <v>1.1000000000000001E-3</v>
      </c>
      <c r="J397">
        <v>6.6000000000000003E-2</v>
      </c>
      <c r="K397">
        <v>0.81479999999999997</v>
      </c>
      <c r="L397">
        <v>6.08E-2</v>
      </c>
      <c r="M397">
        <v>0.36770000000000003</v>
      </c>
      <c r="N397">
        <v>1.0200000000000001E-2</v>
      </c>
      <c r="O397">
        <v>0.1487</v>
      </c>
      <c r="P397" s="1">
        <v>66490.95</v>
      </c>
      <c r="Q397">
        <v>0.19919999999999999</v>
      </c>
      <c r="R397">
        <v>0.17299999999999999</v>
      </c>
      <c r="S397">
        <v>0.62790000000000001</v>
      </c>
      <c r="T397">
        <v>11.64</v>
      </c>
      <c r="U397" s="1">
        <v>85631.62</v>
      </c>
      <c r="V397">
        <v>119.26</v>
      </c>
      <c r="W397" s="1">
        <v>238582.45</v>
      </c>
      <c r="X397">
        <v>0.66979999999999995</v>
      </c>
      <c r="Y397">
        <v>0.25309999999999999</v>
      </c>
      <c r="Z397">
        <v>7.7100000000000002E-2</v>
      </c>
      <c r="AA397">
        <v>0.33019999999999999</v>
      </c>
      <c r="AB397">
        <v>238.58</v>
      </c>
      <c r="AC397" s="1">
        <v>8095.3997290835814</v>
      </c>
      <c r="AD397">
        <v>737.9</v>
      </c>
      <c r="AE397" s="1">
        <v>194943.17</v>
      </c>
      <c r="AF397" t="s">
        <v>3</v>
      </c>
      <c r="AG397" s="1">
        <v>36906</v>
      </c>
      <c r="AH397" s="1">
        <v>58550.29</v>
      </c>
      <c r="AI397">
        <v>57.32</v>
      </c>
      <c r="AJ397">
        <v>30.83</v>
      </c>
      <c r="AK397">
        <v>41.65</v>
      </c>
      <c r="AL397">
        <v>1.75</v>
      </c>
      <c r="AM397">
        <v>1.37</v>
      </c>
      <c r="AN397">
        <v>1.64</v>
      </c>
      <c r="AO397">
        <v>432.59</v>
      </c>
      <c r="AP397">
        <v>0.96850000000000003</v>
      </c>
      <c r="AQ397" s="1">
        <v>1924.92</v>
      </c>
      <c r="AR397" s="1">
        <v>2593.3200000000002</v>
      </c>
      <c r="AS397" s="1">
        <v>7988.79</v>
      </c>
      <c r="AT397">
        <v>870.27</v>
      </c>
      <c r="AU397">
        <v>448.44</v>
      </c>
      <c r="AV397" s="1">
        <v>13825.75</v>
      </c>
      <c r="AW397" s="1">
        <v>5418.67</v>
      </c>
      <c r="AX397">
        <v>0.34129999999999999</v>
      </c>
      <c r="AY397" s="1">
        <v>7619.43</v>
      </c>
      <c r="AZ397">
        <v>0.47989999999999999</v>
      </c>
      <c r="BA397">
        <v>964.91</v>
      </c>
      <c r="BB397">
        <v>6.08E-2</v>
      </c>
      <c r="BC397" s="1">
        <v>1873.14</v>
      </c>
      <c r="BD397">
        <v>0.11799999999999999</v>
      </c>
      <c r="BE397" s="1">
        <v>15876.16</v>
      </c>
      <c r="BF397">
        <v>0.56420000000000003</v>
      </c>
      <c r="BG397">
        <v>0.22789999999999999</v>
      </c>
      <c r="BH397">
        <v>0.15909999999999999</v>
      </c>
      <c r="BI397">
        <v>3.1699999999999999E-2</v>
      </c>
      <c r="BJ397">
        <v>1.7100000000000001E-2</v>
      </c>
    </row>
    <row r="398" spans="1:62" x14ac:dyDescent="0.25">
      <c r="A398" t="s">
        <v>400</v>
      </c>
      <c r="B398" t="s">
        <v>1153</v>
      </c>
      <c r="C398">
        <v>34.520000000000003</v>
      </c>
      <c r="D398">
        <v>74.460671013808636</v>
      </c>
      <c r="E398">
        <v>2152.1559906000002</v>
      </c>
      <c r="F398">
        <v>6.6E-3</v>
      </c>
      <c r="G398">
        <v>6.9999999999999999E-4</v>
      </c>
      <c r="H398">
        <v>1.5800000000000002E-2</v>
      </c>
      <c r="I398">
        <v>5.9999999999999995E-4</v>
      </c>
      <c r="J398">
        <v>3.0599999999999999E-2</v>
      </c>
      <c r="K398">
        <v>0.90200000000000002</v>
      </c>
      <c r="L398">
        <v>4.3700000000000003E-2</v>
      </c>
      <c r="M398">
        <v>0.3009</v>
      </c>
      <c r="N398">
        <v>7.1999999999999998E-3</v>
      </c>
      <c r="O398">
        <v>0.14630000000000001</v>
      </c>
      <c r="P398" s="1">
        <v>64870.33</v>
      </c>
      <c r="Q398">
        <v>0.1774</v>
      </c>
      <c r="R398">
        <v>0.1918</v>
      </c>
      <c r="S398">
        <v>0.63090000000000002</v>
      </c>
      <c r="T398">
        <v>16.05</v>
      </c>
      <c r="U398" s="1">
        <v>85100.08</v>
      </c>
      <c r="V398">
        <v>134.13999999999999</v>
      </c>
      <c r="W398" s="1">
        <v>193580.95</v>
      </c>
      <c r="X398">
        <v>0.74690000000000001</v>
      </c>
      <c r="Y398">
        <v>0.151</v>
      </c>
      <c r="Z398">
        <v>0.10199999999999999</v>
      </c>
      <c r="AA398">
        <v>0.25309999999999999</v>
      </c>
      <c r="AB398">
        <v>193.58</v>
      </c>
      <c r="AC398" s="1">
        <v>5986.0104123590809</v>
      </c>
      <c r="AD398">
        <v>607.69000000000005</v>
      </c>
      <c r="AE398" s="1">
        <v>165293.25</v>
      </c>
      <c r="AF398" t="s">
        <v>3</v>
      </c>
      <c r="AG398" s="1">
        <v>39167</v>
      </c>
      <c r="AH398" s="1">
        <v>64004.87</v>
      </c>
      <c r="AI398">
        <v>50.23</v>
      </c>
      <c r="AJ398">
        <v>26.53</v>
      </c>
      <c r="AK398">
        <v>33.76</v>
      </c>
      <c r="AL398">
        <v>1.74</v>
      </c>
      <c r="AM398">
        <v>1.39</v>
      </c>
      <c r="AN398">
        <v>1.6</v>
      </c>
      <c r="AO398" s="1">
        <v>1678.95</v>
      </c>
      <c r="AP398">
        <v>0.89990000000000003</v>
      </c>
      <c r="AQ398" s="1">
        <v>1522.86</v>
      </c>
      <c r="AR398" s="1">
        <v>2175.9699999999998</v>
      </c>
      <c r="AS398" s="1">
        <v>7196.68</v>
      </c>
      <c r="AT398">
        <v>772.84</v>
      </c>
      <c r="AU398">
        <v>361.99</v>
      </c>
      <c r="AV398" s="1">
        <v>12030.33</v>
      </c>
      <c r="AW398" s="1">
        <v>5446.07</v>
      </c>
      <c r="AX398">
        <v>0.40179999999999999</v>
      </c>
      <c r="AY398" s="1">
        <v>5593.85</v>
      </c>
      <c r="AZ398">
        <v>0.41270000000000001</v>
      </c>
      <c r="BA398">
        <v>726.92</v>
      </c>
      <c r="BB398">
        <v>5.3600000000000002E-2</v>
      </c>
      <c r="BC398" s="1">
        <v>1786.77</v>
      </c>
      <c r="BD398">
        <v>0.1318</v>
      </c>
      <c r="BE398" s="1">
        <v>13553.6</v>
      </c>
      <c r="BF398">
        <v>0.56699999999999995</v>
      </c>
      <c r="BG398">
        <v>0.2344</v>
      </c>
      <c r="BH398">
        <v>0.1487</v>
      </c>
      <c r="BI398">
        <v>3.4000000000000002E-2</v>
      </c>
      <c r="BJ398">
        <v>1.5900000000000001E-2</v>
      </c>
    </row>
    <row r="399" spans="1:62" x14ac:dyDescent="0.25">
      <c r="A399" t="s">
        <v>401</v>
      </c>
      <c r="B399" t="s">
        <v>1154</v>
      </c>
      <c r="C399">
        <v>44.33</v>
      </c>
      <c r="D399">
        <v>63.20698648940165</v>
      </c>
      <c r="E399">
        <v>2365.4145176500001</v>
      </c>
      <c r="F399">
        <v>8.3000000000000001E-3</v>
      </c>
      <c r="G399">
        <v>8.9999999999999998E-4</v>
      </c>
      <c r="H399">
        <v>3.6799999999999999E-2</v>
      </c>
      <c r="I399">
        <v>6.9999999999999999E-4</v>
      </c>
      <c r="J399">
        <v>8.3500000000000005E-2</v>
      </c>
      <c r="K399">
        <v>0.80559999999999998</v>
      </c>
      <c r="L399">
        <v>6.4199999999999993E-2</v>
      </c>
      <c r="M399">
        <v>0.42480000000000001</v>
      </c>
      <c r="N399">
        <v>2.0899999999999998E-2</v>
      </c>
      <c r="O399">
        <v>0.16059999999999999</v>
      </c>
      <c r="P399" s="1">
        <v>66360.429999999993</v>
      </c>
      <c r="Q399">
        <v>0.17380000000000001</v>
      </c>
      <c r="R399">
        <v>0.19370000000000001</v>
      </c>
      <c r="S399">
        <v>0.63239999999999996</v>
      </c>
      <c r="T399">
        <v>17.82</v>
      </c>
      <c r="U399" s="1">
        <v>86280.41</v>
      </c>
      <c r="V399">
        <v>133</v>
      </c>
      <c r="W399" s="1">
        <v>183025.88</v>
      </c>
      <c r="X399">
        <v>0.74060000000000004</v>
      </c>
      <c r="Y399">
        <v>0.20669999999999999</v>
      </c>
      <c r="Z399">
        <v>5.2699999999999997E-2</v>
      </c>
      <c r="AA399">
        <v>0.25940000000000002</v>
      </c>
      <c r="AB399">
        <v>183.03</v>
      </c>
      <c r="AC399" s="1">
        <v>5862.1364942213631</v>
      </c>
      <c r="AD399">
        <v>579.70000000000005</v>
      </c>
      <c r="AE399" s="1">
        <v>151188.23000000001</v>
      </c>
      <c r="AF399" t="s">
        <v>3</v>
      </c>
      <c r="AG399" s="1">
        <v>33673</v>
      </c>
      <c r="AH399" s="1">
        <v>54632.12</v>
      </c>
      <c r="AI399">
        <v>49.62</v>
      </c>
      <c r="AJ399">
        <v>27.75</v>
      </c>
      <c r="AK399">
        <v>34.950000000000003</v>
      </c>
      <c r="AL399">
        <v>2.0099999999999998</v>
      </c>
      <c r="AM399">
        <v>1.39</v>
      </c>
      <c r="AN399">
        <v>1.75</v>
      </c>
      <c r="AO399" s="1">
        <v>1320.98</v>
      </c>
      <c r="AP399">
        <v>1.0089999999999999</v>
      </c>
      <c r="AQ399" s="1">
        <v>1606.7</v>
      </c>
      <c r="AR399" s="1">
        <v>2323.9899999999998</v>
      </c>
      <c r="AS399" s="1">
        <v>7868.16</v>
      </c>
      <c r="AT399">
        <v>823.89</v>
      </c>
      <c r="AU399">
        <v>395.41</v>
      </c>
      <c r="AV399" s="1">
        <v>13018.17</v>
      </c>
      <c r="AW399" s="1">
        <v>6210.98</v>
      </c>
      <c r="AX399">
        <v>0.42759999999999998</v>
      </c>
      <c r="AY399" s="1">
        <v>5396.9</v>
      </c>
      <c r="AZ399">
        <v>0.37159999999999999</v>
      </c>
      <c r="BA399">
        <v>670.86</v>
      </c>
      <c r="BB399">
        <v>4.6199999999999998E-2</v>
      </c>
      <c r="BC399" s="1">
        <v>2245.59</v>
      </c>
      <c r="BD399">
        <v>0.15459999999999999</v>
      </c>
      <c r="BE399" s="1">
        <v>14524.32</v>
      </c>
      <c r="BF399">
        <v>0.56530000000000002</v>
      </c>
      <c r="BG399">
        <v>0.24129999999999999</v>
      </c>
      <c r="BH399">
        <v>0.15279999999999999</v>
      </c>
      <c r="BI399">
        <v>2.6200000000000001E-2</v>
      </c>
      <c r="BJ399">
        <v>1.43E-2</v>
      </c>
    </row>
    <row r="400" spans="1:62" x14ac:dyDescent="0.25">
      <c r="A400" t="s">
        <v>402</v>
      </c>
      <c r="B400" t="s">
        <v>1155</v>
      </c>
      <c r="C400">
        <v>81.86</v>
      </c>
      <c r="D400">
        <v>17.238878882480059</v>
      </c>
      <c r="E400">
        <v>1281.6442408</v>
      </c>
      <c r="F400">
        <v>2.0999999999999999E-3</v>
      </c>
      <c r="G400">
        <v>4.0000000000000002E-4</v>
      </c>
      <c r="H400">
        <v>6.1000000000000004E-3</v>
      </c>
      <c r="I400">
        <v>8.0000000000000004E-4</v>
      </c>
      <c r="J400">
        <v>2.69E-2</v>
      </c>
      <c r="K400">
        <v>0.93579999999999997</v>
      </c>
      <c r="L400">
        <v>2.7900000000000001E-2</v>
      </c>
      <c r="M400">
        <v>0.30359999999999998</v>
      </c>
      <c r="N400">
        <v>3.0999999999999999E-3</v>
      </c>
      <c r="O400">
        <v>0.14879999999999999</v>
      </c>
      <c r="P400" s="1">
        <v>59730.84</v>
      </c>
      <c r="Q400">
        <v>0.16830000000000001</v>
      </c>
      <c r="R400">
        <v>0.20180000000000001</v>
      </c>
      <c r="S400">
        <v>0.62990000000000002</v>
      </c>
      <c r="T400">
        <v>11.76</v>
      </c>
      <c r="U400" s="1">
        <v>80205.55</v>
      </c>
      <c r="V400">
        <v>109.15</v>
      </c>
      <c r="W400" s="1">
        <v>213214.8</v>
      </c>
      <c r="X400">
        <v>0.7833</v>
      </c>
      <c r="Y400">
        <v>8.9800000000000005E-2</v>
      </c>
      <c r="Z400">
        <v>0.12690000000000001</v>
      </c>
      <c r="AA400">
        <v>0.2167</v>
      </c>
      <c r="AB400">
        <v>213.21</v>
      </c>
      <c r="AC400" s="1">
        <v>5739.8709007680509</v>
      </c>
      <c r="AD400">
        <v>547.26</v>
      </c>
      <c r="AE400" s="1">
        <v>175597.61</v>
      </c>
      <c r="AF400" t="s">
        <v>3</v>
      </c>
      <c r="AG400" s="1">
        <v>36397</v>
      </c>
      <c r="AH400" s="1">
        <v>59380.42</v>
      </c>
      <c r="AI400">
        <v>40.28</v>
      </c>
      <c r="AJ400">
        <v>23.28</v>
      </c>
      <c r="AK400">
        <v>26.94</v>
      </c>
      <c r="AL400">
        <v>1.48</v>
      </c>
      <c r="AM400">
        <v>0.89</v>
      </c>
      <c r="AN400">
        <v>1.1299999999999999</v>
      </c>
      <c r="AO400" s="1">
        <v>1695.23</v>
      </c>
      <c r="AP400">
        <v>1.0804</v>
      </c>
      <c r="AQ400" s="1">
        <v>1674.61</v>
      </c>
      <c r="AR400" s="1">
        <v>2725.78</v>
      </c>
      <c r="AS400" s="1">
        <v>7690.4</v>
      </c>
      <c r="AT400">
        <v>735.3</v>
      </c>
      <c r="AU400">
        <v>319.66000000000003</v>
      </c>
      <c r="AV400" s="1">
        <v>13145.74</v>
      </c>
      <c r="AW400" s="1">
        <v>6895.77</v>
      </c>
      <c r="AX400">
        <v>0.44990000000000002</v>
      </c>
      <c r="AY400" s="1">
        <v>5638.86</v>
      </c>
      <c r="AZ400">
        <v>0.3679</v>
      </c>
      <c r="BA400">
        <v>877.71</v>
      </c>
      <c r="BB400">
        <v>5.7299999999999997E-2</v>
      </c>
      <c r="BC400" s="1">
        <v>1915.25</v>
      </c>
      <c r="BD400">
        <v>0.125</v>
      </c>
      <c r="BE400" s="1">
        <v>15327.59</v>
      </c>
      <c r="BF400">
        <v>0.55449999999999999</v>
      </c>
      <c r="BG400">
        <v>0.2407</v>
      </c>
      <c r="BH400">
        <v>0.15640000000000001</v>
      </c>
      <c r="BI400">
        <v>3.3399999999999999E-2</v>
      </c>
      <c r="BJ400">
        <v>1.49E-2</v>
      </c>
    </row>
    <row r="401" spans="1:62" x14ac:dyDescent="0.25">
      <c r="A401" t="s">
        <v>403</v>
      </c>
      <c r="B401" t="s">
        <v>1156</v>
      </c>
      <c r="C401">
        <v>9.9</v>
      </c>
      <c r="D401">
        <v>324.18745040235888</v>
      </c>
      <c r="E401">
        <v>2660.3582487499998</v>
      </c>
      <c r="F401">
        <v>9.7999999999999997E-3</v>
      </c>
      <c r="G401">
        <v>1.4E-3</v>
      </c>
      <c r="H401">
        <v>0.33879999999999999</v>
      </c>
      <c r="I401">
        <v>1.8E-3</v>
      </c>
      <c r="J401">
        <v>7.9899999999999999E-2</v>
      </c>
      <c r="K401">
        <v>0.46410000000000001</v>
      </c>
      <c r="L401">
        <v>0.1042</v>
      </c>
      <c r="M401">
        <v>0.872</v>
      </c>
      <c r="N401">
        <v>4.3099999999999999E-2</v>
      </c>
      <c r="O401">
        <v>0.17449999999999999</v>
      </c>
      <c r="P401" s="1">
        <v>67160.929999999993</v>
      </c>
      <c r="Q401">
        <v>0.25290000000000001</v>
      </c>
      <c r="R401">
        <v>0.20130000000000001</v>
      </c>
      <c r="S401">
        <v>0.54579999999999995</v>
      </c>
      <c r="T401">
        <v>25.37</v>
      </c>
      <c r="U401" s="1">
        <v>89527.679999999993</v>
      </c>
      <c r="V401">
        <v>102.9</v>
      </c>
      <c r="W401" s="1">
        <v>140432.18</v>
      </c>
      <c r="X401">
        <v>0.70109999999999995</v>
      </c>
      <c r="Y401">
        <v>0.2429</v>
      </c>
      <c r="Z401">
        <v>5.6000000000000001E-2</v>
      </c>
      <c r="AA401">
        <v>0.2989</v>
      </c>
      <c r="AB401">
        <v>140.43</v>
      </c>
      <c r="AC401" s="1">
        <v>5759.4488020207436</v>
      </c>
      <c r="AD401">
        <v>557.86</v>
      </c>
      <c r="AE401" s="1">
        <v>103495.88</v>
      </c>
      <c r="AF401" t="s">
        <v>3</v>
      </c>
      <c r="AG401" s="1">
        <v>30063</v>
      </c>
      <c r="AH401" s="1">
        <v>44988.18</v>
      </c>
      <c r="AI401">
        <v>60.78</v>
      </c>
      <c r="AJ401">
        <v>36.729999999999997</v>
      </c>
      <c r="AK401">
        <v>43.67</v>
      </c>
      <c r="AL401">
        <v>2.2000000000000002</v>
      </c>
      <c r="AM401">
        <v>1.7</v>
      </c>
      <c r="AN401">
        <v>1.91</v>
      </c>
      <c r="AO401">
        <v>690.63</v>
      </c>
      <c r="AP401">
        <v>1.0797000000000001</v>
      </c>
      <c r="AQ401" s="1">
        <v>1997.27</v>
      </c>
      <c r="AR401" s="1">
        <v>2602.9699999999998</v>
      </c>
      <c r="AS401" s="1">
        <v>8549.09</v>
      </c>
      <c r="AT401" s="1">
        <v>1071.19</v>
      </c>
      <c r="AU401">
        <v>588.02</v>
      </c>
      <c r="AV401" s="1">
        <v>14808.54</v>
      </c>
      <c r="AW401" s="1">
        <v>7789</v>
      </c>
      <c r="AX401">
        <v>0.46110000000000001</v>
      </c>
      <c r="AY401" s="1">
        <v>5244.67</v>
      </c>
      <c r="AZ401">
        <v>0.3105</v>
      </c>
      <c r="BA401">
        <v>656.4</v>
      </c>
      <c r="BB401">
        <v>3.8899999999999997E-2</v>
      </c>
      <c r="BC401" s="1">
        <v>3202.61</v>
      </c>
      <c r="BD401">
        <v>0.18959999999999999</v>
      </c>
      <c r="BE401" s="1">
        <v>16892.669999999998</v>
      </c>
      <c r="BF401">
        <v>0.56540000000000001</v>
      </c>
      <c r="BG401">
        <v>0.21909999999999999</v>
      </c>
      <c r="BH401">
        <v>0.1666</v>
      </c>
      <c r="BI401">
        <v>3.1800000000000002E-2</v>
      </c>
      <c r="BJ401">
        <v>1.7100000000000001E-2</v>
      </c>
    </row>
    <row r="402" spans="1:62" x14ac:dyDescent="0.25">
      <c r="A402" t="s">
        <v>404</v>
      </c>
      <c r="B402" t="s">
        <v>1157</v>
      </c>
      <c r="C402">
        <v>156.62</v>
      </c>
      <c r="D402">
        <v>9.9665071505097611</v>
      </c>
      <c r="E402">
        <v>1112.2674588</v>
      </c>
      <c r="F402">
        <v>1.2999999999999999E-3</v>
      </c>
      <c r="G402">
        <v>1E-4</v>
      </c>
      <c r="H402">
        <v>5.4000000000000003E-3</v>
      </c>
      <c r="I402">
        <v>5.9999999999999995E-4</v>
      </c>
      <c r="J402">
        <v>8.3000000000000001E-3</v>
      </c>
      <c r="K402">
        <v>0.96699999999999997</v>
      </c>
      <c r="L402">
        <v>1.7299999999999999E-2</v>
      </c>
      <c r="M402">
        <v>0.92900000000000005</v>
      </c>
      <c r="N402">
        <v>2.0000000000000001E-4</v>
      </c>
      <c r="O402">
        <v>0.17860000000000001</v>
      </c>
      <c r="P402" s="1">
        <v>59539.74</v>
      </c>
      <c r="Q402">
        <v>0.19850000000000001</v>
      </c>
      <c r="R402">
        <v>0.1835</v>
      </c>
      <c r="S402">
        <v>0.61799999999999999</v>
      </c>
      <c r="T402">
        <v>11.83</v>
      </c>
      <c r="U402" s="1">
        <v>80708.990000000005</v>
      </c>
      <c r="V402">
        <v>93.87</v>
      </c>
      <c r="W402" s="1">
        <v>209238.31</v>
      </c>
      <c r="X402">
        <v>0.47320000000000001</v>
      </c>
      <c r="Y402">
        <v>0.11559999999999999</v>
      </c>
      <c r="Z402">
        <v>0.41120000000000001</v>
      </c>
      <c r="AA402">
        <v>0.52680000000000005</v>
      </c>
      <c r="AB402">
        <v>209.24</v>
      </c>
      <c r="AC402" s="1">
        <v>4111.8243731754756</v>
      </c>
      <c r="AD402">
        <v>307.13</v>
      </c>
      <c r="AE402" s="1">
        <v>147981.43</v>
      </c>
      <c r="AF402" t="s">
        <v>3</v>
      </c>
      <c r="AG402" s="1">
        <v>32782</v>
      </c>
      <c r="AH402" s="1">
        <v>48751.71</v>
      </c>
      <c r="AI402">
        <v>23.58</v>
      </c>
      <c r="AJ402">
        <v>19.91</v>
      </c>
      <c r="AK402">
        <v>21.46</v>
      </c>
      <c r="AL402">
        <v>0.69</v>
      </c>
      <c r="AM402">
        <v>0.55000000000000004</v>
      </c>
      <c r="AN402">
        <v>0.61</v>
      </c>
      <c r="AO402">
        <v>0</v>
      </c>
      <c r="AP402">
        <v>0.75160000000000005</v>
      </c>
      <c r="AQ402" s="1">
        <v>2118.19</v>
      </c>
      <c r="AR402" s="1">
        <v>3732.43</v>
      </c>
      <c r="AS402" s="1">
        <v>9189.16</v>
      </c>
      <c r="AT402">
        <v>866.8</v>
      </c>
      <c r="AU402">
        <v>562.57000000000005</v>
      </c>
      <c r="AV402" s="1">
        <v>16469.150000000001</v>
      </c>
      <c r="AW402" s="1">
        <v>10722.58</v>
      </c>
      <c r="AX402">
        <v>0.55030000000000001</v>
      </c>
      <c r="AY402" s="1">
        <v>4521.95</v>
      </c>
      <c r="AZ402">
        <v>0.2321</v>
      </c>
      <c r="BA402">
        <v>650.46</v>
      </c>
      <c r="BB402">
        <v>3.3399999999999999E-2</v>
      </c>
      <c r="BC402" s="1">
        <v>3591.37</v>
      </c>
      <c r="BD402">
        <v>0.18429999999999999</v>
      </c>
      <c r="BE402" s="1">
        <v>19486.36</v>
      </c>
      <c r="BF402">
        <v>0.5363</v>
      </c>
      <c r="BG402">
        <v>0.2576</v>
      </c>
      <c r="BH402">
        <v>0.13700000000000001</v>
      </c>
      <c r="BI402">
        <v>4.3200000000000002E-2</v>
      </c>
      <c r="BJ402">
        <v>2.5899999999999999E-2</v>
      </c>
    </row>
    <row r="403" spans="1:62" x14ac:dyDescent="0.25">
      <c r="A403" t="s">
        <v>405</v>
      </c>
      <c r="B403" t="s">
        <v>1158</v>
      </c>
      <c r="C403">
        <v>28.43</v>
      </c>
      <c r="D403">
        <v>200.67324817243329</v>
      </c>
      <c r="E403">
        <v>5368.3467787500003</v>
      </c>
      <c r="F403">
        <v>2.4400000000000002E-2</v>
      </c>
      <c r="G403">
        <v>6.9999999999999999E-4</v>
      </c>
      <c r="H403">
        <v>5.0599999999999999E-2</v>
      </c>
      <c r="I403">
        <v>1.1999999999999999E-3</v>
      </c>
      <c r="J403">
        <v>5.04E-2</v>
      </c>
      <c r="K403">
        <v>0.81599999999999995</v>
      </c>
      <c r="L403">
        <v>5.67E-2</v>
      </c>
      <c r="M403">
        <v>0.2261</v>
      </c>
      <c r="N403">
        <v>1.7600000000000001E-2</v>
      </c>
      <c r="O403">
        <v>0.1479</v>
      </c>
      <c r="P403" s="1">
        <v>74662.47</v>
      </c>
      <c r="Q403">
        <v>0.1661</v>
      </c>
      <c r="R403">
        <v>0.1867</v>
      </c>
      <c r="S403">
        <v>0.64710000000000001</v>
      </c>
      <c r="T403">
        <v>35.619999999999997</v>
      </c>
      <c r="U403" s="1">
        <v>100910.92</v>
      </c>
      <c r="V403">
        <v>153.12</v>
      </c>
      <c r="W403" s="1">
        <v>248329.18</v>
      </c>
      <c r="X403">
        <v>0.76449999999999996</v>
      </c>
      <c r="Y403">
        <v>0.19450000000000001</v>
      </c>
      <c r="Z403">
        <v>4.1000000000000002E-2</v>
      </c>
      <c r="AA403">
        <v>0.23549999999999999</v>
      </c>
      <c r="AB403">
        <v>248.33</v>
      </c>
      <c r="AC403" s="1">
        <v>9711.8894929638136</v>
      </c>
      <c r="AD403">
        <v>949.5</v>
      </c>
      <c r="AE403" s="1">
        <v>211341.74</v>
      </c>
      <c r="AF403" t="s">
        <v>3</v>
      </c>
      <c r="AG403" s="1">
        <v>43150</v>
      </c>
      <c r="AH403" s="1">
        <v>72636.44</v>
      </c>
      <c r="AI403">
        <v>64.989999999999995</v>
      </c>
      <c r="AJ403">
        <v>34.92</v>
      </c>
      <c r="AK403">
        <v>41.16</v>
      </c>
      <c r="AL403">
        <v>2.16</v>
      </c>
      <c r="AM403">
        <v>1.69</v>
      </c>
      <c r="AN403">
        <v>1.91</v>
      </c>
      <c r="AO403">
        <v>0</v>
      </c>
      <c r="AP403">
        <v>0.87150000000000005</v>
      </c>
      <c r="AQ403" s="1">
        <v>1635.59</v>
      </c>
      <c r="AR403" s="1">
        <v>2408.38</v>
      </c>
      <c r="AS403" s="1">
        <v>8004.53</v>
      </c>
      <c r="AT403">
        <v>980.08</v>
      </c>
      <c r="AU403">
        <v>393.72</v>
      </c>
      <c r="AV403" s="1">
        <v>13422.29</v>
      </c>
      <c r="AW403" s="1">
        <v>3854.04</v>
      </c>
      <c r="AX403">
        <v>0.26290000000000002</v>
      </c>
      <c r="AY403" s="1">
        <v>8274.27</v>
      </c>
      <c r="AZ403">
        <v>0.56440000000000001</v>
      </c>
      <c r="BA403">
        <v>870.96</v>
      </c>
      <c r="BB403">
        <v>5.9400000000000001E-2</v>
      </c>
      <c r="BC403" s="1">
        <v>1660.05</v>
      </c>
      <c r="BD403">
        <v>0.1132</v>
      </c>
      <c r="BE403" s="1">
        <v>14659.32</v>
      </c>
      <c r="BF403">
        <v>0.59460000000000002</v>
      </c>
      <c r="BG403">
        <v>0.23730000000000001</v>
      </c>
      <c r="BH403">
        <v>0.1229</v>
      </c>
      <c r="BI403">
        <v>2.86E-2</v>
      </c>
      <c r="BJ403">
        <v>1.66E-2</v>
      </c>
    </row>
    <row r="404" spans="1:62" x14ac:dyDescent="0.25">
      <c r="A404" t="s">
        <v>406</v>
      </c>
      <c r="B404" t="s">
        <v>1159</v>
      </c>
      <c r="C404">
        <v>12.38</v>
      </c>
      <c r="D404">
        <v>381.33337527641828</v>
      </c>
      <c r="E404">
        <v>3014.9854189500002</v>
      </c>
      <c r="F404">
        <v>5.9400000000000001E-2</v>
      </c>
      <c r="G404">
        <v>4.0000000000000002E-4</v>
      </c>
      <c r="H404">
        <v>4.4200000000000003E-2</v>
      </c>
      <c r="I404">
        <v>8.9999999999999998E-4</v>
      </c>
      <c r="J404">
        <v>4.3099999999999999E-2</v>
      </c>
      <c r="K404">
        <v>0.80159999999999998</v>
      </c>
      <c r="L404">
        <v>5.0299999999999997E-2</v>
      </c>
      <c r="M404">
        <v>7.5399999999999995E-2</v>
      </c>
      <c r="N404">
        <v>2.0299999999999999E-2</v>
      </c>
      <c r="O404">
        <v>0.1227</v>
      </c>
      <c r="P404" s="1">
        <v>80435</v>
      </c>
      <c r="Q404">
        <v>0.1348</v>
      </c>
      <c r="R404">
        <v>0.1673</v>
      </c>
      <c r="S404">
        <v>0.69789999999999996</v>
      </c>
      <c r="T404">
        <v>21.13</v>
      </c>
      <c r="U404" s="1">
        <v>100373.79</v>
      </c>
      <c r="V404">
        <v>140.38</v>
      </c>
      <c r="W404" s="1">
        <v>322607.40999999997</v>
      </c>
      <c r="X404">
        <v>0.82969999999999999</v>
      </c>
      <c r="Y404">
        <v>0.1401</v>
      </c>
      <c r="Z404">
        <v>3.0200000000000001E-2</v>
      </c>
      <c r="AA404">
        <v>0.17030000000000001</v>
      </c>
      <c r="AB404">
        <v>322.61</v>
      </c>
      <c r="AC404" s="1">
        <v>13847.843661388029</v>
      </c>
      <c r="AD404" s="1">
        <v>1259.73</v>
      </c>
      <c r="AE404" s="1">
        <v>301091.94</v>
      </c>
      <c r="AF404" t="s">
        <v>3</v>
      </c>
      <c r="AG404" s="1">
        <v>65239</v>
      </c>
      <c r="AH404" s="1">
        <v>157363.45000000001</v>
      </c>
      <c r="AI404">
        <v>92.5</v>
      </c>
      <c r="AJ404">
        <v>40.32</v>
      </c>
      <c r="AK404">
        <v>54.58</v>
      </c>
      <c r="AL404">
        <v>1.92</v>
      </c>
      <c r="AM404">
        <v>1.48</v>
      </c>
      <c r="AN404">
        <v>1.62</v>
      </c>
      <c r="AO404" s="1">
        <v>3992.07</v>
      </c>
      <c r="AP404">
        <v>0.59799999999999998</v>
      </c>
      <c r="AQ404" s="1">
        <v>1910.14</v>
      </c>
      <c r="AR404" s="1">
        <v>2346.5100000000002</v>
      </c>
      <c r="AS404" s="1">
        <v>9408.75</v>
      </c>
      <c r="AT404" s="1">
        <v>1099.6099999999999</v>
      </c>
      <c r="AU404">
        <v>509.31</v>
      </c>
      <c r="AV404" s="1">
        <v>15274.33</v>
      </c>
      <c r="AW404" s="1">
        <v>2843.84</v>
      </c>
      <c r="AX404">
        <v>0.17249999999999999</v>
      </c>
      <c r="AY404" s="1">
        <v>11549.21</v>
      </c>
      <c r="AZ404">
        <v>0.70040000000000002</v>
      </c>
      <c r="BA404" s="1">
        <v>1021.57</v>
      </c>
      <c r="BB404">
        <v>6.2E-2</v>
      </c>
      <c r="BC404" s="1">
        <v>1074.6199999999999</v>
      </c>
      <c r="BD404">
        <v>6.5199999999999994E-2</v>
      </c>
      <c r="BE404" s="1">
        <v>16489.240000000002</v>
      </c>
      <c r="BF404">
        <v>0.61029999999999995</v>
      </c>
      <c r="BG404">
        <v>0.21790000000000001</v>
      </c>
      <c r="BH404">
        <v>0.124</v>
      </c>
      <c r="BI404">
        <v>3.04E-2</v>
      </c>
      <c r="BJ404">
        <v>1.7399999999999999E-2</v>
      </c>
    </row>
    <row r="405" spans="1:62" x14ac:dyDescent="0.25">
      <c r="A405" t="s">
        <v>407</v>
      </c>
      <c r="B405" t="s">
        <v>1160</v>
      </c>
      <c r="C405">
        <v>48.81</v>
      </c>
      <c r="D405">
        <v>64.15217504181382</v>
      </c>
      <c r="E405">
        <v>1579.5270333999999</v>
      </c>
      <c r="F405">
        <v>9.4999999999999998E-3</v>
      </c>
      <c r="G405">
        <v>4.0000000000000002E-4</v>
      </c>
      <c r="H405">
        <v>0.1036</v>
      </c>
      <c r="I405">
        <v>1.1999999999999999E-3</v>
      </c>
      <c r="J405">
        <v>9.3899999999999997E-2</v>
      </c>
      <c r="K405">
        <v>0.70799999999999996</v>
      </c>
      <c r="L405">
        <v>8.3500000000000005E-2</v>
      </c>
      <c r="M405">
        <v>0.55710000000000004</v>
      </c>
      <c r="N405">
        <v>1.5800000000000002E-2</v>
      </c>
      <c r="O405">
        <v>0.15029999999999999</v>
      </c>
      <c r="P405" s="1">
        <v>64325.59</v>
      </c>
      <c r="Q405">
        <v>0.23380000000000001</v>
      </c>
      <c r="R405">
        <v>0.1845</v>
      </c>
      <c r="S405">
        <v>0.58160000000000001</v>
      </c>
      <c r="T405">
        <v>13.43</v>
      </c>
      <c r="U405" s="1">
        <v>84292.13</v>
      </c>
      <c r="V405">
        <v>114.86</v>
      </c>
      <c r="W405" s="1">
        <v>246176.97</v>
      </c>
      <c r="X405">
        <v>0.69669999999999999</v>
      </c>
      <c r="Y405">
        <v>0.22639999999999999</v>
      </c>
      <c r="Z405">
        <v>7.6899999999999996E-2</v>
      </c>
      <c r="AA405">
        <v>0.30330000000000001</v>
      </c>
      <c r="AB405">
        <v>246.18</v>
      </c>
      <c r="AC405" s="1">
        <v>8122.436516194146</v>
      </c>
      <c r="AD405">
        <v>689.01</v>
      </c>
      <c r="AE405" s="1">
        <v>188413.67</v>
      </c>
      <c r="AF405" t="s">
        <v>3</v>
      </c>
      <c r="AG405" s="1">
        <v>34616</v>
      </c>
      <c r="AH405" s="1">
        <v>60079.85</v>
      </c>
      <c r="AI405">
        <v>53.13</v>
      </c>
      <c r="AJ405">
        <v>29.82</v>
      </c>
      <c r="AK405">
        <v>37.130000000000003</v>
      </c>
      <c r="AL405">
        <v>1.77</v>
      </c>
      <c r="AM405">
        <v>1.26</v>
      </c>
      <c r="AN405">
        <v>1.55</v>
      </c>
      <c r="AO405" s="1">
        <v>1733.47</v>
      </c>
      <c r="AP405">
        <v>1.0932999999999999</v>
      </c>
      <c r="AQ405" s="1">
        <v>1851.83</v>
      </c>
      <c r="AR405" s="1">
        <v>2485.4699999999998</v>
      </c>
      <c r="AS405" s="1">
        <v>8168.65</v>
      </c>
      <c r="AT405">
        <v>895.15</v>
      </c>
      <c r="AU405">
        <v>443.6</v>
      </c>
      <c r="AV405" s="1">
        <v>13844.69</v>
      </c>
      <c r="AW405" s="1">
        <v>5210.3</v>
      </c>
      <c r="AX405">
        <v>0.32750000000000001</v>
      </c>
      <c r="AY405" s="1">
        <v>7617.94</v>
      </c>
      <c r="AZ405">
        <v>0.47889999999999999</v>
      </c>
      <c r="BA405">
        <v>810.31</v>
      </c>
      <c r="BB405">
        <v>5.0900000000000001E-2</v>
      </c>
      <c r="BC405" s="1">
        <v>2269.98</v>
      </c>
      <c r="BD405">
        <v>0.14269999999999999</v>
      </c>
      <c r="BE405" s="1">
        <v>15908.54</v>
      </c>
      <c r="BF405">
        <v>0.57330000000000003</v>
      </c>
      <c r="BG405">
        <v>0.2243</v>
      </c>
      <c r="BH405">
        <v>0.15129999999999999</v>
      </c>
      <c r="BI405">
        <v>3.09E-2</v>
      </c>
      <c r="BJ405">
        <v>2.0299999999999999E-2</v>
      </c>
    </row>
    <row r="406" spans="1:62" x14ac:dyDescent="0.25">
      <c r="A406" t="s">
        <v>408</v>
      </c>
      <c r="B406" t="s">
        <v>1161</v>
      </c>
      <c r="C406">
        <v>219.95</v>
      </c>
      <c r="D406">
        <v>10.02500048861519</v>
      </c>
      <c r="E406">
        <v>1678.0116904500001</v>
      </c>
      <c r="F406">
        <v>2.2000000000000001E-3</v>
      </c>
      <c r="G406">
        <v>4.0000000000000002E-4</v>
      </c>
      <c r="H406">
        <v>5.5999999999999999E-3</v>
      </c>
      <c r="I406">
        <v>5.9999999999999995E-4</v>
      </c>
      <c r="J406">
        <v>1.29E-2</v>
      </c>
      <c r="K406">
        <v>0.95540000000000003</v>
      </c>
      <c r="L406">
        <v>2.3E-2</v>
      </c>
      <c r="M406">
        <v>0.45150000000000001</v>
      </c>
      <c r="N406">
        <v>1E-3</v>
      </c>
      <c r="O406">
        <v>0.16170000000000001</v>
      </c>
      <c r="P406" s="1">
        <v>60750.52</v>
      </c>
      <c r="Q406">
        <v>0.16980000000000001</v>
      </c>
      <c r="R406">
        <v>0.20130000000000001</v>
      </c>
      <c r="S406">
        <v>0.62890000000000001</v>
      </c>
      <c r="T406">
        <v>16.260000000000002</v>
      </c>
      <c r="U406" s="1">
        <v>76620.67</v>
      </c>
      <c r="V406">
        <v>108.18</v>
      </c>
      <c r="W406" s="1">
        <v>246060.26</v>
      </c>
      <c r="X406">
        <v>0.5635</v>
      </c>
      <c r="Y406">
        <v>0.161</v>
      </c>
      <c r="Z406">
        <v>0.27550000000000002</v>
      </c>
      <c r="AA406">
        <v>0.4365</v>
      </c>
      <c r="AB406">
        <v>246.06</v>
      </c>
      <c r="AC406" s="1">
        <v>6729.9159091648826</v>
      </c>
      <c r="AD406">
        <v>426.67</v>
      </c>
      <c r="AE406" s="1">
        <v>205926.59</v>
      </c>
      <c r="AF406" t="s">
        <v>3</v>
      </c>
      <c r="AG406" s="1">
        <v>33521</v>
      </c>
      <c r="AH406" s="1">
        <v>53169.85</v>
      </c>
      <c r="AI406">
        <v>29.36</v>
      </c>
      <c r="AJ406">
        <v>21.19</v>
      </c>
      <c r="AK406">
        <v>23.99</v>
      </c>
      <c r="AL406">
        <v>0.98</v>
      </c>
      <c r="AM406">
        <v>0.64</v>
      </c>
      <c r="AN406">
        <v>0.83</v>
      </c>
      <c r="AO406" s="1">
        <v>1379.35</v>
      </c>
      <c r="AP406">
        <v>0.88490000000000002</v>
      </c>
      <c r="AQ406" s="1">
        <v>1786.06</v>
      </c>
      <c r="AR406" s="1">
        <v>2915.04</v>
      </c>
      <c r="AS406" s="1">
        <v>8262.19</v>
      </c>
      <c r="AT406">
        <v>741.61</v>
      </c>
      <c r="AU406">
        <v>431.55</v>
      </c>
      <c r="AV406" s="1">
        <v>14136.45</v>
      </c>
      <c r="AW406" s="1">
        <v>7913.07</v>
      </c>
      <c r="AX406">
        <v>0.47549999999999998</v>
      </c>
      <c r="AY406" s="1">
        <v>5632.21</v>
      </c>
      <c r="AZ406">
        <v>0.33850000000000002</v>
      </c>
      <c r="BA406">
        <v>583.42999999999995</v>
      </c>
      <c r="BB406">
        <v>3.5099999999999999E-2</v>
      </c>
      <c r="BC406" s="1">
        <v>2511.52</v>
      </c>
      <c r="BD406">
        <v>0.15090000000000001</v>
      </c>
      <c r="BE406" s="1">
        <v>16640.240000000002</v>
      </c>
      <c r="BF406">
        <v>0.54859999999999998</v>
      </c>
      <c r="BG406">
        <v>0.26429999999999998</v>
      </c>
      <c r="BH406">
        <v>0.1208</v>
      </c>
      <c r="BI406">
        <v>4.6100000000000002E-2</v>
      </c>
      <c r="BJ406">
        <v>2.0199999999999999E-2</v>
      </c>
    </row>
    <row r="407" spans="1:62" x14ac:dyDescent="0.25">
      <c r="A407" t="s">
        <v>409</v>
      </c>
      <c r="B407" t="s">
        <v>1162</v>
      </c>
      <c r="C407">
        <v>85.38</v>
      </c>
      <c r="D407">
        <v>8.7990571702271332</v>
      </c>
      <c r="E407">
        <v>717.59334245000002</v>
      </c>
      <c r="F407">
        <v>2.5999999999999999E-3</v>
      </c>
      <c r="G407">
        <v>1E-3</v>
      </c>
      <c r="H407">
        <v>8.3000000000000001E-3</v>
      </c>
      <c r="I407">
        <v>1.4E-3</v>
      </c>
      <c r="J407">
        <v>6.1400000000000003E-2</v>
      </c>
      <c r="K407">
        <v>0.89780000000000004</v>
      </c>
      <c r="L407">
        <v>2.75E-2</v>
      </c>
      <c r="M407">
        <v>0.26919999999999999</v>
      </c>
      <c r="N407">
        <v>4.0000000000000001E-3</v>
      </c>
      <c r="O407">
        <v>0.14480000000000001</v>
      </c>
      <c r="P407" s="1">
        <v>61111.06</v>
      </c>
      <c r="Q407">
        <v>0.18060000000000001</v>
      </c>
      <c r="R407">
        <v>0.2041</v>
      </c>
      <c r="S407">
        <v>0.61529999999999996</v>
      </c>
      <c r="T407">
        <v>8.2200000000000006</v>
      </c>
      <c r="U407" s="1">
        <v>69719.58</v>
      </c>
      <c r="V407">
        <v>86.9</v>
      </c>
      <c r="W407" s="1">
        <v>209935</v>
      </c>
      <c r="X407">
        <v>0.70620000000000005</v>
      </c>
      <c r="Y407">
        <v>5.9200000000000003E-2</v>
      </c>
      <c r="Z407">
        <v>0.23449999999999999</v>
      </c>
      <c r="AA407">
        <v>0.29380000000000001</v>
      </c>
      <c r="AB407">
        <v>209.94</v>
      </c>
      <c r="AC407" s="1">
        <v>5404.9585028598258</v>
      </c>
      <c r="AD407">
        <v>519.39</v>
      </c>
      <c r="AE407" s="1">
        <v>184257.64</v>
      </c>
      <c r="AF407" t="s">
        <v>3</v>
      </c>
      <c r="AG407" s="1">
        <v>38077</v>
      </c>
      <c r="AH407" s="1">
        <v>57166.1</v>
      </c>
      <c r="AI407">
        <v>35.15</v>
      </c>
      <c r="AJ407">
        <v>22.38</v>
      </c>
      <c r="AK407">
        <v>26.44</v>
      </c>
      <c r="AL407">
        <v>2.0299999999999998</v>
      </c>
      <c r="AM407">
        <v>1.49</v>
      </c>
      <c r="AN407">
        <v>1.85</v>
      </c>
      <c r="AO407" s="1">
        <v>2051.52</v>
      </c>
      <c r="AP407">
        <v>1.4763999999999999</v>
      </c>
      <c r="AQ407" s="1">
        <v>2013.13</v>
      </c>
      <c r="AR407" s="1">
        <v>2873.65</v>
      </c>
      <c r="AS407" s="1">
        <v>8101.39</v>
      </c>
      <c r="AT407">
        <v>783.43</v>
      </c>
      <c r="AU407">
        <v>372.47</v>
      </c>
      <c r="AV407" s="1">
        <v>14144.07</v>
      </c>
      <c r="AW407" s="1">
        <v>7701.69</v>
      </c>
      <c r="AX407">
        <v>0.4592</v>
      </c>
      <c r="AY407" s="1">
        <v>6290.25</v>
      </c>
      <c r="AZ407">
        <v>0.375</v>
      </c>
      <c r="BA407">
        <v>928.15</v>
      </c>
      <c r="BB407">
        <v>5.5300000000000002E-2</v>
      </c>
      <c r="BC407" s="1">
        <v>1852.78</v>
      </c>
      <c r="BD407">
        <v>0.1105</v>
      </c>
      <c r="BE407" s="1">
        <v>16772.88</v>
      </c>
      <c r="BF407">
        <v>0.55059999999999998</v>
      </c>
      <c r="BG407">
        <v>0.23699999999999999</v>
      </c>
      <c r="BH407">
        <v>0.15620000000000001</v>
      </c>
      <c r="BI407">
        <v>3.5299999999999998E-2</v>
      </c>
      <c r="BJ407">
        <v>2.0899999999999998E-2</v>
      </c>
    </row>
    <row r="408" spans="1:62" x14ac:dyDescent="0.25">
      <c r="A408" t="s">
        <v>410</v>
      </c>
      <c r="B408" t="s">
        <v>1163</v>
      </c>
      <c r="C408">
        <v>35</v>
      </c>
      <c r="D408">
        <v>313.31551601501559</v>
      </c>
      <c r="E408">
        <v>7366.8952988571427</v>
      </c>
      <c r="F408">
        <v>0.1638</v>
      </c>
      <c r="G408">
        <v>1.1000000000000001E-3</v>
      </c>
      <c r="H408">
        <v>5.1200000000000002E-2</v>
      </c>
      <c r="I408">
        <v>1.4E-3</v>
      </c>
      <c r="J408">
        <v>5.2699999999999997E-2</v>
      </c>
      <c r="K408">
        <v>0.67030000000000001</v>
      </c>
      <c r="L408">
        <v>5.96E-2</v>
      </c>
      <c r="M408">
        <v>7.5399999999999995E-2</v>
      </c>
      <c r="N408">
        <v>5.0299999999999997E-2</v>
      </c>
      <c r="O408">
        <v>0.13070000000000001</v>
      </c>
      <c r="P408" s="1">
        <v>82519.75</v>
      </c>
      <c r="Q408">
        <v>0.19520000000000001</v>
      </c>
      <c r="R408">
        <v>0.1681</v>
      </c>
      <c r="S408">
        <v>0.63660000000000005</v>
      </c>
      <c r="T408">
        <v>58.53</v>
      </c>
      <c r="U408" s="1">
        <v>101472.88</v>
      </c>
      <c r="V408">
        <v>155.69</v>
      </c>
      <c r="W408" s="1">
        <v>274675.46999999997</v>
      </c>
      <c r="X408">
        <v>0.79759999999999998</v>
      </c>
      <c r="Y408">
        <v>0.16600000000000001</v>
      </c>
      <c r="Z408">
        <v>3.6299999999999999E-2</v>
      </c>
      <c r="AA408">
        <v>0.2024</v>
      </c>
      <c r="AB408">
        <v>274.68</v>
      </c>
      <c r="AC408" s="1">
        <v>11902.248974071959</v>
      </c>
      <c r="AD408" s="1">
        <v>1073.43</v>
      </c>
      <c r="AE408" s="1">
        <v>269759.05</v>
      </c>
      <c r="AF408" t="s">
        <v>3</v>
      </c>
      <c r="AG408" s="1">
        <v>68588</v>
      </c>
      <c r="AH408" s="1">
        <v>147256.85999999999</v>
      </c>
      <c r="AI408">
        <v>78.540000000000006</v>
      </c>
      <c r="AJ408">
        <v>37.89</v>
      </c>
      <c r="AK408">
        <v>46.82</v>
      </c>
      <c r="AL408">
        <v>1.34</v>
      </c>
      <c r="AM408">
        <v>1.0900000000000001</v>
      </c>
      <c r="AN408">
        <v>1.19</v>
      </c>
      <c r="AO408">
        <v>0</v>
      </c>
      <c r="AP408">
        <v>0.52659999999999996</v>
      </c>
      <c r="AQ408" s="1">
        <v>1510.66</v>
      </c>
      <c r="AR408" s="1">
        <v>2244.02</v>
      </c>
      <c r="AS408" s="1">
        <v>9401.26</v>
      </c>
      <c r="AT408">
        <v>963.84</v>
      </c>
      <c r="AU408">
        <v>449.54</v>
      </c>
      <c r="AV408" s="1">
        <v>14569.31</v>
      </c>
      <c r="AW408" s="1">
        <v>2547.23</v>
      </c>
      <c r="AX408">
        <v>0.15840000000000001</v>
      </c>
      <c r="AY408" s="1">
        <v>10887.41</v>
      </c>
      <c r="AZ408">
        <v>0.67700000000000005</v>
      </c>
      <c r="BA408" s="1">
        <v>1268.1600000000001</v>
      </c>
      <c r="BB408">
        <v>7.8899999999999998E-2</v>
      </c>
      <c r="BC408" s="1">
        <v>1379.23</v>
      </c>
      <c r="BD408">
        <v>8.5800000000000001E-2</v>
      </c>
      <c r="BE408" s="1">
        <v>16082.02</v>
      </c>
      <c r="BF408">
        <v>0.62860000000000005</v>
      </c>
      <c r="BG408">
        <v>0.22459999999999999</v>
      </c>
      <c r="BH408">
        <v>9.69E-2</v>
      </c>
      <c r="BI408">
        <v>2.8400000000000002E-2</v>
      </c>
      <c r="BJ408">
        <v>2.1600000000000001E-2</v>
      </c>
    </row>
    <row r="409" spans="1:62" x14ac:dyDescent="0.25">
      <c r="A409" t="s">
        <v>411</v>
      </c>
      <c r="B409" t="s">
        <v>1164</v>
      </c>
      <c r="C409">
        <v>27.67</v>
      </c>
      <c r="D409">
        <v>164.52320933709831</v>
      </c>
      <c r="E409">
        <v>4071.1924048999999</v>
      </c>
      <c r="F409">
        <v>2.6599999999999999E-2</v>
      </c>
      <c r="G409">
        <v>6.9999999999999999E-4</v>
      </c>
      <c r="H409">
        <v>3.1399999999999997E-2</v>
      </c>
      <c r="I409">
        <v>1E-3</v>
      </c>
      <c r="J409">
        <v>4.3400000000000001E-2</v>
      </c>
      <c r="K409">
        <v>0.85419999999999996</v>
      </c>
      <c r="L409">
        <v>4.2599999999999999E-2</v>
      </c>
      <c r="M409">
        <v>0.1719</v>
      </c>
      <c r="N409">
        <v>1.4800000000000001E-2</v>
      </c>
      <c r="O409">
        <v>0.13339999999999999</v>
      </c>
      <c r="P409" s="1">
        <v>73268.13</v>
      </c>
      <c r="Q409">
        <v>0.17100000000000001</v>
      </c>
      <c r="R409">
        <v>0.2049</v>
      </c>
      <c r="S409">
        <v>0.624</v>
      </c>
      <c r="T409">
        <v>25.63</v>
      </c>
      <c r="U409" s="1">
        <v>96321.54</v>
      </c>
      <c r="V409">
        <v>157.47</v>
      </c>
      <c r="W409" s="1">
        <v>256011.23</v>
      </c>
      <c r="X409">
        <v>0.79659999999999997</v>
      </c>
      <c r="Y409">
        <v>0.1673</v>
      </c>
      <c r="Z409">
        <v>3.5999999999999997E-2</v>
      </c>
      <c r="AA409">
        <v>0.2034</v>
      </c>
      <c r="AB409">
        <v>256.01</v>
      </c>
      <c r="AC409" s="1">
        <v>9451.2025004176776</v>
      </c>
      <c r="AD409">
        <v>957.34</v>
      </c>
      <c r="AE409" s="1">
        <v>216955.62</v>
      </c>
      <c r="AF409" t="s">
        <v>3</v>
      </c>
      <c r="AG409" s="1">
        <v>44506</v>
      </c>
      <c r="AH409" s="1">
        <v>79995.58</v>
      </c>
      <c r="AI409">
        <v>66.3</v>
      </c>
      <c r="AJ409">
        <v>35.049999999999997</v>
      </c>
      <c r="AK409">
        <v>39.75</v>
      </c>
      <c r="AL409">
        <v>1.6</v>
      </c>
      <c r="AM409">
        <v>1.23</v>
      </c>
      <c r="AN409">
        <v>1.4</v>
      </c>
      <c r="AO409">
        <v>0</v>
      </c>
      <c r="AP409">
        <v>0.85350000000000004</v>
      </c>
      <c r="AQ409" s="1">
        <v>1562</v>
      </c>
      <c r="AR409" s="1">
        <v>2375.29</v>
      </c>
      <c r="AS409" s="1">
        <v>7710.62</v>
      </c>
      <c r="AT409">
        <v>893.71</v>
      </c>
      <c r="AU409">
        <v>332.03</v>
      </c>
      <c r="AV409" s="1">
        <v>12873.65</v>
      </c>
      <c r="AW409" s="1">
        <v>3933.22</v>
      </c>
      <c r="AX409">
        <v>0.27560000000000001</v>
      </c>
      <c r="AY409" s="1">
        <v>8175.11</v>
      </c>
      <c r="AZ409">
        <v>0.57269999999999999</v>
      </c>
      <c r="BA409">
        <v>735.5</v>
      </c>
      <c r="BB409">
        <v>5.1499999999999997E-2</v>
      </c>
      <c r="BC409" s="1">
        <v>1430.11</v>
      </c>
      <c r="BD409">
        <v>0.1002</v>
      </c>
      <c r="BE409" s="1">
        <v>14273.94</v>
      </c>
      <c r="BF409">
        <v>0.59379999999999999</v>
      </c>
      <c r="BG409">
        <v>0.2324</v>
      </c>
      <c r="BH409">
        <v>0.12470000000000001</v>
      </c>
      <c r="BI409">
        <v>0.03</v>
      </c>
      <c r="BJ409">
        <v>1.9199999999999998E-2</v>
      </c>
    </row>
    <row r="410" spans="1:62" x14ac:dyDescent="0.25">
      <c r="A410" t="s">
        <v>412</v>
      </c>
      <c r="B410" t="s">
        <v>1165</v>
      </c>
      <c r="C410">
        <v>54.19</v>
      </c>
      <c r="D410">
        <v>42.753498480996939</v>
      </c>
      <c r="E410">
        <v>1943.2955324</v>
      </c>
      <c r="F410">
        <v>8.6999999999999994E-3</v>
      </c>
      <c r="G410">
        <v>6.9999999999999999E-4</v>
      </c>
      <c r="H410">
        <v>2.5499999999999998E-2</v>
      </c>
      <c r="I410">
        <v>1E-3</v>
      </c>
      <c r="J410">
        <v>7.5300000000000006E-2</v>
      </c>
      <c r="K410">
        <v>0.83289999999999997</v>
      </c>
      <c r="L410">
        <v>5.5899999999999998E-2</v>
      </c>
      <c r="M410">
        <v>0.3211</v>
      </c>
      <c r="N410">
        <v>1.66E-2</v>
      </c>
      <c r="O410">
        <v>0.13969999999999999</v>
      </c>
      <c r="P410" s="1">
        <v>65872.97</v>
      </c>
      <c r="Q410">
        <v>0.18859999999999999</v>
      </c>
      <c r="R410">
        <v>0.1885</v>
      </c>
      <c r="S410">
        <v>0.62290000000000001</v>
      </c>
      <c r="T410">
        <v>15.42</v>
      </c>
      <c r="U410" s="1">
        <v>85672.7</v>
      </c>
      <c r="V410">
        <v>125.79</v>
      </c>
      <c r="W410" s="1">
        <v>234202.58</v>
      </c>
      <c r="X410">
        <v>0.71350000000000002</v>
      </c>
      <c r="Y410">
        <v>0.19869999999999999</v>
      </c>
      <c r="Z410">
        <v>8.77E-2</v>
      </c>
      <c r="AA410">
        <v>0.28649999999999998</v>
      </c>
      <c r="AB410">
        <v>234.2</v>
      </c>
      <c r="AC410" s="1">
        <v>7585.3783786687263</v>
      </c>
      <c r="AD410">
        <v>649.26</v>
      </c>
      <c r="AE410" s="1">
        <v>203233.46</v>
      </c>
      <c r="AF410" t="s">
        <v>3</v>
      </c>
      <c r="AG410" s="1">
        <v>38439</v>
      </c>
      <c r="AH410" s="1">
        <v>65320.17</v>
      </c>
      <c r="AI410">
        <v>48.58</v>
      </c>
      <c r="AJ410">
        <v>27.83</v>
      </c>
      <c r="AK410">
        <v>35.86</v>
      </c>
      <c r="AL410">
        <v>1.67</v>
      </c>
      <c r="AM410">
        <v>1.31</v>
      </c>
      <c r="AN410">
        <v>1.59</v>
      </c>
      <c r="AO410" s="1">
        <v>2168.44</v>
      </c>
      <c r="AP410">
        <v>0.9476</v>
      </c>
      <c r="AQ410" s="1">
        <v>1552.65</v>
      </c>
      <c r="AR410" s="1">
        <v>2306.4299999999998</v>
      </c>
      <c r="AS410" s="1">
        <v>7461.41</v>
      </c>
      <c r="AT410">
        <v>770.68</v>
      </c>
      <c r="AU410">
        <v>459.69</v>
      </c>
      <c r="AV410" s="1">
        <v>12550.86</v>
      </c>
      <c r="AW410" s="1">
        <v>4793.6499999999996</v>
      </c>
      <c r="AX410">
        <v>0.33839999999999998</v>
      </c>
      <c r="AY410" s="1">
        <v>6849.39</v>
      </c>
      <c r="AZ410">
        <v>0.48349999999999999</v>
      </c>
      <c r="BA410">
        <v>700.82</v>
      </c>
      <c r="BB410">
        <v>4.9500000000000002E-2</v>
      </c>
      <c r="BC410" s="1">
        <v>1822.1</v>
      </c>
      <c r="BD410">
        <v>0.12859999999999999</v>
      </c>
      <c r="BE410" s="1">
        <v>14165.96</v>
      </c>
      <c r="BF410">
        <v>0.57889999999999997</v>
      </c>
      <c r="BG410">
        <v>0.2324</v>
      </c>
      <c r="BH410">
        <v>0.13739999999999999</v>
      </c>
      <c r="BI410">
        <v>3.4500000000000003E-2</v>
      </c>
      <c r="BJ410">
        <v>1.67E-2</v>
      </c>
    </row>
    <row r="411" spans="1:62" x14ac:dyDescent="0.25">
      <c r="A411" t="s">
        <v>413</v>
      </c>
      <c r="B411" t="s">
        <v>1166</v>
      </c>
      <c r="C411">
        <v>16.329999999999998</v>
      </c>
      <c r="D411">
        <v>400.25964911356749</v>
      </c>
      <c r="E411">
        <v>2897.3373202352941</v>
      </c>
      <c r="F411">
        <v>6.8000000000000005E-2</v>
      </c>
      <c r="G411">
        <v>5.0000000000000001E-4</v>
      </c>
      <c r="H411">
        <v>4.8099999999999997E-2</v>
      </c>
      <c r="I411">
        <v>1.1000000000000001E-3</v>
      </c>
      <c r="J411">
        <v>4.0899999999999999E-2</v>
      </c>
      <c r="K411">
        <v>0.78869999999999996</v>
      </c>
      <c r="L411">
        <v>5.2900000000000003E-2</v>
      </c>
      <c r="M411">
        <v>6.5299999999999997E-2</v>
      </c>
      <c r="N411">
        <v>1.9900000000000001E-2</v>
      </c>
      <c r="O411">
        <v>0.1217</v>
      </c>
      <c r="P411" s="1">
        <v>81646.399999999994</v>
      </c>
      <c r="Q411">
        <v>0.13969999999999999</v>
      </c>
      <c r="R411">
        <v>0.17680000000000001</v>
      </c>
      <c r="S411">
        <v>0.6835</v>
      </c>
      <c r="T411">
        <v>19.91</v>
      </c>
      <c r="U411" s="1">
        <v>102426.04</v>
      </c>
      <c r="V411">
        <v>142.79</v>
      </c>
      <c r="W411" s="1">
        <v>343405.09</v>
      </c>
      <c r="X411">
        <v>0.8306</v>
      </c>
      <c r="Y411">
        <v>0.14069999999999999</v>
      </c>
      <c r="Z411">
        <v>2.87E-2</v>
      </c>
      <c r="AA411">
        <v>0.1694</v>
      </c>
      <c r="AB411">
        <v>343.41</v>
      </c>
      <c r="AC411" s="1">
        <v>13451.26617911412</v>
      </c>
      <c r="AD411" s="1">
        <v>1307.8900000000001</v>
      </c>
      <c r="AE411" s="1">
        <v>326161.71999999997</v>
      </c>
      <c r="AF411" t="s">
        <v>3</v>
      </c>
      <c r="AG411" s="1">
        <v>69242.5</v>
      </c>
      <c r="AH411" s="1">
        <v>187641.78</v>
      </c>
      <c r="AI411">
        <v>92.42</v>
      </c>
      <c r="AJ411">
        <v>40.33</v>
      </c>
      <c r="AK411">
        <v>54.63</v>
      </c>
      <c r="AL411">
        <v>1.81</v>
      </c>
      <c r="AM411">
        <v>1.5</v>
      </c>
      <c r="AN411">
        <v>1.59</v>
      </c>
      <c r="AO411" s="1">
        <v>3601.52</v>
      </c>
      <c r="AP411">
        <v>0.55840000000000001</v>
      </c>
      <c r="AQ411" s="1">
        <v>2009.93</v>
      </c>
      <c r="AR411" s="1">
        <v>2476.7199999999998</v>
      </c>
      <c r="AS411" s="1">
        <v>9719.9599999999991</v>
      </c>
      <c r="AT411" s="1">
        <v>1154.23</v>
      </c>
      <c r="AU411">
        <v>569.21</v>
      </c>
      <c r="AV411" s="1">
        <v>15930.05</v>
      </c>
      <c r="AW411" s="1">
        <v>2851.9</v>
      </c>
      <c r="AX411">
        <v>0.16600000000000001</v>
      </c>
      <c r="AY411" s="1">
        <v>12198.19</v>
      </c>
      <c r="AZ411">
        <v>0.70979999999999999</v>
      </c>
      <c r="BA411" s="1">
        <v>1084.73</v>
      </c>
      <c r="BB411">
        <v>6.3100000000000003E-2</v>
      </c>
      <c r="BC411" s="1">
        <v>1050.04</v>
      </c>
      <c r="BD411">
        <v>6.1100000000000002E-2</v>
      </c>
      <c r="BE411" s="1">
        <v>17184.86</v>
      </c>
      <c r="BF411">
        <v>0.60750000000000004</v>
      </c>
      <c r="BG411">
        <v>0.2177</v>
      </c>
      <c r="BH411">
        <v>0.12659999999999999</v>
      </c>
      <c r="BI411">
        <v>3.0700000000000002E-2</v>
      </c>
      <c r="BJ411">
        <v>1.7500000000000002E-2</v>
      </c>
    </row>
    <row r="412" spans="1:62" x14ac:dyDescent="0.25">
      <c r="A412" t="s">
        <v>414</v>
      </c>
      <c r="B412" t="s">
        <v>1167</v>
      </c>
      <c r="C412">
        <v>45.57</v>
      </c>
      <c r="D412">
        <v>57.435264033838479</v>
      </c>
      <c r="E412">
        <v>2419.1922843500001</v>
      </c>
      <c r="F412">
        <v>7.1999999999999998E-3</v>
      </c>
      <c r="G412">
        <v>6.9999999999999999E-4</v>
      </c>
      <c r="H412">
        <v>3.0300000000000001E-2</v>
      </c>
      <c r="I412">
        <v>1E-3</v>
      </c>
      <c r="J412">
        <v>9.1300000000000006E-2</v>
      </c>
      <c r="K412">
        <v>0.80669999999999997</v>
      </c>
      <c r="L412">
        <v>6.2799999999999995E-2</v>
      </c>
      <c r="M412">
        <v>0.40899999999999997</v>
      </c>
      <c r="N412">
        <v>2.69E-2</v>
      </c>
      <c r="O412">
        <v>0.15740000000000001</v>
      </c>
      <c r="P412" s="1">
        <v>67057.63</v>
      </c>
      <c r="Q412">
        <v>0.1802</v>
      </c>
      <c r="R412">
        <v>0.19470000000000001</v>
      </c>
      <c r="S412">
        <v>0.62509999999999999</v>
      </c>
      <c r="T412">
        <v>18.100000000000001</v>
      </c>
      <c r="U412" s="1">
        <v>85350.67</v>
      </c>
      <c r="V412">
        <v>136.09</v>
      </c>
      <c r="W412" s="1">
        <v>178770.89</v>
      </c>
      <c r="X412">
        <v>0.72409999999999997</v>
      </c>
      <c r="Y412">
        <v>0.2056</v>
      </c>
      <c r="Z412">
        <v>7.0300000000000001E-2</v>
      </c>
      <c r="AA412">
        <v>0.27589999999999998</v>
      </c>
      <c r="AB412">
        <v>178.77</v>
      </c>
      <c r="AC412" s="1">
        <v>5710.7628108387744</v>
      </c>
      <c r="AD412">
        <v>565.41</v>
      </c>
      <c r="AE412" s="1">
        <v>150862.01</v>
      </c>
      <c r="AF412" t="s">
        <v>3</v>
      </c>
      <c r="AG412" s="1">
        <v>35996</v>
      </c>
      <c r="AH412" s="1">
        <v>58197.05</v>
      </c>
      <c r="AI412">
        <v>47.83</v>
      </c>
      <c r="AJ412">
        <v>28.38</v>
      </c>
      <c r="AK412">
        <v>35.28</v>
      </c>
      <c r="AL412">
        <v>2.34</v>
      </c>
      <c r="AM412">
        <v>1.8</v>
      </c>
      <c r="AN412">
        <v>2.19</v>
      </c>
      <c r="AO412" s="1">
        <v>1357.88</v>
      </c>
      <c r="AP412">
        <v>0.94</v>
      </c>
      <c r="AQ412" s="1">
        <v>1607.94</v>
      </c>
      <c r="AR412" s="1">
        <v>2329.5300000000002</v>
      </c>
      <c r="AS412" s="1">
        <v>7617.58</v>
      </c>
      <c r="AT412">
        <v>816.7</v>
      </c>
      <c r="AU412">
        <v>357.5</v>
      </c>
      <c r="AV412" s="1">
        <v>12729.24</v>
      </c>
      <c r="AW412" s="1">
        <v>5817.46</v>
      </c>
      <c r="AX412">
        <v>0.41089999999999999</v>
      </c>
      <c r="AY412" s="1">
        <v>5675.3</v>
      </c>
      <c r="AZ412">
        <v>0.40079999999999999</v>
      </c>
      <c r="BA412">
        <v>682.47</v>
      </c>
      <c r="BB412">
        <v>4.82E-2</v>
      </c>
      <c r="BC412" s="1">
        <v>1983.16</v>
      </c>
      <c r="BD412">
        <v>0.1401</v>
      </c>
      <c r="BE412" s="1">
        <v>14158.39</v>
      </c>
      <c r="BF412">
        <v>0.57199999999999995</v>
      </c>
      <c r="BG412">
        <v>0.2339</v>
      </c>
      <c r="BH412">
        <v>0.14940000000000001</v>
      </c>
      <c r="BI412">
        <v>3.0099999999999998E-2</v>
      </c>
      <c r="BJ412">
        <v>1.46E-2</v>
      </c>
    </row>
    <row r="413" spans="1:62" x14ac:dyDescent="0.25">
      <c r="A413" t="s">
        <v>415</v>
      </c>
      <c r="B413" t="s">
        <v>1168</v>
      </c>
      <c r="C413">
        <v>37.9</v>
      </c>
      <c r="D413">
        <v>57.557370890810411</v>
      </c>
      <c r="E413">
        <v>1891.0164127999999</v>
      </c>
      <c r="F413">
        <v>9.4000000000000004E-3</v>
      </c>
      <c r="G413">
        <v>5.9999999999999995E-4</v>
      </c>
      <c r="H413">
        <v>4.0399999999999998E-2</v>
      </c>
      <c r="I413">
        <v>8.0000000000000004E-4</v>
      </c>
      <c r="J413">
        <v>0.113</v>
      </c>
      <c r="K413">
        <v>0.77710000000000001</v>
      </c>
      <c r="L413">
        <v>5.8599999999999999E-2</v>
      </c>
      <c r="M413">
        <v>0.36680000000000001</v>
      </c>
      <c r="N413">
        <v>2.5700000000000001E-2</v>
      </c>
      <c r="O413">
        <v>0.1381</v>
      </c>
      <c r="P413" s="1">
        <v>67115.490000000005</v>
      </c>
      <c r="Q413">
        <v>0.1784</v>
      </c>
      <c r="R413">
        <v>0.1852</v>
      </c>
      <c r="S413">
        <v>0.63649999999999995</v>
      </c>
      <c r="T413">
        <v>15.04</v>
      </c>
      <c r="U413" s="1">
        <v>84486.28</v>
      </c>
      <c r="V413">
        <v>124.37</v>
      </c>
      <c r="W413" s="1">
        <v>218619.65</v>
      </c>
      <c r="X413">
        <v>0.69669999999999999</v>
      </c>
      <c r="Y413">
        <v>0.23569999999999999</v>
      </c>
      <c r="Z413">
        <v>6.7599999999999993E-2</v>
      </c>
      <c r="AA413">
        <v>0.30330000000000001</v>
      </c>
      <c r="AB413">
        <v>218.62</v>
      </c>
      <c r="AC413" s="1">
        <v>7660.7334857520491</v>
      </c>
      <c r="AD413">
        <v>652.74</v>
      </c>
      <c r="AE413" s="1">
        <v>188497.64</v>
      </c>
      <c r="AF413" t="s">
        <v>3</v>
      </c>
      <c r="AG413" s="1">
        <v>35996</v>
      </c>
      <c r="AH413" s="1">
        <v>59153.89</v>
      </c>
      <c r="AI413">
        <v>54.63</v>
      </c>
      <c r="AJ413">
        <v>30.44</v>
      </c>
      <c r="AK413">
        <v>39.549999999999997</v>
      </c>
      <c r="AL413">
        <v>1.84</v>
      </c>
      <c r="AM413">
        <v>1.41</v>
      </c>
      <c r="AN413">
        <v>1.72</v>
      </c>
      <c r="AO413">
        <v>768.43</v>
      </c>
      <c r="AP413">
        <v>0.96989999999999998</v>
      </c>
      <c r="AQ413" s="1">
        <v>1729.35</v>
      </c>
      <c r="AR413" s="1">
        <v>2393.54</v>
      </c>
      <c r="AS413" s="1">
        <v>7930.13</v>
      </c>
      <c r="AT413">
        <v>838.45</v>
      </c>
      <c r="AU413">
        <v>475.45</v>
      </c>
      <c r="AV413" s="1">
        <v>13366.93</v>
      </c>
      <c r="AW413" s="1">
        <v>5339.74</v>
      </c>
      <c r="AX413">
        <v>0.35770000000000002</v>
      </c>
      <c r="AY413" s="1">
        <v>6844.62</v>
      </c>
      <c r="AZ413">
        <v>0.45860000000000001</v>
      </c>
      <c r="BA413">
        <v>798.73</v>
      </c>
      <c r="BB413">
        <v>5.3499999999999999E-2</v>
      </c>
      <c r="BC413" s="1">
        <v>1943.17</v>
      </c>
      <c r="BD413">
        <v>0.13020000000000001</v>
      </c>
      <c r="BE413" s="1">
        <v>14926.26</v>
      </c>
      <c r="BF413">
        <v>0.57889999999999997</v>
      </c>
      <c r="BG413">
        <v>0.23499999999999999</v>
      </c>
      <c r="BH413">
        <v>0.13769999999999999</v>
      </c>
      <c r="BI413">
        <v>3.1300000000000001E-2</v>
      </c>
      <c r="BJ413">
        <v>1.7100000000000001E-2</v>
      </c>
    </row>
    <row r="414" spans="1:62" x14ac:dyDescent="0.25">
      <c r="A414" t="s">
        <v>416</v>
      </c>
      <c r="B414" t="s">
        <v>1169</v>
      </c>
      <c r="C414">
        <v>51.48</v>
      </c>
      <c r="D414">
        <v>21.963389641096558</v>
      </c>
      <c r="E414">
        <v>1021.7629026</v>
      </c>
      <c r="F414">
        <v>3.2000000000000002E-3</v>
      </c>
      <c r="G414">
        <v>5.9999999999999995E-4</v>
      </c>
      <c r="H414">
        <v>9.5999999999999992E-3</v>
      </c>
      <c r="I414">
        <v>1E-3</v>
      </c>
      <c r="J414">
        <v>1.9199999999999998E-2</v>
      </c>
      <c r="K414">
        <v>0.93310000000000004</v>
      </c>
      <c r="L414">
        <v>3.3399999999999999E-2</v>
      </c>
      <c r="M414">
        <v>0.38729999999999998</v>
      </c>
      <c r="N414">
        <v>1.6999999999999999E-3</v>
      </c>
      <c r="O414">
        <v>0.1512</v>
      </c>
      <c r="P414" s="1">
        <v>57478.75</v>
      </c>
      <c r="Q414">
        <v>0.21479999999999999</v>
      </c>
      <c r="R414">
        <v>0.24060000000000001</v>
      </c>
      <c r="S414">
        <v>0.54459999999999997</v>
      </c>
      <c r="T414">
        <v>9.6300000000000008</v>
      </c>
      <c r="U414" s="1">
        <v>78293.45</v>
      </c>
      <c r="V414">
        <v>105.26</v>
      </c>
      <c r="W414" s="1">
        <v>224518.44</v>
      </c>
      <c r="X414">
        <v>0.75260000000000005</v>
      </c>
      <c r="Y414">
        <v>0.1179</v>
      </c>
      <c r="Z414">
        <v>0.1295</v>
      </c>
      <c r="AA414">
        <v>0.24740000000000001</v>
      </c>
      <c r="AB414">
        <v>224.52</v>
      </c>
      <c r="AC414" s="1">
        <v>6116.890680713087</v>
      </c>
      <c r="AD414">
        <v>627.82000000000005</v>
      </c>
      <c r="AE414" s="1">
        <v>180110.4</v>
      </c>
      <c r="AF414" t="s">
        <v>3</v>
      </c>
      <c r="AG414" s="1">
        <v>36210</v>
      </c>
      <c r="AH414" s="1">
        <v>58961.38</v>
      </c>
      <c r="AI414">
        <v>37.72</v>
      </c>
      <c r="AJ414">
        <v>24.28</v>
      </c>
      <c r="AK414">
        <v>26.56</v>
      </c>
      <c r="AL414">
        <v>1.93</v>
      </c>
      <c r="AM414">
        <v>1.57</v>
      </c>
      <c r="AN414">
        <v>1.77</v>
      </c>
      <c r="AO414" s="1">
        <v>1832.55</v>
      </c>
      <c r="AP414">
        <v>1.0608</v>
      </c>
      <c r="AQ414" s="1">
        <v>1850.17</v>
      </c>
      <c r="AR414" s="1">
        <v>2650.08</v>
      </c>
      <c r="AS414" s="1">
        <v>7441.62</v>
      </c>
      <c r="AT414">
        <v>779.95</v>
      </c>
      <c r="AU414">
        <v>398.87</v>
      </c>
      <c r="AV414" s="1">
        <v>13120.69</v>
      </c>
      <c r="AW414" s="1">
        <v>6674.06</v>
      </c>
      <c r="AX414">
        <v>0.42980000000000002</v>
      </c>
      <c r="AY414" s="1">
        <v>5834.24</v>
      </c>
      <c r="AZ414">
        <v>0.37569999999999998</v>
      </c>
      <c r="BA414">
        <v>901.35</v>
      </c>
      <c r="BB414">
        <v>5.8000000000000003E-2</v>
      </c>
      <c r="BC414" s="1">
        <v>2120.44</v>
      </c>
      <c r="BD414">
        <v>0.13650000000000001</v>
      </c>
      <c r="BE414" s="1">
        <v>15530.1</v>
      </c>
      <c r="BF414">
        <v>0.54059999999999997</v>
      </c>
      <c r="BG414">
        <v>0.24129999999999999</v>
      </c>
      <c r="BH414">
        <v>0.16159999999999999</v>
      </c>
      <c r="BI414">
        <v>3.39E-2</v>
      </c>
      <c r="BJ414">
        <v>2.2499999999999999E-2</v>
      </c>
    </row>
    <row r="415" spans="1:62" x14ac:dyDescent="0.25">
      <c r="A415" t="s">
        <v>417</v>
      </c>
      <c r="B415" t="s">
        <v>1170</v>
      </c>
      <c r="C415">
        <v>91.29</v>
      </c>
      <c r="D415">
        <v>17.009306390465412</v>
      </c>
      <c r="E415">
        <v>1360.1778887999999</v>
      </c>
      <c r="F415">
        <v>4.4000000000000003E-3</v>
      </c>
      <c r="G415">
        <v>2.9999999999999997E-4</v>
      </c>
      <c r="H415">
        <v>8.3000000000000001E-3</v>
      </c>
      <c r="I415">
        <v>5.0000000000000001E-4</v>
      </c>
      <c r="J415">
        <v>4.2700000000000002E-2</v>
      </c>
      <c r="K415">
        <v>0.91469999999999996</v>
      </c>
      <c r="L415">
        <v>2.92E-2</v>
      </c>
      <c r="M415">
        <v>0.21440000000000001</v>
      </c>
      <c r="N415">
        <v>1.2999999999999999E-2</v>
      </c>
      <c r="O415">
        <v>0.13150000000000001</v>
      </c>
      <c r="P415" s="1">
        <v>62774.559999999998</v>
      </c>
      <c r="Q415">
        <v>0.1774</v>
      </c>
      <c r="R415">
        <v>0.21329999999999999</v>
      </c>
      <c r="S415">
        <v>0.60929999999999995</v>
      </c>
      <c r="T415">
        <v>12.02</v>
      </c>
      <c r="U415" s="1">
        <v>81208.11</v>
      </c>
      <c r="V415">
        <v>113.57</v>
      </c>
      <c r="W415" s="1">
        <v>230653.87</v>
      </c>
      <c r="X415">
        <v>0.77139999999999997</v>
      </c>
      <c r="Y415">
        <v>8.7300000000000003E-2</v>
      </c>
      <c r="Z415">
        <v>0.14130000000000001</v>
      </c>
      <c r="AA415">
        <v>0.2286</v>
      </c>
      <c r="AB415">
        <v>230.65</v>
      </c>
      <c r="AC415" s="1">
        <v>6064.2880616700741</v>
      </c>
      <c r="AD415">
        <v>620.58000000000004</v>
      </c>
      <c r="AE415" s="1">
        <v>201247.62</v>
      </c>
      <c r="AF415" t="s">
        <v>3</v>
      </c>
      <c r="AG415" s="1">
        <v>41031</v>
      </c>
      <c r="AH415" s="1">
        <v>68879.460000000006</v>
      </c>
      <c r="AI415">
        <v>37.83</v>
      </c>
      <c r="AJ415">
        <v>22.87</v>
      </c>
      <c r="AK415">
        <v>24.44</v>
      </c>
      <c r="AL415">
        <v>1.87</v>
      </c>
      <c r="AM415">
        <v>1.22</v>
      </c>
      <c r="AN415">
        <v>1.52</v>
      </c>
      <c r="AO415" s="1">
        <v>1884.47</v>
      </c>
      <c r="AP415">
        <v>1.0427999999999999</v>
      </c>
      <c r="AQ415" s="1">
        <v>1578.67</v>
      </c>
      <c r="AR415" s="1">
        <v>2462.27</v>
      </c>
      <c r="AS415" s="1">
        <v>7328.43</v>
      </c>
      <c r="AT415">
        <v>715.54</v>
      </c>
      <c r="AU415">
        <v>377.87</v>
      </c>
      <c r="AV415" s="1">
        <v>12462.79</v>
      </c>
      <c r="AW415" s="1">
        <v>5683.76</v>
      </c>
      <c r="AX415">
        <v>0.39679999999999999</v>
      </c>
      <c r="AY415" s="1">
        <v>6270.02</v>
      </c>
      <c r="AZ415">
        <v>0.43769999999999998</v>
      </c>
      <c r="BA415">
        <v>937.56</v>
      </c>
      <c r="BB415">
        <v>6.5500000000000003E-2</v>
      </c>
      <c r="BC415" s="1">
        <v>1432.1</v>
      </c>
      <c r="BD415">
        <v>0.1</v>
      </c>
      <c r="BE415" s="1">
        <v>14323.44</v>
      </c>
      <c r="BF415">
        <v>0.56120000000000003</v>
      </c>
      <c r="BG415">
        <v>0.23669999999999999</v>
      </c>
      <c r="BH415">
        <v>0.14680000000000001</v>
      </c>
      <c r="BI415">
        <v>3.6900000000000002E-2</v>
      </c>
      <c r="BJ415">
        <v>1.84E-2</v>
      </c>
    </row>
    <row r="416" spans="1:62" x14ac:dyDescent="0.25">
      <c r="A416" t="s">
        <v>418</v>
      </c>
      <c r="B416" t="s">
        <v>1171</v>
      </c>
      <c r="C416">
        <v>15.81</v>
      </c>
      <c r="D416">
        <v>358.72291404299312</v>
      </c>
      <c r="E416">
        <v>2759.8835206499998</v>
      </c>
      <c r="F416">
        <v>6.7799999999999999E-2</v>
      </c>
      <c r="G416">
        <v>4.0000000000000002E-4</v>
      </c>
      <c r="H416">
        <v>4.7800000000000002E-2</v>
      </c>
      <c r="I416">
        <v>1.1000000000000001E-3</v>
      </c>
      <c r="J416">
        <v>4.4200000000000003E-2</v>
      </c>
      <c r="K416">
        <v>0.78590000000000004</v>
      </c>
      <c r="L416">
        <v>5.2900000000000003E-2</v>
      </c>
      <c r="M416">
        <v>6.7900000000000002E-2</v>
      </c>
      <c r="N416">
        <v>2.1399999999999999E-2</v>
      </c>
      <c r="O416">
        <v>0.1197</v>
      </c>
      <c r="P416" s="1">
        <v>81494.89</v>
      </c>
      <c r="Q416">
        <v>0.13450000000000001</v>
      </c>
      <c r="R416">
        <v>0.17699999999999999</v>
      </c>
      <c r="S416">
        <v>0.6885</v>
      </c>
      <c r="T416">
        <v>18.760000000000002</v>
      </c>
      <c r="U416" s="1">
        <v>101552.49</v>
      </c>
      <c r="V416">
        <v>142.77000000000001</v>
      </c>
      <c r="W416" s="1">
        <v>339117.84</v>
      </c>
      <c r="X416">
        <v>0.82850000000000001</v>
      </c>
      <c r="Y416">
        <v>0.14779999999999999</v>
      </c>
      <c r="Z416">
        <v>2.3699999999999999E-2</v>
      </c>
      <c r="AA416">
        <v>0.17150000000000001</v>
      </c>
      <c r="AB416">
        <v>339.12</v>
      </c>
      <c r="AC416" s="1">
        <v>14070.049646163579</v>
      </c>
      <c r="AD416" s="1">
        <v>1299.3499999999999</v>
      </c>
      <c r="AE416" s="1">
        <v>321144.59000000003</v>
      </c>
      <c r="AF416" t="s">
        <v>3</v>
      </c>
      <c r="AG416" s="1">
        <v>67778</v>
      </c>
      <c r="AH416" s="1">
        <v>180423.63</v>
      </c>
      <c r="AI416">
        <v>91.37</v>
      </c>
      <c r="AJ416">
        <v>40.130000000000003</v>
      </c>
      <c r="AK416">
        <v>54.16</v>
      </c>
      <c r="AL416">
        <v>1.78</v>
      </c>
      <c r="AM416">
        <v>1.41</v>
      </c>
      <c r="AN416">
        <v>1.5</v>
      </c>
      <c r="AO416" s="1">
        <v>3601.52</v>
      </c>
      <c r="AP416">
        <v>0.57950000000000002</v>
      </c>
      <c r="AQ416" s="1">
        <v>2013.67</v>
      </c>
      <c r="AR416" s="1">
        <v>2472.6999999999998</v>
      </c>
      <c r="AS416" s="1">
        <v>9705.6</v>
      </c>
      <c r="AT416" s="1">
        <v>1146.81</v>
      </c>
      <c r="AU416">
        <v>577.75</v>
      </c>
      <c r="AV416" s="1">
        <v>15916.54</v>
      </c>
      <c r="AW416" s="1">
        <v>2763.75</v>
      </c>
      <c r="AX416">
        <v>0.1593</v>
      </c>
      <c r="AY416" s="1">
        <v>12277.61</v>
      </c>
      <c r="AZ416">
        <v>0.70789999999999997</v>
      </c>
      <c r="BA416" s="1">
        <v>1240.03</v>
      </c>
      <c r="BB416">
        <v>7.1499999999999994E-2</v>
      </c>
      <c r="BC416" s="1">
        <v>1062.8499999999999</v>
      </c>
      <c r="BD416">
        <v>6.13E-2</v>
      </c>
      <c r="BE416" s="1">
        <v>17344.240000000002</v>
      </c>
      <c r="BF416">
        <v>0.60629999999999995</v>
      </c>
      <c r="BG416">
        <v>0.21859999999999999</v>
      </c>
      <c r="BH416">
        <v>0.1273</v>
      </c>
      <c r="BI416">
        <v>3.0200000000000001E-2</v>
      </c>
      <c r="BJ416">
        <v>1.7500000000000002E-2</v>
      </c>
    </row>
    <row r="417" spans="1:62" x14ac:dyDescent="0.25">
      <c r="A417" t="s">
        <v>419</v>
      </c>
      <c r="B417" t="s">
        <v>1172</v>
      </c>
      <c r="C417">
        <v>54.05</v>
      </c>
      <c r="D417">
        <v>37.49508308156333</v>
      </c>
      <c r="E417">
        <v>1756.8821046999999</v>
      </c>
      <c r="F417">
        <v>1.14E-2</v>
      </c>
      <c r="G417">
        <v>1.5E-3</v>
      </c>
      <c r="H417">
        <v>1.7399999999999999E-2</v>
      </c>
      <c r="I417">
        <v>8.9999999999999998E-4</v>
      </c>
      <c r="J417">
        <v>4.7800000000000002E-2</v>
      </c>
      <c r="K417">
        <v>0.88270000000000004</v>
      </c>
      <c r="L417">
        <v>3.8199999999999998E-2</v>
      </c>
      <c r="M417">
        <v>0.18759999999999999</v>
      </c>
      <c r="N417">
        <v>1.2699999999999999E-2</v>
      </c>
      <c r="O417">
        <v>0.1177</v>
      </c>
      <c r="P417" s="1">
        <v>67045.600000000006</v>
      </c>
      <c r="Q417">
        <v>0.154</v>
      </c>
      <c r="R417">
        <v>0.18590000000000001</v>
      </c>
      <c r="S417">
        <v>0.66010000000000002</v>
      </c>
      <c r="T417">
        <v>12.54</v>
      </c>
      <c r="U417" s="1">
        <v>88408.48</v>
      </c>
      <c r="V417">
        <v>139.04</v>
      </c>
      <c r="W417" s="1">
        <v>250653.56</v>
      </c>
      <c r="X417">
        <v>0.77549999999999997</v>
      </c>
      <c r="Y417">
        <v>0.1535</v>
      </c>
      <c r="Z417">
        <v>7.0999999999999994E-2</v>
      </c>
      <c r="AA417">
        <v>0.22450000000000001</v>
      </c>
      <c r="AB417">
        <v>250.65</v>
      </c>
      <c r="AC417" s="1">
        <v>7606.0701293633329</v>
      </c>
      <c r="AD417">
        <v>628.9</v>
      </c>
      <c r="AE417" s="1">
        <v>213216.84</v>
      </c>
      <c r="AF417" t="s">
        <v>3</v>
      </c>
      <c r="AG417" s="1">
        <v>42062</v>
      </c>
      <c r="AH417" s="1">
        <v>78630.69</v>
      </c>
      <c r="AI417">
        <v>48.07</v>
      </c>
      <c r="AJ417">
        <v>27.47</v>
      </c>
      <c r="AK417">
        <v>32.9</v>
      </c>
      <c r="AL417">
        <v>1.76</v>
      </c>
      <c r="AM417">
        <v>1.26</v>
      </c>
      <c r="AN417">
        <v>1.55</v>
      </c>
      <c r="AO417" s="1">
        <v>2356.38</v>
      </c>
      <c r="AP417">
        <v>0.92610000000000003</v>
      </c>
      <c r="AQ417" s="1">
        <v>1575.31</v>
      </c>
      <c r="AR417" s="1">
        <v>2473.62</v>
      </c>
      <c r="AS417" s="1">
        <v>7454.98</v>
      </c>
      <c r="AT417">
        <v>759.97</v>
      </c>
      <c r="AU417">
        <v>392.65</v>
      </c>
      <c r="AV417" s="1">
        <v>12656.52</v>
      </c>
      <c r="AW417" s="1">
        <v>4382.7700000000004</v>
      </c>
      <c r="AX417">
        <v>0.30680000000000002</v>
      </c>
      <c r="AY417" s="1">
        <v>7589.25</v>
      </c>
      <c r="AZ417">
        <v>0.53120000000000001</v>
      </c>
      <c r="BA417">
        <v>800.58</v>
      </c>
      <c r="BB417">
        <v>5.6000000000000001E-2</v>
      </c>
      <c r="BC417" s="1">
        <v>1514.85</v>
      </c>
      <c r="BD417">
        <v>0.106</v>
      </c>
      <c r="BE417" s="1">
        <v>14287.45</v>
      </c>
      <c r="BF417">
        <v>0.57399999999999995</v>
      </c>
      <c r="BG417">
        <v>0.22650000000000001</v>
      </c>
      <c r="BH417">
        <v>0.14530000000000001</v>
      </c>
      <c r="BI417">
        <v>3.1699999999999999E-2</v>
      </c>
      <c r="BJ417">
        <v>2.24E-2</v>
      </c>
    </row>
    <row r="418" spans="1:62" x14ac:dyDescent="0.25">
      <c r="A418" t="s">
        <v>420</v>
      </c>
      <c r="B418" t="s">
        <v>1173</v>
      </c>
      <c r="C418">
        <v>59.43</v>
      </c>
      <c r="D418">
        <v>12.07917274555796</v>
      </c>
      <c r="E418">
        <v>657.33440370000005</v>
      </c>
      <c r="F418">
        <v>2.8999999999999998E-3</v>
      </c>
      <c r="G418">
        <v>8.0000000000000004E-4</v>
      </c>
      <c r="H418">
        <v>3.8999999999999998E-3</v>
      </c>
      <c r="I418">
        <v>1E-4</v>
      </c>
      <c r="J418">
        <v>1.5299999999999999E-2</v>
      </c>
      <c r="K418">
        <v>0.96350000000000002</v>
      </c>
      <c r="L418">
        <v>1.35E-2</v>
      </c>
      <c r="M418">
        <v>0.13469999999999999</v>
      </c>
      <c r="N418">
        <v>1.6999999999999999E-3</v>
      </c>
      <c r="O418">
        <v>0.1198</v>
      </c>
      <c r="P418" s="1">
        <v>62223.78</v>
      </c>
      <c r="Q418">
        <v>0.15570000000000001</v>
      </c>
      <c r="R418">
        <v>0.1867</v>
      </c>
      <c r="S418">
        <v>0.65759999999999996</v>
      </c>
      <c r="T418">
        <v>5.65</v>
      </c>
      <c r="U418" s="1">
        <v>78462.95</v>
      </c>
      <c r="V418">
        <v>114.86</v>
      </c>
      <c r="W418" s="1">
        <v>184019.32</v>
      </c>
      <c r="X418">
        <v>0.79320000000000002</v>
      </c>
      <c r="Y418">
        <v>6.0600000000000001E-2</v>
      </c>
      <c r="Z418">
        <v>0.14630000000000001</v>
      </c>
      <c r="AA418">
        <v>0.20680000000000001</v>
      </c>
      <c r="AB418">
        <v>184.02</v>
      </c>
      <c r="AC418" s="1">
        <v>4559.8796158614095</v>
      </c>
      <c r="AD418">
        <v>545.42999999999995</v>
      </c>
      <c r="AE418" s="1">
        <v>173588.91</v>
      </c>
      <c r="AF418" t="s">
        <v>3</v>
      </c>
      <c r="AG418" s="1">
        <v>42041</v>
      </c>
      <c r="AH418" s="1">
        <v>68885.55</v>
      </c>
      <c r="AI418">
        <v>33.049999999999997</v>
      </c>
      <c r="AJ418">
        <v>22.47</v>
      </c>
      <c r="AK418">
        <v>25.57</v>
      </c>
      <c r="AL418">
        <v>1.22</v>
      </c>
      <c r="AM418">
        <v>0.81</v>
      </c>
      <c r="AN418">
        <v>1.1299999999999999</v>
      </c>
      <c r="AO418" s="1">
        <v>2269.1799999999998</v>
      </c>
      <c r="AP418">
        <v>1.2181</v>
      </c>
      <c r="AQ418" s="1">
        <v>1710.88</v>
      </c>
      <c r="AR418" s="1">
        <v>2354.39</v>
      </c>
      <c r="AS418" s="1">
        <v>7868.08</v>
      </c>
      <c r="AT418">
        <v>589.52</v>
      </c>
      <c r="AU418">
        <v>406.25</v>
      </c>
      <c r="AV418" s="1">
        <v>12929.12</v>
      </c>
      <c r="AW418" s="1">
        <v>6961.85</v>
      </c>
      <c r="AX418">
        <v>0.46279999999999999</v>
      </c>
      <c r="AY418" s="1">
        <v>5830.91</v>
      </c>
      <c r="AZ418">
        <v>0.3876</v>
      </c>
      <c r="BA418">
        <v>841.28</v>
      </c>
      <c r="BB418">
        <v>5.5899999999999998E-2</v>
      </c>
      <c r="BC418" s="1">
        <v>1408.12</v>
      </c>
      <c r="BD418">
        <v>9.3600000000000003E-2</v>
      </c>
      <c r="BE418" s="1">
        <v>15042.15</v>
      </c>
      <c r="BF418">
        <v>0.56410000000000005</v>
      </c>
      <c r="BG418">
        <v>0.25109999999999999</v>
      </c>
      <c r="BH418">
        <v>0.13189999999999999</v>
      </c>
      <c r="BI418">
        <v>3.3599999999999998E-2</v>
      </c>
      <c r="BJ418">
        <v>1.9199999999999998E-2</v>
      </c>
    </row>
    <row r="419" spans="1:62" x14ac:dyDescent="0.25">
      <c r="A419" t="s">
        <v>421</v>
      </c>
      <c r="B419" t="s">
        <v>1174</v>
      </c>
      <c r="C419">
        <v>11.67</v>
      </c>
      <c r="D419">
        <v>338.26657516399632</v>
      </c>
      <c r="E419">
        <v>3110.2472653499999</v>
      </c>
      <c r="F419">
        <v>3.0000000000000001E-3</v>
      </c>
      <c r="G419">
        <v>8.9999999999999998E-4</v>
      </c>
      <c r="H419">
        <v>0.4395</v>
      </c>
      <c r="I419">
        <v>1.6999999999999999E-3</v>
      </c>
      <c r="J419">
        <v>0.14019999999999999</v>
      </c>
      <c r="K419">
        <v>0.30070000000000002</v>
      </c>
      <c r="L419">
        <v>0.114</v>
      </c>
      <c r="M419">
        <v>0.99570000000000003</v>
      </c>
      <c r="N419">
        <v>4.7300000000000002E-2</v>
      </c>
      <c r="O419">
        <v>0.19470000000000001</v>
      </c>
      <c r="P419" s="1">
        <v>64596.75</v>
      </c>
      <c r="Q419">
        <v>0.2621</v>
      </c>
      <c r="R419">
        <v>0.21479999999999999</v>
      </c>
      <c r="S419">
        <v>0.52300000000000002</v>
      </c>
      <c r="T419">
        <v>35.880000000000003</v>
      </c>
      <c r="U419" s="1">
        <v>89041.79</v>
      </c>
      <c r="V419">
        <v>85.96</v>
      </c>
      <c r="W419" s="1">
        <v>125626.52</v>
      </c>
      <c r="X419">
        <v>0.64410000000000001</v>
      </c>
      <c r="Y419">
        <v>0.28110000000000002</v>
      </c>
      <c r="Z419">
        <v>7.4800000000000005E-2</v>
      </c>
      <c r="AA419">
        <v>0.35589999999999999</v>
      </c>
      <c r="AB419">
        <v>125.63</v>
      </c>
      <c r="AC419" s="1">
        <v>5557.4482215253738</v>
      </c>
      <c r="AD419">
        <v>446.03</v>
      </c>
      <c r="AE419" s="1">
        <v>71835.5</v>
      </c>
      <c r="AF419" t="s">
        <v>3</v>
      </c>
      <c r="AG419" s="1">
        <v>27051</v>
      </c>
      <c r="AH419" s="1">
        <v>38614.93</v>
      </c>
      <c r="AI419">
        <v>62.06</v>
      </c>
      <c r="AJ419">
        <v>39.03</v>
      </c>
      <c r="AK419">
        <v>46.51</v>
      </c>
      <c r="AL419">
        <v>2.12</v>
      </c>
      <c r="AM419">
        <v>1.72</v>
      </c>
      <c r="AN419">
        <v>1.96</v>
      </c>
      <c r="AO419">
        <v>1.41</v>
      </c>
      <c r="AP419">
        <v>1.1809000000000001</v>
      </c>
      <c r="AQ419" s="1">
        <v>2476.52</v>
      </c>
      <c r="AR419" s="1">
        <v>3323.84</v>
      </c>
      <c r="AS419" s="1">
        <v>9455.4699999999993</v>
      </c>
      <c r="AT419" s="1">
        <v>1299.72</v>
      </c>
      <c r="AU419">
        <v>679.63</v>
      </c>
      <c r="AV419" s="1">
        <v>17235.18</v>
      </c>
      <c r="AW419" s="1">
        <v>9615.67</v>
      </c>
      <c r="AX419">
        <v>0.48649999999999999</v>
      </c>
      <c r="AY419" s="1">
        <v>4913.6400000000003</v>
      </c>
      <c r="AZ419">
        <v>0.24859999999999999</v>
      </c>
      <c r="BA419">
        <v>666.68</v>
      </c>
      <c r="BB419">
        <v>3.3700000000000001E-2</v>
      </c>
      <c r="BC419" s="1">
        <v>4567.42</v>
      </c>
      <c r="BD419">
        <v>0.2311</v>
      </c>
      <c r="BE419" s="1">
        <v>19763.41</v>
      </c>
      <c r="BF419">
        <v>0.55979999999999996</v>
      </c>
      <c r="BG419">
        <v>0.21790000000000001</v>
      </c>
      <c r="BH419">
        <v>0.1789</v>
      </c>
      <c r="BI419">
        <v>2.8500000000000001E-2</v>
      </c>
      <c r="BJ419">
        <v>1.49E-2</v>
      </c>
    </row>
    <row r="420" spans="1:62" x14ac:dyDescent="0.25">
      <c r="A420" t="s">
        <v>422</v>
      </c>
      <c r="B420" t="s">
        <v>1175</v>
      </c>
      <c r="C420">
        <v>158.19</v>
      </c>
      <c r="D420">
        <v>9.2721454180838521</v>
      </c>
      <c r="E420">
        <v>1180.4767065000001</v>
      </c>
      <c r="F420">
        <v>1.6999999999999999E-3</v>
      </c>
      <c r="G420">
        <v>2.9999999999999997E-4</v>
      </c>
      <c r="H420">
        <v>9.4999999999999998E-3</v>
      </c>
      <c r="I420">
        <v>5.9999999999999995E-4</v>
      </c>
      <c r="J420">
        <v>1.03E-2</v>
      </c>
      <c r="K420">
        <v>0.95230000000000004</v>
      </c>
      <c r="L420">
        <v>2.5399999999999999E-2</v>
      </c>
      <c r="M420">
        <v>0.94189999999999996</v>
      </c>
      <c r="N420">
        <v>5.9999999999999995E-4</v>
      </c>
      <c r="O420">
        <v>0.18160000000000001</v>
      </c>
      <c r="P420" s="1">
        <v>59398.03</v>
      </c>
      <c r="Q420">
        <v>0.1852</v>
      </c>
      <c r="R420">
        <v>0.1802</v>
      </c>
      <c r="S420">
        <v>0.63460000000000005</v>
      </c>
      <c r="T420">
        <v>12.08</v>
      </c>
      <c r="U420" s="1">
        <v>78521.789999999994</v>
      </c>
      <c r="V420">
        <v>96.12</v>
      </c>
      <c r="W420" s="1">
        <v>174970.45</v>
      </c>
      <c r="X420">
        <v>0.5897</v>
      </c>
      <c r="Y420">
        <v>8.4500000000000006E-2</v>
      </c>
      <c r="Z420">
        <v>0.32579999999999998</v>
      </c>
      <c r="AA420">
        <v>0.4103</v>
      </c>
      <c r="AB420">
        <v>174.97</v>
      </c>
      <c r="AC420" s="1">
        <v>3555.0180686355661</v>
      </c>
      <c r="AD420">
        <v>327.33999999999997</v>
      </c>
      <c r="AE420" s="1">
        <v>138426.69</v>
      </c>
      <c r="AF420" t="s">
        <v>3</v>
      </c>
      <c r="AG420" s="1">
        <v>32517</v>
      </c>
      <c r="AH420" s="1">
        <v>48255.79</v>
      </c>
      <c r="AI420">
        <v>24.61</v>
      </c>
      <c r="AJ420">
        <v>20.12</v>
      </c>
      <c r="AK420">
        <v>21.81</v>
      </c>
      <c r="AL420">
        <v>0.86</v>
      </c>
      <c r="AM420">
        <v>0.71</v>
      </c>
      <c r="AN420">
        <v>0.79</v>
      </c>
      <c r="AO420">
        <v>2.2799999999999998</v>
      </c>
      <c r="AP420">
        <v>0.76739999999999997</v>
      </c>
      <c r="AQ420" s="1">
        <v>2021.9</v>
      </c>
      <c r="AR420" s="1">
        <v>3402.58</v>
      </c>
      <c r="AS420" s="1">
        <v>8963.5</v>
      </c>
      <c r="AT420">
        <v>778.88</v>
      </c>
      <c r="AU420">
        <v>377.23</v>
      </c>
      <c r="AV420" s="1">
        <v>15544.1</v>
      </c>
      <c r="AW420" s="1">
        <v>10482.32</v>
      </c>
      <c r="AX420">
        <v>0.58089999999999997</v>
      </c>
      <c r="AY420" s="1">
        <v>3350.63</v>
      </c>
      <c r="AZ420">
        <v>0.1857</v>
      </c>
      <c r="BA420">
        <v>759.57</v>
      </c>
      <c r="BB420">
        <v>4.2099999999999999E-2</v>
      </c>
      <c r="BC420" s="1">
        <v>3451.47</v>
      </c>
      <c r="BD420">
        <v>0.1913</v>
      </c>
      <c r="BE420" s="1">
        <v>18043.98</v>
      </c>
      <c r="BF420">
        <v>0.54120000000000001</v>
      </c>
      <c r="BG420">
        <v>0.25269999999999998</v>
      </c>
      <c r="BH420">
        <v>0.1386</v>
      </c>
      <c r="BI420">
        <v>4.2700000000000002E-2</v>
      </c>
      <c r="BJ420">
        <v>2.4799999999999999E-2</v>
      </c>
    </row>
    <row r="421" spans="1:62" x14ac:dyDescent="0.25">
      <c r="A421" t="s">
        <v>423</v>
      </c>
      <c r="B421" t="s">
        <v>1176</v>
      </c>
      <c r="C421">
        <v>73.38</v>
      </c>
      <c r="D421">
        <v>9.2471276086851422</v>
      </c>
      <c r="E421">
        <v>577.85945134999997</v>
      </c>
      <c r="F421">
        <v>2E-3</v>
      </c>
      <c r="G421">
        <v>5.9999999999999995E-4</v>
      </c>
      <c r="H421">
        <v>8.6999999999999994E-3</v>
      </c>
      <c r="I421">
        <v>5.9999999999999995E-4</v>
      </c>
      <c r="J421">
        <v>2.4299999999999999E-2</v>
      </c>
      <c r="K421">
        <v>0.94189999999999996</v>
      </c>
      <c r="L421">
        <v>2.1899999999999999E-2</v>
      </c>
      <c r="M421">
        <v>0.21940000000000001</v>
      </c>
      <c r="N421">
        <v>2.3E-3</v>
      </c>
      <c r="O421">
        <v>0.1454</v>
      </c>
      <c r="P421" s="1">
        <v>59311.25</v>
      </c>
      <c r="Q421">
        <v>0.17530000000000001</v>
      </c>
      <c r="R421">
        <v>0.20180000000000001</v>
      </c>
      <c r="S421">
        <v>0.62290000000000001</v>
      </c>
      <c r="T421">
        <v>5.7</v>
      </c>
      <c r="U421" s="1">
        <v>76410.14</v>
      </c>
      <c r="V421">
        <v>100.9</v>
      </c>
      <c r="W421" s="1">
        <v>194956.56</v>
      </c>
      <c r="X421">
        <v>0.79969999999999997</v>
      </c>
      <c r="Y421">
        <v>5.1299999999999998E-2</v>
      </c>
      <c r="Z421">
        <v>0.14899999999999999</v>
      </c>
      <c r="AA421">
        <v>0.20030000000000001</v>
      </c>
      <c r="AB421">
        <v>194.96</v>
      </c>
      <c r="AC421" s="1">
        <v>4758.5133887821248</v>
      </c>
      <c r="AD421">
        <v>571.16</v>
      </c>
      <c r="AE421" s="1">
        <v>180098.63</v>
      </c>
      <c r="AF421" t="s">
        <v>3</v>
      </c>
      <c r="AG421" s="1">
        <v>39107</v>
      </c>
      <c r="AH421" s="1">
        <v>62481.96</v>
      </c>
      <c r="AI421">
        <v>34.14</v>
      </c>
      <c r="AJ421">
        <v>22.57</v>
      </c>
      <c r="AK421">
        <v>23.95</v>
      </c>
      <c r="AL421">
        <v>1.59</v>
      </c>
      <c r="AM421">
        <v>1.05</v>
      </c>
      <c r="AN421">
        <v>1.39</v>
      </c>
      <c r="AO421" s="1">
        <v>2060.1999999999998</v>
      </c>
      <c r="AP421">
        <v>1.3333999999999999</v>
      </c>
      <c r="AQ421" s="1">
        <v>2022.3</v>
      </c>
      <c r="AR421" s="1">
        <v>2820.55</v>
      </c>
      <c r="AS421" s="1">
        <v>8414.0400000000009</v>
      </c>
      <c r="AT421">
        <v>757.78</v>
      </c>
      <c r="AU421">
        <v>430.09</v>
      </c>
      <c r="AV421" s="1">
        <v>14444.76</v>
      </c>
      <c r="AW421" s="1">
        <v>7663.06</v>
      </c>
      <c r="AX421">
        <v>0.46089999999999998</v>
      </c>
      <c r="AY421" s="1">
        <v>6214.59</v>
      </c>
      <c r="AZ421">
        <v>0.37380000000000002</v>
      </c>
      <c r="BA421" s="1">
        <v>1051</v>
      </c>
      <c r="BB421">
        <v>6.3200000000000006E-2</v>
      </c>
      <c r="BC421" s="1">
        <v>1698.26</v>
      </c>
      <c r="BD421">
        <v>0.1021</v>
      </c>
      <c r="BE421" s="1">
        <v>16626.919999999998</v>
      </c>
      <c r="BF421">
        <v>0.54859999999999998</v>
      </c>
      <c r="BG421">
        <v>0.2445</v>
      </c>
      <c r="BH421">
        <v>0.15340000000000001</v>
      </c>
      <c r="BI421">
        <v>3.32E-2</v>
      </c>
      <c r="BJ421">
        <v>2.0400000000000001E-2</v>
      </c>
    </row>
    <row r="422" spans="1:62" x14ac:dyDescent="0.25">
      <c r="A422" t="s">
        <v>424</v>
      </c>
      <c r="B422" t="s">
        <v>1177</v>
      </c>
      <c r="C422">
        <v>119.38</v>
      </c>
      <c r="D422">
        <v>8.1063620894387309</v>
      </c>
      <c r="E422">
        <v>888.47808069999996</v>
      </c>
      <c r="F422">
        <v>1E-3</v>
      </c>
      <c r="G422">
        <v>8.9999999999999998E-4</v>
      </c>
      <c r="H422">
        <v>3.8999999999999998E-3</v>
      </c>
      <c r="I422">
        <v>1E-3</v>
      </c>
      <c r="J422">
        <v>1.9099999999999999E-2</v>
      </c>
      <c r="K422">
        <v>0.95479999999999998</v>
      </c>
      <c r="L422">
        <v>1.9300000000000001E-2</v>
      </c>
      <c r="M422">
        <v>0.27089999999999997</v>
      </c>
      <c r="N422">
        <v>1.9E-3</v>
      </c>
      <c r="O422">
        <v>0.155</v>
      </c>
      <c r="P422" s="1">
        <v>60501.45</v>
      </c>
      <c r="Q422">
        <v>0.1903</v>
      </c>
      <c r="R422">
        <v>0.1946</v>
      </c>
      <c r="S422">
        <v>0.61509999999999998</v>
      </c>
      <c r="T422">
        <v>8.83</v>
      </c>
      <c r="U422" s="1">
        <v>74032.600000000006</v>
      </c>
      <c r="V422">
        <v>100.85</v>
      </c>
      <c r="W422" s="1">
        <v>218426.77</v>
      </c>
      <c r="X422">
        <v>0.66830000000000001</v>
      </c>
      <c r="Y422">
        <v>7.9399999999999998E-2</v>
      </c>
      <c r="Z422">
        <v>0.25230000000000002</v>
      </c>
      <c r="AA422">
        <v>0.33169999999999999</v>
      </c>
      <c r="AB422">
        <v>218.43</v>
      </c>
      <c r="AC422" s="1">
        <v>6394.0424621822294</v>
      </c>
      <c r="AD422">
        <v>524.16999999999996</v>
      </c>
      <c r="AE422" s="1">
        <v>200501.15</v>
      </c>
      <c r="AF422" t="s">
        <v>3</v>
      </c>
      <c r="AG422" s="1">
        <v>36096</v>
      </c>
      <c r="AH422" s="1">
        <v>57499.31</v>
      </c>
      <c r="AI422">
        <v>36.11</v>
      </c>
      <c r="AJ422">
        <v>23.31</v>
      </c>
      <c r="AK422">
        <v>25.64</v>
      </c>
      <c r="AL422">
        <v>1.1100000000000001</v>
      </c>
      <c r="AM422">
        <v>0.77</v>
      </c>
      <c r="AN422">
        <v>1</v>
      </c>
      <c r="AO422" s="1">
        <v>2073.29</v>
      </c>
      <c r="AP422">
        <v>1.2918000000000001</v>
      </c>
      <c r="AQ422" s="1">
        <v>1919.36</v>
      </c>
      <c r="AR422" s="1">
        <v>2819.03</v>
      </c>
      <c r="AS422" s="1">
        <v>8102.82</v>
      </c>
      <c r="AT422">
        <v>742.97</v>
      </c>
      <c r="AU422">
        <v>387.08</v>
      </c>
      <c r="AV422" s="1">
        <v>13971.27</v>
      </c>
      <c r="AW422" s="1">
        <v>7317.53</v>
      </c>
      <c r="AX422">
        <v>0.43459999999999999</v>
      </c>
      <c r="AY422" s="1">
        <v>6332.5</v>
      </c>
      <c r="AZ422">
        <v>0.37609999999999999</v>
      </c>
      <c r="BA422">
        <v>942.9</v>
      </c>
      <c r="BB422">
        <v>5.6000000000000001E-2</v>
      </c>
      <c r="BC422" s="1">
        <v>2244.89</v>
      </c>
      <c r="BD422">
        <v>0.1333</v>
      </c>
      <c r="BE422" s="1">
        <v>16837.830000000002</v>
      </c>
      <c r="BF422">
        <v>0.54420000000000002</v>
      </c>
      <c r="BG422">
        <v>0.24610000000000001</v>
      </c>
      <c r="BH422">
        <v>0.14530000000000001</v>
      </c>
      <c r="BI422">
        <v>3.9699999999999999E-2</v>
      </c>
      <c r="BJ422">
        <v>2.4799999999999999E-2</v>
      </c>
    </row>
    <row r="423" spans="1:62" x14ac:dyDescent="0.25">
      <c r="A423" t="s">
        <v>425</v>
      </c>
      <c r="B423" t="s">
        <v>1178</v>
      </c>
      <c r="C423">
        <v>30.14</v>
      </c>
      <c r="D423">
        <v>251.4621267486844</v>
      </c>
      <c r="E423">
        <v>6578.4044491499999</v>
      </c>
      <c r="F423">
        <v>3.3599999999999998E-2</v>
      </c>
      <c r="G423">
        <v>8.0000000000000004E-4</v>
      </c>
      <c r="H423">
        <v>0.1201</v>
      </c>
      <c r="I423">
        <v>1.4E-3</v>
      </c>
      <c r="J423">
        <v>9.2799999999999994E-2</v>
      </c>
      <c r="K423">
        <v>0.67849999999999999</v>
      </c>
      <c r="L423">
        <v>7.2800000000000004E-2</v>
      </c>
      <c r="M423">
        <v>0.378</v>
      </c>
      <c r="N423">
        <v>5.5100000000000003E-2</v>
      </c>
      <c r="O423">
        <v>0.1658</v>
      </c>
      <c r="P423" s="1">
        <v>72658.759999999995</v>
      </c>
      <c r="Q423">
        <v>0.1643</v>
      </c>
      <c r="R423">
        <v>0.1978</v>
      </c>
      <c r="S423">
        <v>0.63790000000000002</v>
      </c>
      <c r="T423">
        <v>43.36</v>
      </c>
      <c r="U423" s="1">
        <v>99508.08</v>
      </c>
      <c r="V423">
        <v>154.38999999999999</v>
      </c>
      <c r="W423" s="1">
        <v>208340.84</v>
      </c>
      <c r="X423">
        <v>0.73119999999999996</v>
      </c>
      <c r="Y423">
        <v>0.22209999999999999</v>
      </c>
      <c r="Z423">
        <v>4.6699999999999998E-2</v>
      </c>
      <c r="AA423">
        <v>0.26879999999999998</v>
      </c>
      <c r="AB423">
        <v>208.34</v>
      </c>
      <c r="AC423" s="1">
        <v>7806.3309175365384</v>
      </c>
      <c r="AD423">
        <v>793.78</v>
      </c>
      <c r="AE423" s="1">
        <v>170968.91</v>
      </c>
      <c r="AF423" t="s">
        <v>3</v>
      </c>
      <c r="AG423" s="1">
        <v>37111</v>
      </c>
      <c r="AH423" s="1">
        <v>58773.21</v>
      </c>
      <c r="AI423">
        <v>62.88</v>
      </c>
      <c r="AJ423">
        <v>33.880000000000003</v>
      </c>
      <c r="AK423">
        <v>41.98</v>
      </c>
      <c r="AL423">
        <v>2.08</v>
      </c>
      <c r="AM423">
        <v>1.62</v>
      </c>
      <c r="AN423">
        <v>1.87</v>
      </c>
      <c r="AO423" s="1">
        <v>1377.64</v>
      </c>
      <c r="AP423">
        <v>0.95840000000000003</v>
      </c>
      <c r="AQ423" s="1">
        <v>1636</v>
      </c>
      <c r="AR423" s="1">
        <v>2290.8200000000002</v>
      </c>
      <c r="AS423" s="1">
        <v>8278.2800000000007</v>
      </c>
      <c r="AT423">
        <v>956.29</v>
      </c>
      <c r="AU423">
        <v>450.62</v>
      </c>
      <c r="AV423" s="1">
        <v>13612</v>
      </c>
      <c r="AW423" s="1">
        <v>5046.32</v>
      </c>
      <c r="AX423">
        <v>0.33360000000000001</v>
      </c>
      <c r="AY423" s="1">
        <v>7077.11</v>
      </c>
      <c r="AZ423">
        <v>0.46789999999999998</v>
      </c>
      <c r="BA423">
        <v>859.82</v>
      </c>
      <c r="BB423">
        <v>5.6800000000000003E-2</v>
      </c>
      <c r="BC423" s="1">
        <v>2142.84</v>
      </c>
      <c r="BD423">
        <v>0.14169999999999999</v>
      </c>
      <c r="BE423" s="1">
        <v>15126.09</v>
      </c>
      <c r="BF423">
        <v>0.60089999999999999</v>
      </c>
      <c r="BG423">
        <v>0.2344</v>
      </c>
      <c r="BH423">
        <v>0.12470000000000001</v>
      </c>
      <c r="BI423">
        <v>2.7099999999999999E-2</v>
      </c>
      <c r="BJ423">
        <v>1.29E-2</v>
      </c>
    </row>
    <row r="424" spans="1:62" x14ac:dyDescent="0.25">
      <c r="A424" t="s">
        <v>426</v>
      </c>
      <c r="B424" t="s">
        <v>1179</v>
      </c>
      <c r="C424">
        <v>90.57</v>
      </c>
      <c r="D424">
        <v>8.986074504516294</v>
      </c>
      <c r="E424">
        <v>726.63817474999996</v>
      </c>
      <c r="F424">
        <v>3.3E-3</v>
      </c>
      <c r="G424">
        <v>2.9999999999999997E-4</v>
      </c>
      <c r="H424">
        <v>8.0000000000000002E-3</v>
      </c>
      <c r="I424">
        <v>8.9999999999999998E-4</v>
      </c>
      <c r="J424">
        <v>7.4800000000000005E-2</v>
      </c>
      <c r="K424">
        <v>0.88990000000000002</v>
      </c>
      <c r="L424">
        <v>2.2800000000000001E-2</v>
      </c>
      <c r="M424">
        <v>0.2455</v>
      </c>
      <c r="N424">
        <v>4.0000000000000001E-3</v>
      </c>
      <c r="O424">
        <v>0.14319999999999999</v>
      </c>
      <c r="P424" s="1">
        <v>61830.51</v>
      </c>
      <c r="Q424">
        <v>0.17069999999999999</v>
      </c>
      <c r="R424">
        <v>0.19309999999999999</v>
      </c>
      <c r="S424">
        <v>0.63619999999999999</v>
      </c>
      <c r="T424">
        <v>8.35</v>
      </c>
      <c r="U424" s="1">
        <v>69206.649999999994</v>
      </c>
      <c r="V424">
        <v>87.56</v>
      </c>
      <c r="W424" s="1">
        <v>227155.98</v>
      </c>
      <c r="X424">
        <v>0.67820000000000003</v>
      </c>
      <c r="Y424">
        <v>5.6599999999999998E-2</v>
      </c>
      <c r="Z424">
        <v>0.26519999999999999</v>
      </c>
      <c r="AA424">
        <v>0.32179999999999997</v>
      </c>
      <c r="AB424">
        <v>227.16</v>
      </c>
      <c r="AC424" s="1">
        <v>5617.6969598032974</v>
      </c>
      <c r="AD424">
        <v>544.55999999999995</v>
      </c>
      <c r="AE424" s="1">
        <v>191741.22</v>
      </c>
      <c r="AF424" t="s">
        <v>3</v>
      </c>
      <c r="AG424" s="1">
        <v>37286</v>
      </c>
      <c r="AH424" s="1">
        <v>59621.45</v>
      </c>
      <c r="AI424">
        <v>36.24</v>
      </c>
      <c r="AJ424">
        <v>22.66</v>
      </c>
      <c r="AK424">
        <v>27</v>
      </c>
      <c r="AL424">
        <v>2.14</v>
      </c>
      <c r="AM424">
        <v>1.62</v>
      </c>
      <c r="AN424">
        <v>2.0299999999999998</v>
      </c>
      <c r="AO424" s="1">
        <v>2056.11</v>
      </c>
      <c r="AP424">
        <v>1.4323999999999999</v>
      </c>
      <c r="AQ424" s="1">
        <v>1987.35</v>
      </c>
      <c r="AR424" s="1">
        <v>2851.67</v>
      </c>
      <c r="AS424" s="1">
        <v>8384.82</v>
      </c>
      <c r="AT424">
        <v>760.19</v>
      </c>
      <c r="AU424">
        <v>373.24</v>
      </c>
      <c r="AV424" s="1">
        <v>14357.27</v>
      </c>
      <c r="AW424" s="1">
        <v>7243.24</v>
      </c>
      <c r="AX424">
        <v>0.43090000000000001</v>
      </c>
      <c r="AY424" s="1">
        <v>6692.11</v>
      </c>
      <c r="AZ424">
        <v>0.39810000000000001</v>
      </c>
      <c r="BA424" s="1">
        <v>1060.57</v>
      </c>
      <c r="BB424">
        <v>6.3100000000000003E-2</v>
      </c>
      <c r="BC424" s="1">
        <v>1812.81</v>
      </c>
      <c r="BD424">
        <v>0.10780000000000001</v>
      </c>
      <c r="BE424" s="1">
        <v>16808.72</v>
      </c>
      <c r="BF424">
        <v>0.55610000000000004</v>
      </c>
      <c r="BG424">
        <v>0.24229999999999999</v>
      </c>
      <c r="BH424">
        <v>0.14430000000000001</v>
      </c>
      <c r="BI424">
        <v>3.5200000000000002E-2</v>
      </c>
      <c r="BJ424">
        <v>2.2100000000000002E-2</v>
      </c>
    </row>
    <row r="425" spans="1:62" x14ac:dyDescent="0.25">
      <c r="A425" t="s">
        <v>427</v>
      </c>
      <c r="B425" t="s">
        <v>1180</v>
      </c>
      <c r="C425">
        <v>153.81</v>
      </c>
      <c r="D425">
        <v>12.25258243916098</v>
      </c>
      <c r="E425">
        <v>1492.80188845</v>
      </c>
      <c r="F425">
        <v>2.7000000000000001E-3</v>
      </c>
      <c r="G425">
        <v>5.0000000000000001E-4</v>
      </c>
      <c r="H425">
        <v>9.4000000000000004E-3</v>
      </c>
      <c r="I425">
        <v>1E-3</v>
      </c>
      <c r="J425">
        <v>3.61E-2</v>
      </c>
      <c r="K425">
        <v>0.90980000000000005</v>
      </c>
      <c r="L425">
        <v>4.0500000000000001E-2</v>
      </c>
      <c r="M425">
        <v>0.41799999999999998</v>
      </c>
      <c r="N425">
        <v>6.7999999999999996E-3</v>
      </c>
      <c r="O425">
        <v>0.15890000000000001</v>
      </c>
      <c r="P425" s="1">
        <v>58427.6</v>
      </c>
      <c r="Q425">
        <v>0.20380000000000001</v>
      </c>
      <c r="R425">
        <v>0.19370000000000001</v>
      </c>
      <c r="S425">
        <v>0.60250000000000004</v>
      </c>
      <c r="T425">
        <v>13.93</v>
      </c>
      <c r="U425" s="1">
        <v>76935.09</v>
      </c>
      <c r="V425">
        <v>106.29</v>
      </c>
      <c r="W425" s="1">
        <v>224385.26</v>
      </c>
      <c r="X425">
        <v>0.69159999999999999</v>
      </c>
      <c r="Y425">
        <v>0.14929999999999999</v>
      </c>
      <c r="Z425">
        <v>0.15909999999999999</v>
      </c>
      <c r="AA425">
        <v>0.30840000000000001</v>
      </c>
      <c r="AB425">
        <v>224.39</v>
      </c>
      <c r="AC425" s="1">
        <v>5529.2277103661718</v>
      </c>
      <c r="AD425">
        <v>507.87</v>
      </c>
      <c r="AE425" s="1">
        <v>190164.72</v>
      </c>
      <c r="AF425" t="s">
        <v>3</v>
      </c>
      <c r="AG425" s="1">
        <v>33877</v>
      </c>
      <c r="AH425" s="1">
        <v>53182.58</v>
      </c>
      <c r="AI425">
        <v>35.090000000000003</v>
      </c>
      <c r="AJ425">
        <v>21.83</v>
      </c>
      <c r="AK425">
        <v>24.5</v>
      </c>
      <c r="AL425">
        <v>1.76</v>
      </c>
      <c r="AM425">
        <v>1.4</v>
      </c>
      <c r="AN425">
        <v>1.59</v>
      </c>
      <c r="AO425" s="1">
        <v>1833.88</v>
      </c>
      <c r="AP425">
        <v>1.1972</v>
      </c>
      <c r="AQ425" s="1">
        <v>1757.7</v>
      </c>
      <c r="AR425" s="1">
        <v>2865.2</v>
      </c>
      <c r="AS425" s="1">
        <v>7769.3</v>
      </c>
      <c r="AT425">
        <v>840.22</v>
      </c>
      <c r="AU425">
        <v>452.76</v>
      </c>
      <c r="AV425" s="1">
        <v>13685.18</v>
      </c>
      <c r="AW425" s="1">
        <v>7070.19</v>
      </c>
      <c r="AX425">
        <v>0.44600000000000001</v>
      </c>
      <c r="AY425" s="1">
        <v>5623.25</v>
      </c>
      <c r="AZ425">
        <v>0.35470000000000002</v>
      </c>
      <c r="BA425">
        <v>671.73</v>
      </c>
      <c r="BB425">
        <v>4.24E-2</v>
      </c>
      <c r="BC425" s="1">
        <v>2487.69</v>
      </c>
      <c r="BD425">
        <v>0.15690000000000001</v>
      </c>
      <c r="BE425" s="1">
        <v>15852.87</v>
      </c>
      <c r="BF425">
        <v>0.54890000000000005</v>
      </c>
      <c r="BG425">
        <v>0.25369999999999998</v>
      </c>
      <c r="BH425">
        <v>0.1328</v>
      </c>
      <c r="BI425">
        <v>4.4499999999999998E-2</v>
      </c>
      <c r="BJ425">
        <v>2.01E-2</v>
      </c>
    </row>
    <row r="426" spans="1:62" x14ac:dyDescent="0.25">
      <c r="A426" t="s">
        <v>428</v>
      </c>
      <c r="B426" t="s">
        <v>1181</v>
      </c>
      <c r="C426">
        <v>41.76</v>
      </c>
      <c r="D426">
        <v>52.59418335988326</v>
      </c>
      <c r="E426">
        <v>1886.51680515</v>
      </c>
      <c r="F426">
        <v>1.12E-2</v>
      </c>
      <c r="G426">
        <v>8.9999999999999998E-4</v>
      </c>
      <c r="H426">
        <v>3.9E-2</v>
      </c>
      <c r="I426">
        <v>1.1999999999999999E-3</v>
      </c>
      <c r="J426">
        <v>8.5999999999999993E-2</v>
      </c>
      <c r="K426">
        <v>0.80669999999999997</v>
      </c>
      <c r="L426">
        <v>5.4899999999999997E-2</v>
      </c>
      <c r="M426">
        <v>0.30940000000000001</v>
      </c>
      <c r="N426">
        <v>2.53E-2</v>
      </c>
      <c r="O426">
        <v>0.1421</v>
      </c>
      <c r="P426" s="1">
        <v>66527.34</v>
      </c>
      <c r="Q426">
        <v>0.18390000000000001</v>
      </c>
      <c r="R426">
        <v>0.17699999999999999</v>
      </c>
      <c r="S426">
        <v>0.6391</v>
      </c>
      <c r="T426">
        <v>15.09</v>
      </c>
      <c r="U426" s="1">
        <v>86393.54</v>
      </c>
      <c r="V426">
        <v>124.67</v>
      </c>
      <c r="W426" s="1">
        <v>250428.48</v>
      </c>
      <c r="X426">
        <v>0.69579999999999997</v>
      </c>
      <c r="Y426">
        <v>0.23089999999999999</v>
      </c>
      <c r="Z426">
        <v>7.3400000000000007E-2</v>
      </c>
      <c r="AA426">
        <v>0.30420000000000003</v>
      </c>
      <c r="AB426">
        <v>250.43</v>
      </c>
      <c r="AC426" s="1">
        <v>8391.2569496716133</v>
      </c>
      <c r="AD426">
        <v>685.88</v>
      </c>
      <c r="AE426" s="1">
        <v>223008.07</v>
      </c>
      <c r="AF426" t="s">
        <v>3</v>
      </c>
      <c r="AG426" s="1">
        <v>38611</v>
      </c>
      <c r="AH426" s="1">
        <v>64376.56</v>
      </c>
      <c r="AI426">
        <v>52.37</v>
      </c>
      <c r="AJ426">
        <v>28.98</v>
      </c>
      <c r="AK426">
        <v>37.479999999999997</v>
      </c>
      <c r="AL426">
        <v>1.85</v>
      </c>
      <c r="AM426">
        <v>1.38</v>
      </c>
      <c r="AN426">
        <v>1.73</v>
      </c>
      <c r="AO426" s="1">
        <v>1928.94</v>
      </c>
      <c r="AP426">
        <v>0.95279999999999998</v>
      </c>
      <c r="AQ426" s="1">
        <v>1689.79</v>
      </c>
      <c r="AR426" s="1">
        <v>2303.94</v>
      </c>
      <c r="AS426" s="1">
        <v>7645.68</v>
      </c>
      <c r="AT426">
        <v>831.28</v>
      </c>
      <c r="AU426">
        <v>398.92</v>
      </c>
      <c r="AV426" s="1">
        <v>12869.62</v>
      </c>
      <c r="AW426" s="1">
        <v>4417.29</v>
      </c>
      <c r="AX426">
        <v>0.30430000000000001</v>
      </c>
      <c r="AY426" s="1">
        <v>7543.47</v>
      </c>
      <c r="AZ426">
        <v>0.51959999999999995</v>
      </c>
      <c r="BA426">
        <v>750.09</v>
      </c>
      <c r="BB426">
        <v>5.1700000000000003E-2</v>
      </c>
      <c r="BC426" s="1">
        <v>1807.06</v>
      </c>
      <c r="BD426">
        <v>0.1245</v>
      </c>
      <c r="BE426" s="1">
        <v>14517.91</v>
      </c>
      <c r="BF426">
        <v>0.57469999999999999</v>
      </c>
      <c r="BG426">
        <v>0.23100000000000001</v>
      </c>
      <c r="BH426">
        <v>0.14280000000000001</v>
      </c>
      <c r="BI426">
        <v>3.2300000000000002E-2</v>
      </c>
      <c r="BJ426">
        <v>1.9099999999999999E-2</v>
      </c>
    </row>
    <row r="427" spans="1:62" x14ac:dyDescent="0.25">
      <c r="A427" t="s">
        <v>429</v>
      </c>
      <c r="B427" t="s">
        <v>1182</v>
      </c>
      <c r="C427">
        <v>66.33</v>
      </c>
      <c r="D427">
        <v>29.952019259066379</v>
      </c>
      <c r="E427">
        <v>1149.1520617000001</v>
      </c>
      <c r="F427">
        <v>1.6000000000000001E-3</v>
      </c>
      <c r="G427">
        <v>1E-3</v>
      </c>
      <c r="H427">
        <v>6.1600000000000002E-2</v>
      </c>
      <c r="I427">
        <v>1E-3</v>
      </c>
      <c r="J427">
        <v>6.0699999999999997E-2</v>
      </c>
      <c r="K427">
        <v>0.78879999999999995</v>
      </c>
      <c r="L427">
        <v>8.5199999999999998E-2</v>
      </c>
      <c r="M427">
        <v>0.89370000000000005</v>
      </c>
      <c r="N427">
        <v>1.66E-2</v>
      </c>
      <c r="O427">
        <v>0.1888</v>
      </c>
      <c r="P427" s="1">
        <v>59841.13</v>
      </c>
      <c r="Q427">
        <v>0.19980000000000001</v>
      </c>
      <c r="R427">
        <v>0.2097</v>
      </c>
      <c r="S427">
        <v>0.59050000000000002</v>
      </c>
      <c r="T427">
        <v>12.78</v>
      </c>
      <c r="U427" s="1">
        <v>78890.22</v>
      </c>
      <c r="V427">
        <v>88.13</v>
      </c>
      <c r="W427" s="1">
        <v>183807.43</v>
      </c>
      <c r="X427">
        <v>0.64129999999999998</v>
      </c>
      <c r="Y427">
        <v>0.16389999999999999</v>
      </c>
      <c r="Z427">
        <v>0.1948</v>
      </c>
      <c r="AA427">
        <v>0.35870000000000002</v>
      </c>
      <c r="AB427">
        <v>183.81</v>
      </c>
      <c r="AC427" s="1">
        <v>5054.5952296362848</v>
      </c>
      <c r="AD427">
        <v>412.26</v>
      </c>
      <c r="AE427" s="1">
        <v>134349.65</v>
      </c>
      <c r="AF427" t="s">
        <v>3</v>
      </c>
      <c r="AG427" s="1">
        <v>30840</v>
      </c>
      <c r="AH427" s="1">
        <v>46962.18</v>
      </c>
      <c r="AI427">
        <v>39.340000000000003</v>
      </c>
      <c r="AJ427">
        <v>23.07</v>
      </c>
      <c r="AK427">
        <v>27.45</v>
      </c>
      <c r="AL427">
        <v>1.98</v>
      </c>
      <c r="AM427">
        <v>1.43</v>
      </c>
      <c r="AN427">
        <v>1.78</v>
      </c>
      <c r="AO427" s="1">
        <v>2380.5100000000002</v>
      </c>
      <c r="AP427">
        <v>1.0528999999999999</v>
      </c>
      <c r="AQ427" s="1">
        <v>2122.71</v>
      </c>
      <c r="AR427" s="1">
        <v>3135.67</v>
      </c>
      <c r="AS427" s="1">
        <v>8720.7099999999991</v>
      </c>
      <c r="AT427">
        <v>881.92</v>
      </c>
      <c r="AU427">
        <v>450.83</v>
      </c>
      <c r="AV427" s="1">
        <v>15311.85</v>
      </c>
      <c r="AW427" s="1">
        <v>9069.25</v>
      </c>
      <c r="AX427">
        <v>0.51870000000000005</v>
      </c>
      <c r="AY427" s="1">
        <v>4620.59</v>
      </c>
      <c r="AZ427">
        <v>0.26429999999999998</v>
      </c>
      <c r="BA427">
        <v>706.04</v>
      </c>
      <c r="BB427">
        <v>4.0399999999999998E-2</v>
      </c>
      <c r="BC427" s="1">
        <v>3088.39</v>
      </c>
      <c r="BD427">
        <v>0.17660000000000001</v>
      </c>
      <c r="BE427" s="1">
        <v>17484.27</v>
      </c>
      <c r="BF427">
        <v>0.5363</v>
      </c>
      <c r="BG427">
        <v>0.2505</v>
      </c>
      <c r="BH427">
        <v>0.16200000000000001</v>
      </c>
      <c r="BI427">
        <v>3.4299999999999997E-2</v>
      </c>
      <c r="BJ427">
        <v>1.6899999999999998E-2</v>
      </c>
    </row>
    <row r="428" spans="1:62" x14ac:dyDescent="0.25">
      <c r="A428" t="s">
        <v>430</v>
      </c>
      <c r="B428" t="s">
        <v>1183</v>
      </c>
      <c r="C428">
        <v>35.049999999999997</v>
      </c>
      <c r="D428">
        <v>60.091069344099573</v>
      </c>
      <c r="E428">
        <v>1768.4247086</v>
      </c>
      <c r="F428">
        <v>1.17E-2</v>
      </c>
      <c r="G428">
        <v>1E-3</v>
      </c>
      <c r="H428">
        <v>4.1500000000000002E-2</v>
      </c>
      <c r="I428">
        <v>1E-3</v>
      </c>
      <c r="J428">
        <v>6.4699999999999994E-2</v>
      </c>
      <c r="K428">
        <v>0.81799999999999995</v>
      </c>
      <c r="L428">
        <v>6.2100000000000002E-2</v>
      </c>
      <c r="M428">
        <v>0.29770000000000002</v>
      </c>
      <c r="N428">
        <v>1.0500000000000001E-2</v>
      </c>
      <c r="O428">
        <v>0.14119999999999999</v>
      </c>
      <c r="P428" s="1">
        <v>66519.34</v>
      </c>
      <c r="Q428">
        <v>0.19170000000000001</v>
      </c>
      <c r="R428">
        <v>0.1784</v>
      </c>
      <c r="S428">
        <v>0.62990000000000002</v>
      </c>
      <c r="T428">
        <v>13.75</v>
      </c>
      <c r="U428" s="1">
        <v>87601.69</v>
      </c>
      <c r="V428">
        <v>127.56</v>
      </c>
      <c r="W428" s="1">
        <v>231502.11</v>
      </c>
      <c r="X428">
        <v>0.67200000000000004</v>
      </c>
      <c r="Y428">
        <v>0.25159999999999999</v>
      </c>
      <c r="Z428">
        <v>7.6399999999999996E-2</v>
      </c>
      <c r="AA428">
        <v>0.32800000000000001</v>
      </c>
      <c r="AB428">
        <v>231.5</v>
      </c>
      <c r="AC428" s="1">
        <v>8145.3311421902636</v>
      </c>
      <c r="AD428">
        <v>666.94</v>
      </c>
      <c r="AE428" s="1">
        <v>205159.06</v>
      </c>
      <c r="AF428" t="s">
        <v>3</v>
      </c>
      <c r="AG428" s="1">
        <v>39047</v>
      </c>
      <c r="AH428" s="1">
        <v>64731.64</v>
      </c>
      <c r="AI428">
        <v>51.14</v>
      </c>
      <c r="AJ428">
        <v>30.17</v>
      </c>
      <c r="AK428">
        <v>37.840000000000003</v>
      </c>
      <c r="AL428">
        <v>2.08</v>
      </c>
      <c r="AM428">
        <v>1.66</v>
      </c>
      <c r="AN428">
        <v>1.98</v>
      </c>
      <c r="AO428" s="1">
        <v>2224.8000000000002</v>
      </c>
      <c r="AP428">
        <v>0.88549999999999995</v>
      </c>
      <c r="AQ428" s="1">
        <v>1744.46</v>
      </c>
      <c r="AR428" s="1">
        <v>2349.3000000000002</v>
      </c>
      <c r="AS428" s="1">
        <v>7608.07</v>
      </c>
      <c r="AT428">
        <v>784.93</v>
      </c>
      <c r="AU428">
        <v>411.66</v>
      </c>
      <c r="AV428" s="1">
        <v>12898.42</v>
      </c>
      <c r="AW428" s="1">
        <v>4589.1000000000004</v>
      </c>
      <c r="AX428">
        <v>0.31509999999999999</v>
      </c>
      <c r="AY428" s="1">
        <v>7398.05</v>
      </c>
      <c r="AZ428">
        <v>0.50800000000000001</v>
      </c>
      <c r="BA428">
        <v>757.79</v>
      </c>
      <c r="BB428">
        <v>5.1999999999999998E-2</v>
      </c>
      <c r="BC428" s="1">
        <v>1816.84</v>
      </c>
      <c r="BD428">
        <v>0.12479999999999999</v>
      </c>
      <c r="BE428" s="1">
        <v>14561.8</v>
      </c>
      <c r="BF428">
        <v>0.5706</v>
      </c>
      <c r="BG428">
        <v>0.23430000000000001</v>
      </c>
      <c r="BH428">
        <v>0.14810000000000001</v>
      </c>
      <c r="BI428">
        <v>3.0499999999999999E-2</v>
      </c>
      <c r="BJ428">
        <v>1.6500000000000001E-2</v>
      </c>
    </row>
    <row r="429" spans="1:62" x14ac:dyDescent="0.25">
      <c r="A429" t="s">
        <v>431</v>
      </c>
      <c r="B429" t="s">
        <v>1184</v>
      </c>
      <c r="C429">
        <v>31.71</v>
      </c>
      <c r="D429">
        <v>117.6082582792545</v>
      </c>
      <c r="E429">
        <v>3521.3253126499999</v>
      </c>
      <c r="F429">
        <v>1.43E-2</v>
      </c>
      <c r="G429">
        <v>8.9999999999999998E-4</v>
      </c>
      <c r="H429">
        <v>5.2699999999999997E-2</v>
      </c>
      <c r="I429">
        <v>1.4E-3</v>
      </c>
      <c r="J429">
        <v>5.5800000000000002E-2</v>
      </c>
      <c r="K429">
        <v>0.80820000000000003</v>
      </c>
      <c r="L429">
        <v>6.6699999999999995E-2</v>
      </c>
      <c r="M429">
        <v>0.37119999999999997</v>
      </c>
      <c r="N429">
        <v>1.4500000000000001E-2</v>
      </c>
      <c r="O429">
        <v>0.15670000000000001</v>
      </c>
      <c r="P429" s="1">
        <v>67061.679999999993</v>
      </c>
      <c r="Q429">
        <v>0.1754</v>
      </c>
      <c r="R429">
        <v>0.1822</v>
      </c>
      <c r="S429">
        <v>0.64239999999999997</v>
      </c>
      <c r="T429">
        <v>24.8</v>
      </c>
      <c r="U429" s="1">
        <v>93325.1</v>
      </c>
      <c r="V429">
        <v>143.35</v>
      </c>
      <c r="W429" s="1">
        <v>193840.39</v>
      </c>
      <c r="X429">
        <v>0.71760000000000002</v>
      </c>
      <c r="Y429">
        <v>0.2301</v>
      </c>
      <c r="Z429">
        <v>5.2299999999999999E-2</v>
      </c>
      <c r="AA429">
        <v>0.28239999999999998</v>
      </c>
      <c r="AB429">
        <v>193.84</v>
      </c>
      <c r="AC429" s="1">
        <v>6053.5705690824479</v>
      </c>
      <c r="AD429">
        <v>611.26</v>
      </c>
      <c r="AE429" s="1">
        <v>154130.25</v>
      </c>
      <c r="AF429" t="s">
        <v>3</v>
      </c>
      <c r="AG429" s="1">
        <v>35435</v>
      </c>
      <c r="AH429" s="1">
        <v>58526.8</v>
      </c>
      <c r="AI429">
        <v>53.95</v>
      </c>
      <c r="AJ429">
        <v>28.45</v>
      </c>
      <c r="AK429">
        <v>34.950000000000003</v>
      </c>
      <c r="AL429">
        <v>2.25</v>
      </c>
      <c r="AM429">
        <v>1.71</v>
      </c>
      <c r="AN429">
        <v>2</v>
      </c>
      <c r="AO429" s="1">
        <v>2302.4699999999998</v>
      </c>
      <c r="AP429">
        <v>0.91949999999999998</v>
      </c>
      <c r="AQ429" s="1">
        <v>1516.65</v>
      </c>
      <c r="AR429" s="1">
        <v>2222.2399999999998</v>
      </c>
      <c r="AS429" s="1">
        <v>7549.98</v>
      </c>
      <c r="AT429">
        <v>848.94</v>
      </c>
      <c r="AU429">
        <v>383.93</v>
      </c>
      <c r="AV429" s="1">
        <v>12521.74</v>
      </c>
      <c r="AW429" s="1">
        <v>5341.66</v>
      </c>
      <c r="AX429">
        <v>0.37680000000000002</v>
      </c>
      <c r="AY429" s="1">
        <v>5981.06</v>
      </c>
      <c r="AZ429">
        <v>0.4219</v>
      </c>
      <c r="BA429">
        <v>711.69</v>
      </c>
      <c r="BB429">
        <v>5.0200000000000002E-2</v>
      </c>
      <c r="BC429" s="1">
        <v>2141.73</v>
      </c>
      <c r="BD429">
        <v>0.15110000000000001</v>
      </c>
      <c r="BE429" s="1">
        <v>14176.14</v>
      </c>
      <c r="BF429">
        <v>0.57210000000000005</v>
      </c>
      <c r="BG429">
        <v>0.23499999999999999</v>
      </c>
      <c r="BH429">
        <v>0.15160000000000001</v>
      </c>
      <c r="BI429">
        <v>2.76E-2</v>
      </c>
      <c r="BJ429">
        <v>1.3599999999999999E-2</v>
      </c>
    </row>
    <row r="430" spans="1:62" x14ac:dyDescent="0.25">
      <c r="A430" t="s">
        <v>432</v>
      </c>
      <c r="B430" t="s">
        <v>1185</v>
      </c>
      <c r="C430">
        <v>25.29</v>
      </c>
      <c r="D430">
        <v>215.74339602742</v>
      </c>
      <c r="E430">
        <v>5116.8484087500001</v>
      </c>
      <c r="F430">
        <v>6.5500000000000003E-2</v>
      </c>
      <c r="G430">
        <v>8.9999999999999998E-4</v>
      </c>
      <c r="H430">
        <v>7.6700000000000004E-2</v>
      </c>
      <c r="I430">
        <v>1.1000000000000001E-3</v>
      </c>
      <c r="J430">
        <v>5.4399999999999997E-2</v>
      </c>
      <c r="K430">
        <v>0.74550000000000005</v>
      </c>
      <c r="L430">
        <v>5.6000000000000001E-2</v>
      </c>
      <c r="M430">
        <v>0.13789999999999999</v>
      </c>
      <c r="N430">
        <v>3.2199999999999999E-2</v>
      </c>
      <c r="O430">
        <v>0.12659999999999999</v>
      </c>
      <c r="P430" s="1">
        <v>77830.259999999995</v>
      </c>
      <c r="Q430">
        <v>0.15970000000000001</v>
      </c>
      <c r="R430">
        <v>0.1817</v>
      </c>
      <c r="S430">
        <v>0.65859999999999996</v>
      </c>
      <c r="T430">
        <v>31.31</v>
      </c>
      <c r="U430" s="1">
        <v>101688.47</v>
      </c>
      <c r="V430">
        <v>163.22</v>
      </c>
      <c r="W430" s="1">
        <v>289716.39</v>
      </c>
      <c r="X430">
        <v>0.77500000000000002</v>
      </c>
      <c r="Y430">
        <v>0.19159999999999999</v>
      </c>
      <c r="Z430">
        <v>3.3399999999999999E-2</v>
      </c>
      <c r="AA430">
        <v>0.22500000000000001</v>
      </c>
      <c r="AB430">
        <v>289.72000000000003</v>
      </c>
      <c r="AC430" s="1">
        <v>11711.218137193429</v>
      </c>
      <c r="AD430">
        <v>994.47</v>
      </c>
      <c r="AE430" s="1">
        <v>266335.12</v>
      </c>
      <c r="AF430" t="s">
        <v>3</v>
      </c>
      <c r="AG430" s="1">
        <v>54883</v>
      </c>
      <c r="AH430" s="1">
        <v>110497.01</v>
      </c>
      <c r="AI430">
        <v>71.16</v>
      </c>
      <c r="AJ430">
        <v>36.380000000000003</v>
      </c>
      <c r="AK430">
        <v>44.43</v>
      </c>
      <c r="AL430">
        <v>1.92</v>
      </c>
      <c r="AM430">
        <v>1.3</v>
      </c>
      <c r="AN430">
        <v>1.53</v>
      </c>
      <c r="AO430" s="1">
        <v>1787.56</v>
      </c>
      <c r="AP430">
        <v>0.68259999999999998</v>
      </c>
      <c r="AQ430" s="1">
        <v>1674.15</v>
      </c>
      <c r="AR430" s="1">
        <v>2278.1999999999998</v>
      </c>
      <c r="AS430" s="1">
        <v>8523.98</v>
      </c>
      <c r="AT430">
        <v>993.2</v>
      </c>
      <c r="AU430">
        <v>406.5</v>
      </c>
      <c r="AV430" s="1">
        <v>13876.02</v>
      </c>
      <c r="AW430" s="1">
        <v>2826.56</v>
      </c>
      <c r="AX430">
        <v>0.18609999999999999</v>
      </c>
      <c r="AY430" s="1">
        <v>10105.34</v>
      </c>
      <c r="AZ430">
        <v>0.6653</v>
      </c>
      <c r="BA430">
        <v>985.91</v>
      </c>
      <c r="BB430">
        <v>6.4899999999999999E-2</v>
      </c>
      <c r="BC430" s="1">
        <v>1272.04</v>
      </c>
      <c r="BD430">
        <v>8.3699999999999997E-2</v>
      </c>
      <c r="BE430" s="1">
        <v>15189.85</v>
      </c>
      <c r="BF430">
        <v>0.61499999999999999</v>
      </c>
      <c r="BG430">
        <v>0.23580000000000001</v>
      </c>
      <c r="BH430">
        <v>0.1043</v>
      </c>
      <c r="BI430">
        <v>2.8500000000000001E-2</v>
      </c>
      <c r="BJ430">
        <v>1.6500000000000001E-2</v>
      </c>
    </row>
    <row r="431" spans="1:62" x14ac:dyDescent="0.25">
      <c r="A431" t="s">
        <v>433</v>
      </c>
      <c r="B431" t="s">
        <v>1186</v>
      </c>
      <c r="C431">
        <v>78.19</v>
      </c>
      <c r="D431">
        <v>8.8245359227047011</v>
      </c>
      <c r="E431">
        <v>666.89583064999999</v>
      </c>
      <c r="F431">
        <v>4.3E-3</v>
      </c>
      <c r="G431">
        <v>4.0000000000000002E-4</v>
      </c>
      <c r="H431">
        <v>9.7999999999999997E-3</v>
      </c>
      <c r="I431">
        <v>1.1999999999999999E-3</v>
      </c>
      <c r="J431">
        <v>7.5800000000000006E-2</v>
      </c>
      <c r="K431">
        <v>0.88590000000000002</v>
      </c>
      <c r="L431">
        <v>2.2599999999999999E-2</v>
      </c>
      <c r="M431">
        <v>0.23749999999999999</v>
      </c>
      <c r="N431">
        <v>3.3E-3</v>
      </c>
      <c r="O431">
        <v>0.1411</v>
      </c>
      <c r="P431" s="1">
        <v>62295.35</v>
      </c>
      <c r="Q431">
        <v>0.1623</v>
      </c>
      <c r="R431">
        <v>0.1966</v>
      </c>
      <c r="S431">
        <v>0.6411</v>
      </c>
      <c r="T431">
        <v>7.13</v>
      </c>
      <c r="U431" s="1">
        <v>70978.080000000002</v>
      </c>
      <c r="V431">
        <v>92.3</v>
      </c>
      <c r="W431" s="1">
        <v>223251.13</v>
      </c>
      <c r="X431">
        <v>0.66930000000000001</v>
      </c>
      <c r="Y431">
        <v>7.2800000000000004E-2</v>
      </c>
      <c r="Z431">
        <v>0.25779999999999997</v>
      </c>
      <c r="AA431">
        <v>0.33069999999999999</v>
      </c>
      <c r="AB431">
        <v>223.25</v>
      </c>
      <c r="AC431" s="1">
        <v>5858.5966851076228</v>
      </c>
      <c r="AD431">
        <v>543.16</v>
      </c>
      <c r="AE431" s="1">
        <v>189786.14</v>
      </c>
      <c r="AF431" t="s">
        <v>3</v>
      </c>
      <c r="AG431" s="1">
        <v>37167</v>
      </c>
      <c r="AH431" s="1">
        <v>59076.21</v>
      </c>
      <c r="AI431">
        <v>36.409999999999997</v>
      </c>
      <c r="AJ431">
        <v>22.67</v>
      </c>
      <c r="AK431">
        <v>28.28</v>
      </c>
      <c r="AL431">
        <v>2.2000000000000002</v>
      </c>
      <c r="AM431">
        <v>1.65</v>
      </c>
      <c r="AN431">
        <v>2.1</v>
      </c>
      <c r="AO431" s="1">
        <v>1936.78</v>
      </c>
      <c r="AP431">
        <v>1.4219999999999999</v>
      </c>
      <c r="AQ431" s="1">
        <v>2136.13</v>
      </c>
      <c r="AR431" s="1">
        <v>2752.2</v>
      </c>
      <c r="AS431" s="1">
        <v>8243.44</v>
      </c>
      <c r="AT431">
        <v>754.01</v>
      </c>
      <c r="AU431">
        <v>326.22000000000003</v>
      </c>
      <c r="AV431" s="1">
        <v>14212</v>
      </c>
      <c r="AW431" s="1">
        <v>7524.72</v>
      </c>
      <c r="AX431">
        <v>0.43580000000000002</v>
      </c>
      <c r="AY431" s="1">
        <v>6599.01</v>
      </c>
      <c r="AZ431">
        <v>0.38219999999999998</v>
      </c>
      <c r="BA431" s="1">
        <v>1447.16</v>
      </c>
      <c r="BB431">
        <v>8.3799999999999999E-2</v>
      </c>
      <c r="BC431" s="1">
        <v>1696.05</v>
      </c>
      <c r="BD431">
        <v>9.8199999999999996E-2</v>
      </c>
      <c r="BE431" s="1">
        <v>17266.939999999999</v>
      </c>
      <c r="BF431">
        <v>0.5514</v>
      </c>
      <c r="BG431">
        <v>0.2379</v>
      </c>
      <c r="BH431">
        <v>0.15340000000000001</v>
      </c>
      <c r="BI431">
        <v>3.3099999999999997E-2</v>
      </c>
      <c r="BJ431">
        <v>2.41E-2</v>
      </c>
    </row>
    <row r="432" spans="1:62" x14ac:dyDescent="0.25">
      <c r="A432" t="s">
        <v>434</v>
      </c>
      <c r="B432" t="s">
        <v>1187</v>
      </c>
      <c r="C432">
        <v>33.1</v>
      </c>
      <c r="D432">
        <v>227.10847323937699</v>
      </c>
      <c r="E432">
        <v>7364.0519700000004</v>
      </c>
      <c r="F432">
        <v>6.4100000000000004E-2</v>
      </c>
      <c r="G432">
        <v>8.9999999999999998E-4</v>
      </c>
      <c r="H432">
        <v>0.1454</v>
      </c>
      <c r="I432">
        <v>1.1999999999999999E-3</v>
      </c>
      <c r="J432">
        <v>7.1499999999999994E-2</v>
      </c>
      <c r="K432">
        <v>0.65410000000000001</v>
      </c>
      <c r="L432">
        <v>6.2799999999999995E-2</v>
      </c>
      <c r="M432">
        <v>0.22389999999999999</v>
      </c>
      <c r="N432">
        <v>6.2899999999999998E-2</v>
      </c>
      <c r="O432">
        <v>0.14349999999999999</v>
      </c>
      <c r="P432" s="1">
        <v>76958.990000000005</v>
      </c>
      <c r="Q432">
        <v>0.1938</v>
      </c>
      <c r="R432">
        <v>0.20069999999999999</v>
      </c>
      <c r="S432">
        <v>0.60550000000000004</v>
      </c>
      <c r="T432">
        <v>46.55</v>
      </c>
      <c r="U432" s="1">
        <v>101277.98</v>
      </c>
      <c r="V432">
        <v>161.4</v>
      </c>
      <c r="W432" s="1">
        <v>239047.27</v>
      </c>
      <c r="X432">
        <v>0.76570000000000005</v>
      </c>
      <c r="Y432">
        <v>0.20039999999999999</v>
      </c>
      <c r="Z432">
        <v>3.3799999999999997E-2</v>
      </c>
      <c r="AA432">
        <v>0.23430000000000001</v>
      </c>
      <c r="AB432">
        <v>239.05</v>
      </c>
      <c r="AC432" s="1">
        <v>10026.66534231014</v>
      </c>
      <c r="AD432">
        <v>882.59</v>
      </c>
      <c r="AE432" s="1">
        <v>214192.65</v>
      </c>
      <c r="AF432" t="s">
        <v>3</v>
      </c>
      <c r="AG432" s="1">
        <v>46928</v>
      </c>
      <c r="AH432" s="1">
        <v>87872.57</v>
      </c>
      <c r="AI432">
        <v>68.41</v>
      </c>
      <c r="AJ432">
        <v>36.159999999999997</v>
      </c>
      <c r="AK432">
        <v>42.73</v>
      </c>
      <c r="AL432">
        <v>2.11</v>
      </c>
      <c r="AM432">
        <v>1.61</v>
      </c>
      <c r="AN432">
        <v>1.8</v>
      </c>
      <c r="AO432" s="1">
        <v>1993.4</v>
      </c>
      <c r="AP432">
        <v>0.81730000000000003</v>
      </c>
      <c r="AQ432" s="1">
        <v>1589.44</v>
      </c>
      <c r="AR432" s="1">
        <v>2299.1</v>
      </c>
      <c r="AS432" s="1">
        <v>8107.11</v>
      </c>
      <c r="AT432" s="1">
        <v>1026.6199999999999</v>
      </c>
      <c r="AU432">
        <v>433.98</v>
      </c>
      <c r="AV432" s="1">
        <v>13456.24</v>
      </c>
      <c r="AW432" s="1">
        <v>3665.81</v>
      </c>
      <c r="AX432">
        <v>0.24990000000000001</v>
      </c>
      <c r="AY432" s="1">
        <v>8607.5400000000009</v>
      </c>
      <c r="AZ432">
        <v>0.58689999999999998</v>
      </c>
      <c r="BA432">
        <v>971.39</v>
      </c>
      <c r="BB432">
        <v>6.6199999999999995E-2</v>
      </c>
      <c r="BC432" s="1">
        <v>1422.62</v>
      </c>
      <c r="BD432">
        <v>9.7000000000000003E-2</v>
      </c>
      <c r="BE432" s="1">
        <v>14667.36</v>
      </c>
      <c r="BF432">
        <v>0.60629999999999995</v>
      </c>
      <c r="BG432">
        <v>0.22939999999999999</v>
      </c>
      <c r="BH432">
        <v>0.11550000000000001</v>
      </c>
      <c r="BI432">
        <v>2.8799999999999999E-2</v>
      </c>
      <c r="BJ432">
        <v>1.9900000000000001E-2</v>
      </c>
    </row>
    <row r="433" spans="1:62" x14ac:dyDescent="0.25">
      <c r="A433" t="s">
        <v>435</v>
      </c>
      <c r="B433" t="s">
        <v>1188</v>
      </c>
      <c r="C433">
        <v>77.239999999999995</v>
      </c>
      <c r="D433">
        <v>16.61737613973559</v>
      </c>
      <c r="E433">
        <v>1157.24260635</v>
      </c>
      <c r="F433">
        <v>3.7000000000000002E-3</v>
      </c>
      <c r="G433">
        <v>6.9999999999999999E-4</v>
      </c>
      <c r="H433">
        <v>1.04E-2</v>
      </c>
      <c r="I433">
        <v>8.9999999999999998E-4</v>
      </c>
      <c r="J433">
        <v>3.8600000000000002E-2</v>
      </c>
      <c r="K433">
        <v>0.91139999999999999</v>
      </c>
      <c r="L433">
        <v>3.4299999999999997E-2</v>
      </c>
      <c r="M433">
        <v>0.29160000000000003</v>
      </c>
      <c r="N433">
        <v>4.7999999999999996E-3</v>
      </c>
      <c r="O433">
        <v>0.14499999999999999</v>
      </c>
      <c r="P433" s="1">
        <v>60244.97</v>
      </c>
      <c r="Q433">
        <v>0.1573</v>
      </c>
      <c r="R433">
        <v>0.193</v>
      </c>
      <c r="S433">
        <v>0.64970000000000006</v>
      </c>
      <c r="T433">
        <v>10.09</v>
      </c>
      <c r="U433" s="1">
        <v>77886.789999999994</v>
      </c>
      <c r="V433">
        <v>114.59</v>
      </c>
      <c r="W433" s="1">
        <v>238824.94</v>
      </c>
      <c r="X433">
        <v>0.70499999999999996</v>
      </c>
      <c r="Y433">
        <v>0.1376</v>
      </c>
      <c r="Z433">
        <v>0.15740000000000001</v>
      </c>
      <c r="AA433">
        <v>0.29499999999999998</v>
      </c>
      <c r="AB433">
        <v>238.82</v>
      </c>
      <c r="AC433" s="1">
        <v>6581.0927518633735</v>
      </c>
      <c r="AD433">
        <v>590.77</v>
      </c>
      <c r="AE433" s="1">
        <v>198739.9</v>
      </c>
      <c r="AF433" t="s">
        <v>3</v>
      </c>
      <c r="AG433" s="1">
        <v>36539</v>
      </c>
      <c r="AH433" s="1">
        <v>60451.32</v>
      </c>
      <c r="AI433">
        <v>41.15</v>
      </c>
      <c r="AJ433">
        <v>23.51</v>
      </c>
      <c r="AK433">
        <v>28.35</v>
      </c>
      <c r="AL433">
        <v>1.68</v>
      </c>
      <c r="AM433">
        <v>1.07</v>
      </c>
      <c r="AN433">
        <v>1.37</v>
      </c>
      <c r="AO433" s="1">
        <v>1551.01</v>
      </c>
      <c r="AP433">
        <v>1.1792</v>
      </c>
      <c r="AQ433" s="1">
        <v>1823.33</v>
      </c>
      <c r="AR433" s="1">
        <v>2561.98</v>
      </c>
      <c r="AS433" s="1">
        <v>7581.05</v>
      </c>
      <c r="AT433">
        <v>795.92</v>
      </c>
      <c r="AU433">
        <v>445.81</v>
      </c>
      <c r="AV433" s="1">
        <v>13208.09</v>
      </c>
      <c r="AW433" s="1">
        <v>5918.01</v>
      </c>
      <c r="AX433">
        <v>0.37890000000000001</v>
      </c>
      <c r="AY433" s="1">
        <v>6642.65</v>
      </c>
      <c r="AZ433">
        <v>0.42530000000000001</v>
      </c>
      <c r="BA433" s="1">
        <v>1121.81</v>
      </c>
      <c r="BB433">
        <v>7.1800000000000003E-2</v>
      </c>
      <c r="BC433" s="1">
        <v>1937.25</v>
      </c>
      <c r="BD433">
        <v>0.124</v>
      </c>
      <c r="BE433" s="1">
        <v>15619.73</v>
      </c>
      <c r="BF433">
        <v>0.55740000000000001</v>
      </c>
      <c r="BG433">
        <v>0.2366</v>
      </c>
      <c r="BH433">
        <v>0.1502</v>
      </c>
      <c r="BI433">
        <v>3.5700000000000003E-2</v>
      </c>
      <c r="BJ433">
        <v>2.01E-2</v>
      </c>
    </row>
    <row r="434" spans="1:62" x14ac:dyDescent="0.25">
      <c r="A434" t="s">
        <v>436</v>
      </c>
      <c r="B434" t="s">
        <v>1189</v>
      </c>
      <c r="C434">
        <v>43.95</v>
      </c>
      <c r="D434">
        <v>64.927581004515787</v>
      </c>
      <c r="E434">
        <v>2371.2401418499999</v>
      </c>
      <c r="F434">
        <v>7.7000000000000002E-3</v>
      </c>
      <c r="G434">
        <v>8.9999999999999998E-4</v>
      </c>
      <c r="H434">
        <v>3.56E-2</v>
      </c>
      <c r="I434">
        <v>8.0000000000000004E-4</v>
      </c>
      <c r="J434">
        <v>8.2400000000000001E-2</v>
      </c>
      <c r="K434">
        <v>0.81069999999999998</v>
      </c>
      <c r="L434">
        <v>6.1899999999999997E-2</v>
      </c>
      <c r="M434">
        <v>0.43190000000000001</v>
      </c>
      <c r="N434">
        <v>2.23E-2</v>
      </c>
      <c r="O434">
        <v>0.1615</v>
      </c>
      <c r="P434" s="1">
        <v>66129.64</v>
      </c>
      <c r="Q434">
        <v>0.16930000000000001</v>
      </c>
      <c r="R434">
        <v>0.1963</v>
      </c>
      <c r="S434">
        <v>0.63449999999999995</v>
      </c>
      <c r="T434">
        <v>18.190000000000001</v>
      </c>
      <c r="U434" s="1">
        <v>85919.55</v>
      </c>
      <c r="V434">
        <v>132.34</v>
      </c>
      <c r="W434" s="1">
        <v>166062.76999999999</v>
      </c>
      <c r="X434">
        <v>0.7379</v>
      </c>
      <c r="Y434">
        <v>0.20419999999999999</v>
      </c>
      <c r="Z434">
        <v>5.79E-2</v>
      </c>
      <c r="AA434">
        <v>0.2621</v>
      </c>
      <c r="AB434">
        <v>166.06</v>
      </c>
      <c r="AC434" s="1">
        <v>5133.0909850140724</v>
      </c>
      <c r="AD434">
        <v>533.72</v>
      </c>
      <c r="AE434" s="1">
        <v>132984.18</v>
      </c>
      <c r="AF434" t="s">
        <v>3</v>
      </c>
      <c r="AG434" s="1">
        <v>33673</v>
      </c>
      <c r="AH434" s="1">
        <v>53156.5</v>
      </c>
      <c r="AI434">
        <v>47.9</v>
      </c>
      <c r="AJ434">
        <v>27.25</v>
      </c>
      <c r="AK434">
        <v>34.380000000000003</v>
      </c>
      <c r="AL434">
        <v>2.2999999999999998</v>
      </c>
      <c r="AM434">
        <v>1.62</v>
      </c>
      <c r="AN434">
        <v>2</v>
      </c>
      <c r="AO434" s="1">
        <v>1224.05</v>
      </c>
      <c r="AP434">
        <v>0.98280000000000001</v>
      </c>
      <c r="AQ434" s="1">
        <v>1580.23</v>
      </c>
      <c r="AR434" s="1">
        <v>2270.84</v>
      </c>
      <c r="AS434" s="1">
        <v>7803.16</v>
      </c>
      <c r="AT434">
        <v>812.13</v>
      </c>
      <c r="AU434">
        <v>396.63</v>
      </c>
      <c r="AV434" s="1">
        <v>12862.98</v>
      </c>
      <c r="AW434" s="1">
        <v>6452.92</v>
      </c>
      <c r="AX434">
        <v>0.44829999999999998</v>
      </c>
      <c r="AY434" s="1">
        <v>4988.0600000000004</v>
      </c>
      <c r="AZ434">
        <v>0.34649999999999997</v>
      </c>
      <c r="BA434">
        <v>676.05</v>
      </c>
      <c r="BB434">
        <v>4.7E-2</v>
      </c>
      <c r="BC434" s="1">
        <v>2278.0300000000002</v>
      </c>
      <c r="BD434">
        <v>0.1583</v>
      </c>
      <c r="BE434" s="1">
        <v>14395.06</v>
      </c>
      <c r="BF434">
        <v>0.56010000000000004</v>
      </c>
      <c r="BG434">
        <v>0.23749999999999999</v>
      </c>
      <c r="BH434">
        <v>0.16209999999999999</v>
      </c>
      <c r="BI434">
        <v>2.63E-2</v>
      </c>
      <c r="BJ434">
        <v>1.4E-2</v>
      </c>
    </row>
    <row r="435" spans="1:62" x14ac:dyDescent="0.25">
      <c r="A435" t="s">
        <v>437</v>
      </c>
      <c r="B435" t="s">
        <v>1190</v>
      </c>
      <c r="C435">
        <v>26.52</v>
      </c>
      <c r="D435">
        <v>226.8093897053368</v>
      </c>
      <c r="E435">
        <v>5392.1466162500001</v>
      </c>
      <c r="F435">
        <v>2.7799999999999998E-2</v>
      </c>
      <c r="G435">
        <v>1.1999999999999999E-3</v>
      </c>
      <c r="H435">
        <v>0.1069</v>
      </c>
      <c r="I435">
        <v>1.5E-3</v>
      </c>
      <c r="J435">
        <v>7.8E-2</v>
      </c>
      <c r="K435">
        <v>0.70850000000000002</v>
      </c>
      <c r="L435">
        <v>7.6200000000000004E-2</v>
      </c>
      <c r="M435">
        <v>0.36749999999999999</v>
      </c>
      <c r="N435">
        <v>3.2500000000000001E-2</v>
      </c>
      <c r="O435">
        <v>0.16320000000000001</v>
      </c>
      <c r="P435" s="1">
        <v>71215.820000000007</v>
      </c>
      <c r="Q435">
        <v>0.15809999999999999</v>
      </c>
      <c r="R435">
        <v>0.1883</v>
      </c>
      <c r="S435">
        <v>0.65349999999999997</v>
      </c>
      <c r="T435">
        <v>37.29</v>
      </c>
      <c r="U435" s="1">
        <v>96441.09</v>
      </c>
      <c r="V435">
        <v>145.36000000000001</v>
      </c>
      <c r="W435" s="1">
        <v>212679.15</v>
      </c>
      <c r="X435">
        <v>0.72919999999999996</v>
      </c>
      <c r="Y435">
        <v>0.2258</v>
      </c>
      <c r="Z435">
        <v>4.4999999999999998E-2</v>
      </c>
      <c r="AA435">
        <v>0.27079999999999999</v>
      </c>
      <c r="AB435">
        <v>212.68</v>
      </c>
      <c r="AC435" s="1">
        <v>8157.4778730170838</v>
      </c>
      <c r="AD435">
        <v>810.95</v>
      </c>
      <c r="AE435" s="1">
        <v>167829.25</v>
      </c>
      <c r="AF435" t="s">
        <v>3</v>
      </c>
      <c r="AG435" s="1">
        <v>37722</v>
      </c>
      <c r="AH435" s="1">
        <v>57721.16</v>
      </c>
      <c r="AI435">
        <v>63.78</v>
      </c>
      <c r="AJ435">
        <v>34.99</v>
      </c>
      <c r="AK435">
        <v>43.13</v>
      </c>
      <c r="AL435">
        <v>1.96</v>
      </c>
      <c r="AM435">
        <v>1.51</v>
      </c>
      <c r="AN435">
        <v>1.78</v>
      </c>
      <c r="AO435" s="1">
        <v>2466.79</v>
      </c>
      <c r="AP435">
        <v>1.0008999999999999</v>
      </c>
      <c r="AQ435" s="1">
        <v>1659.05</v>
      </c>
      <c r="AR435" s="1">
        <v>2261.62</v>
      </c>
      <c r="AS435" s="1">
        <v>8332.2999999999993</v>
      </c>
      <c r="AT435" s="1">
        <v>1014.62</v>
      </c>
      <c r="AU435">
        <v>405.14</v>
      </c>
      <c r="AV435" s="1">
        <v>13672.74</v>
      </c>
      <c r="AW435" s="1">
        <v>4828.8999999999996</v>
      </c>
      <c r="AX435">
        <v>0.3175</v>
      </c>
      <c r="AY435" s="1">
        <v>7498.77</v>
      </c>
      <c r="AZ435">
        <v>0.49299999999999999</v>
      </c>
      <c r="BA435">
        <v>712.49</v>
      </c>
      <c r="BB435">
        <v>4.6800000000000001E-2</v>
      </c>
      <c r="BC435" s="1">
        <v>2170.3000000000002</v>
      </c>
      <c r="BD435">
        <v>0.14269999999999999</v>
      </c>
      <c r="BE435" s="1">
        <v>15210.46</v>
      </c>
      <c r="BF435">
        <v>0.59540000000000004</v>
      </c>
      <c r="BG435">
        <v>0.24110000000000001</v>
      </c>
      <c r="BH435">
        <v>0.122</v>
      </c>
      <c r="BI435">
        <v>2.5899999999999999E-2</v>
      </c>
      <c r="BJ435">
        <v>1.5599999999999999E-2</v>
      </c>
    </row>
    <row r="436" spans="1:62" x14ac:dyDescent="0.25">
      <c r="A436" t="s">
        <v>438</v>
      </c>
      <c r="B436" t="s">
        <v>1191</v>
      </c>
      <c r="C436">
        <v>51.52</v>
      </c>
      <c r="D436">
        <v>29.592635758637151</v>
      </c>
      <c r="E436">
        <v>1384.0232572499999</v>
      </c>
      <c r="F436">
        <v>5.1000000000000004E-3</v>
      </c>
      <c r="G436">
        <v>1E-3</v>
      </c>
      <c r="H436">
        <v>1.12E-2</v>
      </c>
      <c r="I436">
        <v>1E-3</v>
      </c>
      <c r="J436">
        <v>2.7099999999999999E-2</v>
      </c>
      <c r="K436">
        <v>0.91869999999999996</v>
      </c>
      <c r="L436">
        <v>3.5999999999999997E-2</v>
      </c>
      <c r="M436">
        <v>0.3024</v>
      </c>
      <c r="N436">
        <v>4.0000000000000001E-3</v>
      </c>
      <c r="O436">
        <v>0.14560000000000001</v>
      </c>
      <c r="P436" s="1">
        <v>61971.89</v>
      </c>
      <c r="Q436">
        <v>0.2059</v>
      </c>
      <c r="R436">
        <v>0.1855</v>
      </c>
      <c r="S436">
        <v>0.60870000000000002</v>
      </c>
      <c r="T436">
        <v>11.08</v>
      </c>
      <c r="U436" s="1">
        <v>83022.27</v>
      </c>
      <c r="V436">
        <v>124.25</v>
      </c>
      <c r="W436" s="1">
        <v>213258.93</v>
      </c>
      <c r="X436">
        <v>0.7702</v>
      </c>
      <c r="Y436">
        <v>0.14979999999999999</v>
      </c>
      <c r="Z436">
        <v>0.08</v>
      </c>
      <c r="AA436">
        <v>0.2298</v>
      </c>
      <c r="AB436">
        <v>213.26</v>
      </c>
      <c r="AC436" s="1">
        <v>5696.8392381525728</v>
      </c>
      <c r="AD436">
        <v>615.04</v>
      </c>
      <c r="AE436" s="1">
        <v>179047.99</v>
      </c>
      <c r="AF436" t="s">
        <v>3</v>
      </c>
      <c r="AG436" s="1">
        <v>38439</v>
      </c>
      <c r="AH436" s="1">
        <v>61217.32</v>
      </c>
      <c r="AI436">
        <v>42.43</v>
      </c>
      <c r="AJ436">
        <v>24.56</v>
      </c>
      <c r="AK436">
        <v>28.6</v>
      </c>
      <c r="AL436">
        <v>1.49</v>
      </c>
      <c r="AM436">
        <v>1.06</v>
      </c>
      <c r="AN436">
        <v>1.34</v>
      </c>
      <c r="AO436" s="1">
        <v>2152.06</v>
      </c>
      <c r="AP436">
        <v>1.101</v>
      </c>
      <c r="AQ436" s="1">
        <v>1708.54</v>
      </c>
      <c r="AR436" s="1">
        <v>2372.94</v>
      </c>
      <c r="AS436" s="1">
        <v>7313.06</v>
      </c>
      <c r="AT436">
        <v>790.83</v>
      </c>
      <c r="AU436">
        <v>391.62</v>
      </c>
      <c r="AV436" s="1">
        <v>12576.98</v>
      </c>
      <c r="AW436" s="1">
        <v>5539.44</v>
      </c>
      <c r="AX436">
        <v>0.3876</v>
      </c>
      <c r="AY436" s="1">
        <v>6237.64</v>
      </c>
      <c r="AZ436">
        <v>0.4365</v>
      </c>
      <c r="BA436">
        <v>706</v>
      </c>
      <c r="BB436">
        <v>4.9399999999999999E-2</v>
      </c>
      <c r="BC436" s="1">
        <v>1808.09</v>
      </c>
      <c r="BD436">
        <v>0.1265</v>
      </c>
      <c r="BE436" s="1">
        <v>14291.17</v>
      </c>
      <c r="BF436">
        <v>0.56310000000000004</v>
      </c>
      <c r="BG436">
        <v>0.22819999999999999</v>
      </c>
      <c r="BH436">
        <v>0.14829999999999999</v>
      </c>
      <c r="BI436">
        <v>3.5900000000000001E-2</v>
      </c>
      <c r="BJ436">
        <v>2.4400000000000002E-2</v>
      </c>
    </row>
    <row r="437" spans="1:62" x14ac:dyDescent="0.25">
      <c r="A437" t="s">
        <v>439</v>
      </c>
      <c r="B437" t="s">
        <v>1192</v>
      </c>
      <c r="C437">
        <v>91.95</v>
      </c>
      <c r="D437">
        <v>8.4161637232868909</v>
      </c>
      <c r="E437">
        <v>722.08800934999999</v>
      </c>
      <c r="F437">
        <v>2.0999999999999999E-3</v>
      </c>
      <c r="G437">
        <v>2.0000000000000001E-4</v>
      </c>
      <c r="H437">
        <v>4.4999999999999997E-3</v>
      </c>
      <c r="I437">
        <v>8.0000000000000004E-4</v>
      </c>
      <c r="J437">
        <v>3.5200000000000002E-2</v>
      </c>
      <c r="K437">
        <v>0.92779999999999996</v>
      </c>
      <c r="L437">
        <v>2.9399999999999999E-2</v>
      </c>
      <c r="M437">
        <v>0.39600000000000002</v>
      </c>
      <c r="N437">
        <v>6.4999999999999997E-3</v>
      </c>
      <c r="O437">
        <v>0.1605</v>
      </c>
      <c r="P437" s="1">
        <v>57714.6</v>
      </c>
      <c r="Q437">
        <v>0.2281</v>
      </c>
      <c r="R437">
        <v>0.19409999999999999</v>
      </c>
      <c r="S437">
        <v>0.57789999999999997</v>
      </c>
      <c r="T437">
        <v>8.39</v>
      </c>
      <c r="U437" s="1">
        <v>69667.39</v>
      </c>
      <c r="V437">
        <v>85.76</v>
      </c>
      <c r="W437" s="1">
        <v>196701.98</v>
      </c>
      <c r="X437">
        <v>0.79179999999999995</v>
      </c>
      <c r="Y437">
        <v>7.3300000000000004E-2</v>
      </c>
      <c r="Z437">
        <v>0.13489999999999999</v>
      </c>
      <c r="AA437">
        <v>0.2082</v>
      </c>
      <c r="AB437">
        <v>196.7</v>
      </c>
      <c r="AC437" s="1">
        <v>5311.0475815799646</v>
      </c>
      <c r="AD437">
        <v>546.25</v>
      </c>
      <c r="AE437" s="1">
        <v>172054.11</v>
      </c>
      <c r="AF437" t="s">
        <v>3</v>
      </c>
      <c r="AG437" s="1">
        <v>33871</v>
      </c>
      <c r="AH437" s="1">
        <v>51978.18</v>
      </c>
      <c r="AI437">
        <v>38.07</v>
      </c>
      <c r="AJ437">
        <v>23.65</v>
      </c>
      <c r="AK437">
        <v>26.28</v>
      </c>
      <c r="AL437">
        <v>1.39</v>
      </c>
      <c r="AM437">
        <v>0.88</v>
      </c>
      <c r="AN437">
        <v>1.1000000000000001</v>
      </c>
      <c r="AO437" s="1">
        <v>1964.67</v>
      </c>
      <c r="AP437">
        <v>1.3927</v>
      </c>
      <c r="AQ437" s="1">
        <v>2038.79</v>
      </c>
      <c r="AR437" s="1">
        <v>3141.58</v>
      </c>
      <c r="AS437" s="1">
        <v>8202.2800000000007</v>
      </c>
      <c r="AT437">
        <v>879.7</v>
      </c>
      <c r="AU437">
        <v>411.47</v>
      </c>
      <c r="AV437" s="1">
        <v>14673.82</v>
      </c>
      <c r="AW437" s="1">
        <v>8487.27</v>
      </c>
      <c r="AX437">
        <v>0.48430000000000001</v>
      </c>
      <c r="AY437" s="1">
        <v>5505.55</v>
      </c>
      <c r="AZ437">
        <v>0.31419999999999998</v>
      </c>
      <c r="BA437">
        <v>948.29</v>
      </c>
      <c r="BB437">
        <v>5.4100000000000002E-2</v>
      </c>
      <c r="BC437" s="1">
        <v>2583.2600000000002</v>
      </c>
      <c r="BD437">
        <v>0.1474</v>
      </c>
      <c r="BE437" s="1">
        <v>17524.37</v>
      </c>
      <c r="BF437">
        <v>0.53359999999999996</v>
      </c>
      <c r="BG437">
        <v>0.24110000000000001</v>
      </c>
      <c r="BH437">
        <v>0.1656</v>
      </c>
      <c r="BI437">
        <v>4.0599999999999997E-2</v>
      </c>
      <c r="BJ437">
        <v>1.9099999999999999E-2</v>
      </c>
    </row>
    <row r="438" spans="1:62" x14ac:dyDescent="0.25">
      <c r="A438" t="s">
        <v>440</v>
      </c>
      <c r="B438" t="s">
        <v>1193</v>
      </c>
      <c r="C438">
        <v>25.29</v>
      </c>
      <c r="D438">
        <v>119.2560119664806</v>
      </c>
      <c r="E438">
        <v>2440.8488727499998</v>
      </c>
      <c r="F438">
        <v>2.3099999999999999E-2</v>
      </c>
      <c r="G438">
        <v>8.9999999999999998E-4</v>
      </c>
      <c r="H438">
        <v>2.8899999999999999E-2</v>
      </c>
      <c r="I438">
        <v>1E-3</v>
      </c>
      <c r="J438">
        <v>2.98E-2</v>
      </c>
      <c r="K438">
        <v>0.87680000000000002</v>
      </c>
      <c r="L438">
        <v>3.95E-2</v>
      </c>
      <c r="M438">
        <v>0.17510000000000001</v>
      </c>
      <c r="N438">
        <v>9.9000000000000008E-3</v>
      </c>
      <c r="O438">
        <v>0.12920000000000001</v>
      </c>
      <c r="P438" s="1">
        <v>72204.240000000005</v>
      </c>
      <c r="Q438">
        <v>0.15390000000000001</v>
      </c>
      <c r="R438">
        <v>0.1905</v>
      </c>
      <c r="S438">
        <v>0.65559999999999996</v>
      </c>
      <c r="T438">
        <v>16.77</v>
      </c>
      <c r="U438" s="1">
        <v>93233.26</v>
      </c>
      <c r="V438">
        <v>143.44</v>
      </c>
      <c r="W438" s="1">
        <v>262364.06</v>
      </c>
      <c r="X438">
        <v>0.77929999999999999</v>
      </c>
      <c r="Y438">
        <v>0.16669999999999999</v>
      </c>
      <c r="Z438">
        <v>5.3999999999999999E-2</v>
      </c>
      <c r="AA438">
        <v>0.22070000000000001</v>
      </c>
      <c r="AB438">
        <v>262.36</v>
      </c>
      <c r="AC438" s="1">
        <v>9896.6260271035935</v>
      </c>
      <c r="AD438">
        <v>954.05</v>
      </c>
      <c r="AE438" s="1">
        <v>240979.59</v>
      </c>
      <c r="AF438" t="s">
        <v>3</v>
      </c>
      <c r="AG438" s="1">
        <v>43801</v>
      </c>
      <c r="AH438" s="1">
        <v>79840.19</v>
      </c>
      <c r="AI438">
        <v>59.62</v>
      </c>
      <c r="AJ438">
        <v>33.21</v>
      </c>
      <c r="AK438">
        <v>37.659999999999997</v>
      </c>
      <c r="AL438">
        <v>1.63</v>
      </c>
      <c r="AM438">
        <v>1.21</v>
      </c>
      <c r="AN438">
        <v>1.44</v>
      </c>
      <c r="AO438">
        <v>0</v>
      </c>
      <c r="AP438">
        <v>0.83099999999999996</v>
      </c>
      <c r="AQ438" s="1">
        <v>1663.55</v>
      </c>
      <c r="AR438" s="1">
        <v>2379.44</v>
      </c>
      <c r="AS438" s="1">
        <v>7889.09</v>
      </c>
      <c r="AT438">
        <v>854.87</v>
      </c>
      <c r="AU438">
        <v>358.56</v>
      </c>
      <c r="AV438" s="1">
        <v>13145.5</v>
      </c>
      <c r="AW438" s="1">
        <v>4070.68</v>
      </c>
      <c r="AX438">
        <v>0.27839999999999998</v>
      </c>
      <c r="AY438" s="1">
        <v>8339.49</v>
      </c>
      <c r="AZ438">
        <v>0.57040000000000002</v>
      </c>
      <c r="BA438">
        <v>756.89</v>
      </c>
      <c r="BB438">
        <v>5.1799999999999999E-2</v>
      </c>
      <c r="BC438" s="1">
        <v>1454.18</v>
      </c>
      <c r="BD438">
        <v>9.9500000000000005E-2</v>
      </c>
      <c r="BE438" s="1">
        <v>14621.24</v>
      </c>
      <c r="BF438">
        <v>0.5887</v>
      </c>
      <c r="BG438">
        <v>0.22700000000000001</v>
      </c>
      <c r="BH438">
        <v>0.1346</v>
      </c>
      <c r="BI438">
        <v>3.1099999999999999E-2</v>
      </c>
      <c r="BJ438">
        <v>1.8599999999999998E-2</v>
      </c>
    </row>
    <row r="439" spans="1:62" x14ac:dyDescent="0.25">
      <c r="A439" t="s">
        <v>441</v>
      </c>
      <c r="B439" t="s">
        <v>1194</v>
      </c>
      <c r="C439">
        <v>51.19</v>
      </c>
      <c r="D439">
        <v>45.478010738797238</v>
      </c>
      <c r="E439">
        <v>1899.9045915500001</v>
      </c>
      <c r="F439">
        <v>6.1999999999999998E-3</v>
      </c>
      <c r="G439">
        <v>8.9999999999999998E-4</v>
      </c>
      <c r="H439">
        <v>3.0200000000000001E-2</v>
      </c>
      <c r="I439">
        <v>6.9999999999999999E-4</v>
      </c>
      <c r="J439">
        <v>9.5399999999999999E-2</v>
      </c>
      <c r="K439">
        <v>0.80130000000000001</v>
      </c>
      <c r="L439">
        <v>6.5199999999999994E-2</v>
      </c>
      <c r="M439">
        <v>0.4204</v>
      </c>
      <c r="N439">
        <v>1.7999999999999999E-2</v>
      </c>
      <c r="O439">
        <v>0.151</v>
      </c>
      <c r="P439" s="1">
        <v>63106.19</v>
      </c>
      <c r="Q439">
        <v>0.19719999999999999</v>
      </c>
      <c r="R439">
        <v>0.1804</v>
      </c>
      <c r="S439">
        <v>0.62239999999999995</v>
      </c>
      <c r="T439">
        <v>15.29</v>
      </c>
      <c r="U439" s="1">
        <v>80452.84</v>
      </c>
      <c r="V439">
        <v>122.88</v>
      </c>
      <c r="W439" s="1">
        <v>204300.79999999999</v>
      </c>
      <c r="X439">
        <v>0.71099999999999997</v>
      </c>
      <c r="Y439">
        <v>0.2114</v>
      </c>
      <c r="Z439">
        <v>7.7600000000000002E-2</v>
      </c>
      <c r="AA439">
        <v>0.28899999999999998</v>
      </c>
      <c r="AB439">
        <v>204.3</v>
      </c>
      <c r="AC439" s="1">
        <v>5882.5533214003426</v>
      </c>
      <c r="AD439">
        <v>557.65</v>
      </c>
      <c r="AE439" s="1">
        <v>169391.43</v>
      </c>
      <c r="AF439" t="s">
        <v>3</v>
      </c>
      <c r="AG439" s="1">
        <v>33606</v>
      </c>
      <c r="AH439" s="1">
        <v>56234.91</v>
      </c>
      <c r="AI439">
        <v>47.36</v>
      </c>
      <c r="AJ439">
        <v>26.52</v>
      </c>
      <c r="AK439">
        <v>34.72</v>
      </c>
      <c r="AL439">
        <v>2.23</v>
      </c>
      <c r="AM439">
        <v>1.63</v>
      </c>
      <c r="AN439">
        <v>2.06</v>
      </c>
      <c r="AO439" s="1">
        <v>1579.57</v>
      </c>
      <c r="AP439">
        <v>0.96330000000000005</v>
      </c>
      <c r="AQ439" s="1">
        <v>1636.28</v>
      </c>
      <c r="AR439" s="1">
        <v>2279.12</v>
      </c>
      <c r="AS439" s="1">
        <v>7678.55</v>
      </c>
      <c r="AT439">
        <v>829.79</v>
      </c>
      <c r="AU439">
        <v>379.85</v>
      </c>
      <c r="AV439" s="1">
        <v>12803.61</v>
      </c>
      <c r="AW439" s="1">
        <v>5798.31</v>
      </c>
      <c r="AX439">
        <v>0.40389999999999998</v>
      </c>
      <c r="AY439" s="1">
        <v>5838.53</v>
      </c>
      <c r="AZ439">
        <v>0.40670000000000001</v>
      </c>
      <c r="BA439">
        <v>722.23</v>
      </c>
      <c r="BB439">
        <v>5.0299999999999997E-2</v>
      </c>
      <c r="BC439" s="1">
        <v>1997.9</v>
      </c>
      <c r="BD439">
        <v>0.13919999999999999</v>
      </c>
      <c r="BE439" s="1">
        <v>14356.98</v>
      </c>
      <c r="BF439">
        <v>0.56659999999999999</v>
      </c>
      <c r="BG439">
        <v>0.2389</v>
      </c>
      <c r="BH439">
        <v>0.1477</v>
      </c>
      <c r="BI439">
        <v>3.04E-2</v>
      </c>
      <c r="BJ439">
        <v>1.6400000000000001E-2</v>
      </c>
    </row>
    <row r="440" spans="1:62" x14ac:dyDescent="0.25">
      <c r="A440" t="s">
        <v>442</v>
      </c>
      <c r="B440" t="s">
        <v>1195</v>
      </c>
      <c r="C440">
        <v>14.76</v>
      </c>
      <c r="D440">
        <v>226.72158156023079</v>
      </c>
      <c r="E440">
        <v>2304.2358121000002</v>
      </c>
      <c r="F440">
        <v>2.8999999999999998E-3</v>
      </c>
      <c r="G440">
        <v>6.9999999999999999E-4</v>
      </c>
      <c r="H440">
        <v>0.15010000000000001</v>
      </c>
      <c r="I440">
        <v>1.5E-3</v>
      </c>
      <c r="J440">
        <v>7.5700000000000003E-2</v>
      </c>
      <c r="K440">
        <v>0.6321</v>
      </c>
      <c r="L440">
        <v>0.13689999999999999</v>
      </c>
      <c r="M440">
        <v>0.97209999999999996</v>
      </c>
      <c r="N440">
        <v>1.5699999999999999E-2</v>
      </c>
      <c r="O440">
        <v>0.18940000000000001</v>
      </c>
      <c r="P440" s="1">
        <v>61627.18</v>
      </c>
      <c r="Q440">
        <v>0.2054</v>
      </c>
      <c r="R440">
        <v>0.2026</v>
      </c>
      <c r="S440">
        <v>0.59199999999999997</v>
      </c>
      <c r="T440">
        <v>23.78</v>
      </c>
      <c r="U440" s="1">
        <v>77706.69</v>
      </c>
      <c r="V440">
        <v>95.36</v>
      </c>
      <c r="W440" s="1">
        <v>130876.44</v>
      </c>
      <c r="X440">
        <v>0.67010000000000003</v>
      </c>
      <c r="Y440">
        <v>0.24329999999999999</v>
      </c>
      <c r="Z440">
        <v>8.6599999999999996E-2</v>
      </c>
      <c r="AA440">
        <v>0.32990000000000003</v>
      </c>
      <c r="AB440">
        <v>130.88</v>
      </c>
      <c r="AC440" s="1">
        <v>3984.1072784214061</v>
      </c>
      <c r="AD440">
        <v>403.07</v>
      </c>
      <c r="AE440" s="1">
        <v>86529.38</v>
      </c>
      <c r="AF440" t="s">
        <v>3</v>
      </c>
      <c r="AG440" s="1">
        <v>27821</v>
      </c>
      <c r="AH440" s="1">
        <v>42064.83</v>
      </c>
      <c r="AI440">
        <v>46.03</v>
      </c>
      <c r="AJ440">
        <v>28.8</v>
      </c>
      <c r="AK440">
        <v>33.57</v>
      </c>
      <c r="AL440">
        <v>2</v>
      </c>
      <c r="AM440">
        <v>1.61</v>
      </c>
      <c r="AN440">
        <v>1.84</v>
      </c>
      <c r="AO440">
        <v>1.41</v>
      </c>
      <c r="AP440">
        <v>0.92930000000000001</v>
      </c>
      <c r="AQ440" s="1">
        <v>1963.67</v>
      </c>
      <c r="AR440" s="1">
        <v>2971.74</v>
      </c>
      <c r="AS440" s="1">
        <v>8728.86</v>
      </c>
      <c r="AT440" s="1">
        <v>1028.25</v>
      </c>
      <c r="AU440">
        <v>511.8</v>
      </c>
      <c r="AV440" s="1">
        <v>15204.32</v>
      </c>
      <c r="AW440" s="1">
        <v>9173.64</v>
      </c>
      <c r="AX440">
        <v>0.54510000000000003</v>
      </c>
      <c r="AY440" s="1">
        <v>3599.19</v>
      </c>
      <c r="AZ440">
        <v>0.21390000000000001</v>
      </c>
      <c r="BA440">
        <v>509.31</v>
      </c>
      <c r="BB440">
        <v>3.0300000000000001E-2</v>
      </c>
      <c r="BC440" s="1">
        <v>3546.81</v>
      </c>
      <c r="BD440">
        <v>0.21079999999999999</v>
      </c>
      <c r="BE440" s="1">
        <v>16828.95</v>
      </c>
      <c r="BF440">
        <v>0.55840000000000001</v>
      </c>
      <c r="BG440">
        <v>0.23799999999999999</v>
      </c>
      <c r="BH440">
        <v>0.154</v>
      </c>
      <c r="BI440">
        <v>3.4099999999999998E-2</v>
      </c>
      <c r="BJ440">
        <v>1.55E-2</v>
      </c>
    </row>
    <row r="441" spans="1:62" x14ac:dyDescent="0.25">
      <c r="A441" t="s">
        <v>443</v>
      </c>
      <c r="B441" t="s">
        <v>1196</v>
      </c>
      <c r="C441">
        <v>113.67</v>
      </c>
      <c r="D441">
        <v>11.666847568523631</v>
      </c>
      <c r="E441">
        <v>1207.97631615</v>
      </c>
      <c r="F441">
        <v>1.5E-3</v>
      </c>
      <c r="G441">
        <v>4.0000000000000002E-4</v>
      </c>
      <c r="H441">
        <v>4.3E-3</v>
      </c>
      <c r="I441">
        <v>5.9999999999999995E-4</v>
      </c>
      <c r="J441">
        <v>9.9000000000000008E-3</v>
      </c>
      <c r="K441">
        <v>0.96579999999999999</v>
      </c>
      <c r="L441">
        <v>1.7500000000000002E-2</v>
      </c>
      <c r="M441">
        <v>0.37809999999999999</v>
      </c>
      <c r="N441">
        <v>5.9999999999999995E-4</v>
      </c>
      <c r="O441">
        <v>0.14929999999999999</v>
      </c>
      <c r="P441" s="1">
        <v>60567.37</v>
      </c>
      <c r="Q441">
        <v>0.17519999999999999</v>
      </c>
      <c r="R441">
        <v>0.19289999999999999</v>
      </c>
      <c r="S441">
        <v>0.63200000000000001</v>
      </c>
      <c r="T441">
        <v>9.84</v>
      </c>
      <c r="U441" s="1">
        <v>81915.37</v>
      </c>
      <c r="V441">
        <v>123.03</v>
      </c>
      <c r="W441" s="1">
        <v>202919.4</v>
      </c>
      <c r="X441">
        <v>0.69530000000000003</v>
      </c>
      <c r="Y441">
        <v>9.3799999999999994E-2</v>
      </c>
      <c r="Z441">
        <v>0.2109</v>
      </c>
      <c r="AA441">
        <v>0.30470000000000003</v>
      </c>
      <c r="AB441">
        <v>202.92</v>
      </c>
      <c r="AC441" s="1">
        <v>4792.5644053691658</v>
      </c>
      <c r="AD441">
        <v>459.86</v>
      </c>
      <c r="AE441" s="1">
        <v>166362.54</v>
      </c>
      <c r="AF441" t="s">
        <v>3</v>
      </c>
      <c r="AG441" s="1">
        <v>36096</v>
      </c>
      <c r="AH441" s="1">
        <v>56589.38</v>
      </c>
      <c r="AI441">
        <v>30.7</v>
      </c>
      <c r="AJ441">
        <v>21.05</v>
      </c>
      <c r="AK441">
        <v>22.65</v>
      </c>
      <c r="AL441">
        <v>1.49</v>
      </c>
      <c r="AM441">
        <v>1.03</v>
      </c>
      <c r="AN441">
        <v>1.17</v>
      </c>
      <c r="AO441" s="1">
        <v>1716.03</v>
      </c>
      <c r="AP441">
        <v>1.1415999999999999</v>
      </c>
      <c r="AQ441" s="1">
        <v>1663.65</v>
      </c>
      <c r="AR441" s="1">
        <v>2690.88</v>
      </c>
      <c r="AS441" s="1">
        <v>7562.17</v>
      </c>
      <c r="AT441">
        <v>754.05</v>
      </c>
      <c r="AU441">
        <v>355.56</v>
      </c>
      <c r="AV441" s="1">
        <v>13026.32</v>
      </c>
      <c r="AW441" s="1">
        <v>7264.55</v>
      </c>
      <c r="AX441">
        <v>0.47510000000000002</v>
      </c>
      <c r="AY441" s="1">
        <v>5167.1000000000004</v>
      </c>
      <c r="AZ441">
        <v>0.33789999999999998</v>
      </c>
      <c r="BA441">
        <v>597.36</v>
      </c>
      <c r="BB441">
        <v>3.9100000000000003E-2</v>
      </c>
      <c r="BC441" s="1">
        <v>2262.0500000000002</v>
      </c>
      <c r="BD441">
        <v>0.1479</v>
      </c>
      <c r="BE441" s="1">
        <v>15291.05</v>
      </c>
      <c r="BF441">
        <v>0.54600000000000004</v>
      </c>
      <c r="BG441">
        <v>0.24779999999999999</v>
      </c>
      <c r="BH441">
        <v>0.14499999999999999</v>
      </c>
      <c r="BI441">
        <v>4.0399999999999998E-2</v>
      </c>
      <c r="BJ441">
        <v>2.0799999999999999E-2</v>
      </c>
    </row>
    <row r="442" spans="1:62" x14ac:dyDescent="0.25">
      <c r="A442" t="s">
        <v>444</v>
      </c>
      <c r="B442" t="s">
        <v>1197</v>
      </c>
      <c r="C442">
        <v>26.81</v>
      </c>
      <c r="D442">
        <v>231.30830224524499</v>
      </c>
      <c r="E442">
        <v>5061.3705075999997</v>
      </c>
      <c r="F442">
        <v>4.9500000000000002E-2</v>
      </c>
      <c r="G442">
        <v>1.8E-3</v>
      </c>
      <c r="H442">
        <v>0.26629999999999998</v>
      </c>
      <c r="I442">
        <v>1.4E-3</v>
      </c>
      <c r="J442">
        <v>9.3200000000000005E-2</v>
      </c>
      <c r="K442">
        <v>0.50560000000000005</v>
      </c>
      <c r="L442">
        <v>8.2299999999999998E-2</v>
      </c>
      <c r="M442">
        <v>0.443</v>
      </c>
      <c r="N442">
        <v>7.2099999999999997E-2</v>
      </c>
      <c r="O442">
        <v>0.1608</v>
      </c>
      <c r="P442" s="1">
        <v>69434.100000000006</v>
      </c>
      <c r="Q442">
        <v>0.20100000000000001</v>
      </c>
      <c r="R442">
        <v>0.21110000000000001</v>
      </c>
      <c r="S442">
        <v>0.58789999999999998</v>
      </c>
      <c r="T442">
        <v>38.25</v>
      </c>
      <c r="U442" s="1">
        <v>96013.68</v>
      </c>
      <c r="V442">
        <v>132.79</v>
      </c>
      <c r="W442" s="1">
        <v>208768.45</v>
      </c>
      <c r="X442">
        <v>0.70760000000000001</v>
      </c>
      <c r="Y442">
        <v>0.23799999999999999</v>
      </c>
      <c r="Z442">
        <v>5.4399999999999997E-2</v>
      </c>
      <c r="AA442">
        <v>0.29239999999999999</v>
      </c>
      <c r="AB442">
        <v>208.77</v>
      </c>
      <c r="AC442" s="1">
        <v>8318.3386977947612</v>
      </c>
      <c r="AD442">
        <v>739.55</v>
      </c>
      <c r="AE442" s="1">
        <v>167165.38</v>
      </c>
      <c r="AF442" t="s">
        <v>3</v>
      </c>
      <c r="AG442" s="1">
        <v>37722</v>
      </c>
      <c r="AH442" s="1">
        <v>60082.79</v>
      </c>
      <c r="AI442">
        <v>66.59</v>
      </c>
      <c r="AJ442">
        <v>35.97</v>
      </c>
      <c r="AK442">
        <v>44.27</v>
      </c>
      <c r="AL442">
        <v>1.64</v>
      </c>
      <c r="AM442">
        <v>1.33</v>
      </c>
      <c r="AN442">
        <v>1.52</v>
      </c>
      <c r="AO442" s="1">
        <v>1220.57</v>
      </c>
      <c r="AP442">
        <v>0.99439999999999995</v>
      </c>
      <c r="AQ442" s="1">
        <v>1776.01</v>
      </c>
      <c r="AR442" s="1">
        <v>2510.5100000000002</v>
      </c>
      <c r="AS442" s="1">
        <v>8157.49</v>
      </c>
      <c r="AT442">
        <v>965.14</v>
      </c>
      <c r="AU442">
        <v>482.14</v>
      </c>
      <c r="AV442" s="1">
        <v>13891.29</v>
      </c>
      <c r="AW442" s="1">
        <v>4944.2700000000004</v>
      </c>
      <c r="AX442">
        <v>0.31890000000000002</v>
      </c>
      <c r="AY442" s="1">
        <v>7456.94</v>
      </c>
      <c r="AZ442">
        <v>0.48099999999999998</v>
      </c>
      <c r="BA442">
        <v>835.71</v>
      </c>
      <c r="BB442">
        <v>5.3900000000000003E-2</v>
      </c>
      <c r="BC442" s="1">
        <v>2266.3000000000002</v>
      </c>
      <c r="BD442">
        <v>0.1462</v>
      </c>
      <c r="BE442" s="1">
        <v>15503.22</v>
      </c>
      <c r="BF442">
        <v>0.5897</v>
      </c>
      <c r="BG442">
        <v>0.2271</v>
      </c>
      <c r="BH442">
        <v>0.1351</v>
      </c>
      <c r="BI442">
        <v>3.0499999999999999E-2</v>
      </c>
      <c r="BJ442">
        <v>1.7600000000000001E-2</v>
      </c>
    </row>
    <row r="443" spans="1:62" x14ac:dyDescent="0.25">
      <c r="A443" t="s">
        <v>445</v>
      </c>
      <c r="B443" t="s">
        <v>1198</v>
      </c>
      <c r="C443">
        <v>140.86000000000001</v>
      </c>
      <c r="D443">
        <v>8.3893642765268979</v>
      </c>
      <c r="E443">
        <v>1011.942018</v>
      </c>
      <c r="F443">
        <v>1.9E-3</v>
      </c>
      <c r="G443">
        <v>2.9999999999999997E-4</v>
      </c>
      <c r="H443">
        <v>5.4000000000000003E-3</v>
      </c>
      <c r="I443">
        <v>6.9999999999999999E-4</v>
      </c>
      <c r="J443">
        <v>2.1600000000000001E-2</v>
      </c>
      <c r="K443">
        <v>0.94579999999999997</v>
      </c>
      <c r="L443">
        <v>2.4299999999999999E-2</v>
      </c>
      <c r="M443">
        <v>0.372</v>
      </c>
      <c r="N443">
        <v>6.6E-3</v>
      </c>
      <c r="O443">
        <v>0.15909999999999999</v>
      </c>
      <c r="P443" s="1">
        <v>59191.57</v>
      </c>
      <c r="Q443">
        <v>0.1963</v>
      </c>
      <c r="R443">
        <v>0.19339999999999999</v>
      </c>
      <c r="S443">
        <v>0.61029999999999995</v>
      </c>
      <c r="T443">
        <v>10.82</v>
      </c>
      <c r="U443" s="1">
        <v>70564.81</v>
      </c>
      <c r="V443">
        <v>93.7</v>
      </c>
      <c r="W443" s="1">
        <v>268760.74</v>
      </c>
      <c r="X443">
        <v>0.63129999999999997</v>
      </c>
      <c r="Y443">
        <v>0.12909999999999999</v>
      </c>
      <c r="Z443">
        <v>0.23960000000000001</v>
      </c>
      <c r="AA443">
        <v>0.36870000000000003</v>
      </c>
      <c r="AB443">
        <v>268.76</v>
      </c>
      <c r="AC443" s="1">
        <v>6681.7689619162647</v>
      </c>
      <c r="AD443">
        <v>545.42999999999995</v>
      </c>
      <c r="AE443" s="1">
        <v>208901.02</v>
      </c>
      <c r="AF443" t="s">
        <v>3</v>
      </c>
      <c r="AG443" s="1">
        <v>32536</v>
      </c>
      <c r="AH443" s="1">
        <v>53788.17</v>
      </c>
      <c r="AI443">
        <v>33.82</v>
      </c>
      <c r="AJ443">
        <v>22.86</v>
      </c>
      <c r="AK443">
        <v>24.93</v>
      </c>
      <c r="AL443">
        <v>1.65</v>
      </c>
      <c r="AM443">
        <v>1</v>
      </c>
      <c r="AN443">
        <v>1.21</v>
      </c>
      <c r="AO443" s="1">
        <v>1958.81</v>
      </c>
      <c r="AP443">
        <v>1.2281</v>
      </c>
      <c r="AQ443" s="1">
        <v>1970.17</v>
      </c>
      <c r="AR443" s="1">
        <v>3096.1</v>
      </c>
      <c r="AS443" s="1">
        <v>8494.4699999999993</v>
      </c>
      <c r="AT443">
        <v>866.62</v>
      </c>
      <c r="AU443">
        <v>449.72</v>
      </c>
      <c r="AV443" s="1">
        <v>14877.08</v>
      </c>
      <c r="AW443" s="1">
        <v>7819.11</v>
      </c>
      <c r="AX443">
        <v>0.44319999999999998</v>
      </c>
      <c r="AY443" s="1">
        <v>6481.23</v>
      </c>
      <c r="AZ443">
        <v>0.3674</v>
      </c>
      <c r="BA443">
        <v>843.5</v>
      </c>
      <c r="BB443">
        <v>4.7800000000000002E-2</v>
      </c>
      <c r="BC443" s="1">
        <v>2497.19</v>
      </c>
      <c r="BD443">
        <v>0.1416</v>
      </c>
      <c r="BE443" s="1">
        <v>17641.03</v>
      </c>
      <c r="BF443">
        <v>0.5343</v>
      </c>
      <c r="BG443">
        <v>0.25769999999999998</v>
      </c>
      <c r="BH443">
        <v>0.14360000000000001</v>
      </c>
      <c r="BI443">
        <v>4.1200000000000001E-2</v>
      </c>
      <c r="BJ443">
        <v>2.3199999999999998E-2</v>
      </c>
    </row>
    <row r="444" spans="1:62" x14ac:dyDescent="0.25">
      <c r="A444" t="s">
        <v>446</v>
      </c>
      <c r="B444" t="s">
        <v>1199</v>
      </c>
      <c r="C444">
        <v>23.33</v>
      </c>
      <c r="D444">
        <v>188.20433704618469</v>
      </c>
      <c r="E444">
        <v>2288.5438063000001</v>
      </c>
      <c r="F444">
        <v>3.3E-3</v>
      </c>
      <c r="G444">
        <v>6.9999999999999999E-4</v>
      </c>
      <c r="H444">
        <v>0.10829999999999999</v>
      </c>
      <c r="I444">
        <v>1.4E-3</v>
      </c>
      <c r="J444">
        <v>6.3200000000000006E-2</v>
      </c>
      <c r="K444">
        <v>0.69950000000000001</v>
      </c>
      <c r="L444">
        <v>0.1236</v>
      </c>
      <c r="M444">
        <v>0.95730000000000004</v>
      </c>
      <c r="N444">
        <v>1.2500000000000001E-2</v>
      </c>
      <c r="O444">
        <v>0.18840000000000001</v>
      </c>
      <c r="P444" s="1">
        <v>63128.92</v>
      </c>
      <c r="Q444">
        <v>0.19789999999999999</v>
      </c>
      <c r="R444">
        <v>0.2009</v>
      </c>
      <c r="S444">
        <v>0.60119999999999996</v>
      </c>
      <c r="T444">
        <v>22.72</v>
      </c>
      <c r="U444" s="1">
        <v>79108.5</v>
      </c>
      <c r="V444">
        <v>100.05</v>
      </c>
      <c r="W444" s="1">
        <v>144614.76</v>
      </c>
      <c r="X444">
        <v>0.67600000000000005</v>
      </c>
      <c r="Y444">
        <v>0.22320000000000001</v>
      </c>
      <c r="Z444">
        <v>0.1008</v>
      </c>
      <c r="AA444">
        <v>0.32400000000000001</v>
      </c>
      <c r="AB444">
        <v>144.61000000000001</v>
      </c>
      <c r="AC444" s="1">
        <v>4217.6696132908664</v>
      </c>
      <c r="AD444">
        <v>442.74</v>
      </c>
      <c r="AE444" s="1">
        <v>101065.29</v>
      </c>
      <c r="AF444" t="s">
        <v>3</v>
      </c>
      <c r="AG444" s="1">
        <v>28768</v>
      </c>
      <c r="AH444" s="1">
        <v>44087.94</v>
      </c>
      <c r="AI444">
        <v>45.1</v>
      </c>
      <c r="AJ444">
        <v>27.64</v>
      </c>
      <c r="AK444">
        <v>32.409999999999997</v>
      </c>
      <c r="AL444">
        <v>2.0699999999999998</v>
      </c>
      <c r="AM444">
        <v>1.6</v>
      </c>
      <c r="AN444">
        <v>1.87</v>
      </c>
      <c r="AO444">
        <v>773.62</v>
      </c>
      <c r="AP444">
        <v>0.93589999999999995</v>
      </c>
      <c r="AQ444" s="1">
        <v>1926.84</v>
      </c>
      <c r="AR444" s="1">
        <v>2831.66</v>
      </c>
      <c r="AS444" s="1">
        <v>8541.57</v>
      </c>
      <c r="AT444">
        <v>981.08</v>
      </c>
      <c r="AU444">
        <v>503.27</v>
      </c>
      <c r="AV444" s="1">
        <v>14784.43</v>
      </c>
      <c r="AW444" s="1">
        <v>8614.4</v>
      </c>
      <c r="AX444">
        <v>0.51980000000000004</v>
      </c>
      <c r="AY444" s="1">
        <v>3991.54</v>
      </c>
      <c r="AZ444">
        <v>0.2409</v>
      </c>
      <c r="BA444">
        <v>550.15</v>
      </c>
      <c r="BB444">
        <v>3.32E-2</v>
      </c>
      <c r="BC444" s="1">
        <v>3416.36</v>
      </c>
      <c r="BD444">
        <v>0.20610000000000001</v>
      </c>
      <c r="BE444" s="1">
        <v>16572.45</v>
      </c>
      <c r="BF444">
        <v>0.55959999999999999</v>
      </c>
      <c r="BG444">
        <v>0.23669999999999999</v>
      </c>
      <c r="BH444">
        <v>0.156</v>
      </c>
      <c r="BI444">
        <v>3.1E-2</v>
      </c>
      <c r="BJ444">
        <v>1.66E-2</v>
      </c>
    </row>
    <row r="445" spans="1:62" x14ac:dyDescent="0.25">
      <c r="A445" t="s">
        <v>447</v>
      </c>
      <c r="B445" t="s">
        <v>1200</v>
      </c>
      <c r="C445">
        <v>11.29</v>
      </c>
      <c r="D445">
        <v>242.6412089969223</v>
      </c>
      <c r="E445">
        <v>2178.4403850499998</v>
      </c>
      <c r="F445">
        <v>2.7300000000000001E-2</v>
      </c>
      <c r="G445">
        <v>6.9999999999999999E-4</v>
      </c>
      <c r="H445">
        <v>9.4500000000000001E-2</v>
      </c>
      <c r="I445">
        <v>1.1999999999999999E-3</v>
      </c>
      <c r="J445">
        <v>7.1800000000000003E-2</v>
      </c>
      <c r="K445">
        <v>0.73319999999999996</v>
      </c>
      <c r="L445">
        <v>7.1300000000000002E-2</v>
      </c>
      <c r="M445">
        <v>0.44750000000000001</v>
      </c>
      <c r="N445">
        <v>3.2800000000000003E-2</v>
      </c>
      <c r="O445">
        <v>0.1588</v>
      </c>
      <c r="P445" s="1">
        <v>69156.52</v>
      </c>
      <c r="Q445">
        <v>0.17699999999999999</v>
      </c>
      <c r="R445">
        <v>0.17460000000000001</v>
      </c>
      <c r="S445">
        <v>0.64839999999999998</v>
      </c>
      <c r="T445">
        <v>17.37</v>
      </c>
      <c r="U445" s="1">
        <v>91662.39</v>
      </c>
      <c r="V445">
        <v>123.67</v>
      </c>
      <c r="W445" s="1">
        <v>202083.54</v>
      </c>
      <c r="X445">
        <v>0.6895</v>
      </c>
      <c r="Y445">
        <v>0.2676</v>
      </c>
      <c r="Z445">
        <v>4.2799999999999998E-2</v>
      </c>
      <c r="AA445">
        <v>0.3105</v>
      </c>
      <c r="AB445">
        <v>202.08</v>
      </c>
      <c r="AC445" s="1">
        <v>8818.9269772115786</v>
      </c>
      <c r="AD445">
        <v>815.63</v>
      </c>
      <c r="AE445" s="1">
        <v>168986.91</v>
      </c>
      <c r="AF445" t="s">
        <v>3</v>
      </c>
      <c r="AG445" s="1">
        <v>36011</v>
      </c>
      <c r="AH445" s="1">
        <v>54633.63</v>
      </c>
      <c r="AI445">
        <v>66.900000000000006</v>
      </c>
      <c r="AJ445">
        <v>37.340000000000003</v>
      </c>
      <c r="AK445">
        <v>46.43</v>
      </c>
      <c r="AL445">
        <v>1.84</v>
      </c>
      <c r="AM445">
        <v>1.44</v>
      </c>
      <c r="AN445">
        <v>1.65</v>
      </c>
      <c r="AO445">
        <v>816.57</v>
      </c>
      <c r="AP445">
        <v>1.0523</v>
      </c>
      <c r="AQ445" s="1">
        <v>1818.57</v>
      </c>
      <c r="AR445" s="1">
        <v>2276.86</v>
      </c>
      <c r="AS445" s="1">
        <v>8575.2800000000007</v>
      </c>
      <c r="AT445" s="1">
        <v>1007.27</v>
      </c>
      <c r="AU445">
        <v>431.35</v>
      </c>
      <c r="AV445" s="1">
        <v>14109.34</v>
      </c>
      <c r="AW445" s="1">
        <v>5442.7</v>
      </c>
      <c r="AX445">
        <v>0.33889999999999998</v>
      </c>
      <c r="AY445" s="1">
        <v>7694.92</v>
      </c>
      <c r="AZ445">
        <v>0.47920000000000001</v>
      </c>
      <c r="BA445">
        <v>768</v>
      </c>
      <c r="BB445">
        <v>4.7800000000000002E-2</v>
      </c>
      <c r="BC445" s="1">
        <v>2153.7199999999998</v>
      </c>
      <c r="BD445">
        <v>0.1341</v>
      </c>
      <c r="BE445" s="1">
        <v>16059.34</v>
      </c>
      <c r="BF445">
        <v>0.58169999999999999</v>
      </c>
      <c r="BG445">
        <v>0.2369</v>
      </c>
      <c r="BH445">
        <v>0.1356</v>
      </c>
      <c r="BI445">
        <v>2.6700000000000002E-2</v>
      </c>
      <c r="BJ445">
        <v>1.9199999999999998E-2</v>
      </c>
    </row>
    <row r="446" spans="1:62" x14ac:dyDescent="0.25">
      <c r="A446" t="s">
        <v>448</v>
      </c>
      <c r="B446" t="s">
        <v>1201</v>
      </c>
      <c r="C446">
        <v>40.520000000000003</v>
      </c>
      <c r="D446">
        <v>146.43498441065191</v>
      </c>
      <c r="E446">
        <v>3910.1319241000001</v>
      </c>
      <c r="F446">
        <v>4.6800000000000001E-2</v>
      </c>
      <c r="G446">
        <v>8.0000000000000004E-4</v>
      </c>
      <c r="H446">
        <v>3.0200000000000001E-2</v>
      </c>
      <c r="I446">
        <v>8.9999999999999998E-4</v>
      </c>
      <c r="J446">
        <v>3.95E-2</v>
      </c>
      <c r="K446">
        <v>0.84009999999999996</v>
      </c>
      <c r="L446">
        <v>4.1700000000000001E-2</v>
      </c>
      <c r="M446">
        <v>9.0399999999999994E-2</v>
      </c>
      <c r="N446">
        <v>1.4999999999999999E-2</v>
      </c>
      <c r="O446">
        <v>0.1149</v>
      </c>
      <c r="P446" s="1">
        <v>76589.42</v>
      </c>
      <c r="Q446">
        <v>0.17019999999999999</v>
      </c>
      <c r="R446">
        <v>0.18390000000000001</v>
      </c>
      <c r="S446">
        <v>0.64590000000000003</v>
      </c>
      <c r="T446">
        <v>22.7</v>
      </c>
      <c r="U446" s="1">
        <v>99455.12</v>
      </c>
      <c r="V446">
        <v>169.57</v>
      </c>
      <c r="W446" s="1">
        <v>294308.78999999998</v>
      </c>
      <c r="X446">
        <v>0.83440000000000003</v>
      </c>
      <c r="Y446">
        <v>0.12709999999999999</v>
      </c>
      <c r="Z446">
        <v>3.85E-2</v>
      </c>
      <c r="AA446">
        <v>0.1656</v>
      </c>
      <c r="AB446">
        <v>294.31</v>
      </c>
      <c r="AC446" s="1">
        <v>11141.666240084731</v>
      </c>
      <c r="AD446">
        <v>981.12</v>
      </c>
      <c r="AE446" s="1">
        <v>270006.62</v>
      </c>
      <c r="AF446" t="s">
        <v>3</v>
      </c>
      <c r="AG446" s="1">
        <v>57143</v>
      </c>
      <c r="AH446" s="1">
        <v>127160.76</v>
      </c>
      <c r="AI446">
        <v>70.91</v>
      </c>
      <c r="AJ446">
        <v>35.06</v>
      </c>
      <c r="AK446">
        <v>42.91</v>
      </c>
      <c r="AL446">
        <v>2.0299999999999998</v>
      </c>
      <c r="AM446">
        <v>1.6</v>
      </c>
      <c r="AN446">
        <v>1.74</v>
      </c>
      <c r="AO446" s="1">
        <v>2308.83</v>
      </c>
      <c r="AP446">
        <v>0.64239999999999997</v>
      </c>
      <c r="AQ446" s="1">
        <v>1622.67</v>
      </c>
      <c r="AR446" s="1">
        <v>2341.9299999999998</v>
      </c>
      <c r="AS446" s="1">
        <v>8153.97</v>
      </c>
      <c r="AT446">
        <v>880.06</v>
      </c>
      <c r="AU446">
        <v>404.78</v>
      </c>
      <c r="AV446" s="1">
        <v>13403.42</v>
      </c>
      <c r="AW446" s="1">
        <v>2963.58</v>
      </c>
      <c r="AX446">
        <v>0.20330000000000001</v>
      </c>
      <c r="AY446" s="1">
        <v>9548.7999999999993</v>
      </c>
      <c r="AZ446">
        <v>0.65510000000000002</v>
      </c>
      <c r="BA446">
        <v>912.47</v>
      </c>
      <c r="BB446">
        <v>6.2600000000000003E-2</v>
      </c>
      <c r="BC446" s="1">
        <v>1151.82</v>
      </c>
      <c r="BD446">
        <v>7.9000000000000001E-2</v>
      </c>
      <c r="BE446" s="1">
        <v>14576.67</v>
      </c>
      <c r="BF446">
        <v>0.60560000000000003</v>
      </c>
      <c r="BG446">
        <v>0.23119999999999999</v>
      </c>
      <c r="BH446">
        <v>0.1149</v>
      </c>
      <c r="BI446">
        <v>3.09E-2</v>
      </c>
      <c r="BJ446">
        <v>1.7500000000000002E-2</v>
      </c>
    </row>
    <row r="447" spans="1:62" x14ac:dyDescent="0.25">
      <c r="A447" t="s">
        <v>449</v>
      </c>
      <c r="B447" t="s">
        <v>1202</v>
      </c>
      <c r="C447">
        <v>27.86</v>
      </c>
      <c r="D447">
        <v>244.2074292505354</v>
      </c>
      <c r="E447">
        <v>6103.4406478499996</v>
      </c>
      <c r="F447">
        <v>3.6900000000000002E-2</v>
      </c>
      <c r="G447">
        <v>1.4E-3</v>
      </c>
      <c r="H447">
        <v>0.23419999999999999</v>
      </c>
      <c r="I447">
        <v>1.1999999999999999E-3</v>
      </c>
      <c r="J447">
        <v>0.11840000000000001</v>
      </c>
      <c r="K447">
        <v>0.52580000000000005</v>
      </c>
      <c r="L447">
        <v>8.2100000000000006E-2</v>
      </c>
      <c r="M447">
        <v>0.45300000000000001</v>
      </c>
      <c r="N447">
        <v>7.8399999999999997E-2</v>
      </c>
      <c r="O447">
        <v>0.1648</v>
      </c>
      <c r="P447" s="1">
        <v>71834.48</v>
      </c>
      <c r="Q447">
        <v>0.1852</v>
      </c>
      <c r="R447">
        <v>0.2074</v>
      </c>
      <c r="S447">
        <v>0.60729999999999995</v>
      </c>
      <c r="T447">
        <v>43.2</v>
      </c>
      <c r="U447" s="1">
        <v>98075.13</v>
      </c>
      <c r="V447">
        <v>142.37</v>
      </c>
      <c r="W447" s="1">
        <v>203362.09</v>
      </c>
      <c r="X447">
        <v>0.70020000000000004</v>
      </c>
      <c r="Y447">
        <v>0.25040000000000001</v>
      </c>
      <c r="Z447">
        <v>4.9399999999999999E-2</v>
      </c>
      <c r="AA447">
        <v>0.29980000000000001</v>
      </c>
      <c r="AB447">
        <v>203.36</v>
      </c>
      <c r="AC447" s="1">
        <v>8872.5533023483131</v>
      </c>
      <c r="AD447">
        <v>737.19</v>
      </c>
      <c r="AE447" s="1">
        <v>161779.67000000001</v>
      </c>
      <c r="AF447" t="s">
        <v>3</v>
      </c>
      <c r="AG447" s="1">
        <v>36593</v>
      </c>
      <c r="AH447" s="1">
        <v>56862.51</v>
      </c>
      <c r="AI447">
        <v>69.05</v>
      </c>
      <c r="AJ447">
        <v>36.950000000000003</v>
      </c>
      <c r="AK447">
        <v>46.3</v>
      </c>
      <c r="AL447">
        <v>1.66</v>
      </c>
      <c r="AM447">
        <v>1.31</v>
      </c>
      <c r="AN447">
        <v>1.53</v>
      </c>
      <c r="AO447">
        <v>909.79</v>
      </c>
      <c r="AP447">
        <v>0.99490000000000001</v>
      </c>
      <c r="AQ447" s="1">
        <v>1751.07</v>
      </c>
      <c r="AR447" s="1">
        <v>2445.15</v>
      </c>
      <c r="AS447" s="1">
        <v>8391.92</v>
      </c>
      <c r="AT447" s="1">
        <v>1017.78</v>
      </c>
      <c r="AU447">
        <v>487.3</v>
      </c>
      <c r="AV447" s="1">
        <v>14093.22</v>
      </c>
      <c r="AW447" s="1">
        <v>5284.5</v>
      </c>
      <c r="AX447">
        <v>0.33500000000000002</v>
      </c>
      <c r="AY447" s="1">
        <v>7327.09</v>
      </c>
      <c r="AZ447">
        <v>0.46439999999999998</v>
      </c>
      <c r="BA447">
        <v>801.62</v>
      </c>
      <c r="BB447">
        <v>5.0799999999999998E-2</v>
      </c>
      <c r="BC447" s="1">
        <v>2363.42</v>
      </c>
      <c r="BD447">
        <v>0.14979999999999999</v>
      </c>
      <c r="BE447" s="1">
        <v>15776.63</v>
      </c>
      <c r="BF447">
        <v>0.59960000000000002</v>
      </c>
      <c r="BG447">
        <v>0.22839999999999999</v>
      </c>
      <c r="BH447">
        <v>0.12959999999999999</v>
      </c>
      <c r="BI447">
        <v>2.76E-2</v>
      </c>
      <c r="BJ447">
        <v>1.4800000000000001E-2</v>
      </c>
    </row>
    <row r="448" spans="1:62" x14ac:dyDescent="0.25">
      <c r="A448" t="s">
        <v>450</v>
      </c>
      <c r="B448" t="s">
        <v>1203</v>
      </c>
      <c r="C448">
        <v>10.57</v>
      </c>
      <c r="D448">
        <v>281.34397206112061</v>
      </c>
      <c r="E448">
        <v>1586.9142503</v>
      </c>
      <c r="F448">
        <v>1.9400000000000001E-2</v>
      </c>
      <c r="G448">
        <v>1.2999999999999999E-3</v>
      </c>
      <c r="H448">
        <v>0.44890000000000002</v>
      </c>
      <c r="I448">
        <v>8.9999999999999998E-4</v>
      </c>
      <c r="J448">
        <v>0.10580000000000001</v>
      </c>
      <c r="K448">
        <v>0.34129999999999999</v>
      </c>
      <c r="L448">
        <v>8.2400000000000001E-2</v>
      </c>
      <c r="M448">
        <v>0.66100000000000003</v>
      </c>
      <c r="N448">
        <v>5.28E-2</v>
      </c>
      <c r="O448">
        <v>0.17169999999999999</v>
      </c>
      <c r="P448" s="1">
        <v>67075.649999999994</v>
      </c>
      <c r="Q448">
        <v>0.2636</v>
      </c>
      <c r="R448">
        <v>0.20619999999999999</v>
      </c>
      <c r="S448">
        <v>0.5302</v>
      </c>
      <c r="T448">
        <v>19.37</v>
      </c>
      <c r="U448" s="1">
        <v>89376.24</v>
      </c>
      <c r="V448">
        <v>79.83</v>
      </c>
      <c r="W448" s="1">
        <v>223527.44</v>
      </c>
      <c r="X448">
        <v>0.65290000000000004</v>
      </c>
      <c r="Y448">
        <v>0.28670000000000001</v>
      </c>
      <c r="Z448">
        <v>6.0400000000000002E-2</v>
      </c>
      <c r="AA448">
        <v>0.34710000000000002</v>
      </c>
      <c r="AB448">
        <v>223.53</v>
      </c>
      <c r="AC448" s="1">
        <v>9839.2733707569023</v>
      </c>
      <c r="AD448">
        <v>838.24</v>
      </c>
      <c r="AE448" s="1">
        <v>168674.58</v>
      </c>
      <c r="AF448" t="s">
        <v>3</v>
      </c>
      <c r="AG448" s="1">
        <v>35691</v>
      </c>
      <c r="AH448" s="1">
        <v>54921.57</v>
      </c>
      <c r="AI448">
        <v>71.23</v>
      </c>
      <c r="AJ448">
        <v>40.78</v>
      </c>
      <c r="AK448">
        <v>50.28</v>
      </c>
      <c r="AL448">
        <v>2.21</v>
      </c>
      <c r="AM448">
        <v>1.71</v>
      </c>
      <c r="AN448">
        <v>1.96</v>
      </c>
      <c r="AO448" s="1">
        <v>3195.89</v>
      </c>
      <c r="AP448">
        <v>1.1482000000000001</v>
      </c>
      <c r="AQ448" s="1">
        <v>2583.75</v>
      </c>
      <c r="AR448" s="1">
        <v>3055.05</v>
      </c>
      <c r="AS448" s="1">
        <v>9563.24</v>
      </c>
      <c r="AT448" s="1">
        <v>1226</v>
      </c>
      <c r="AU448">
        <v>607.75</v>
      </c>
      <c r="AV448" s="1">
        <v>17035.78</v>
      </c>
      <c r="AW448" s="1">
        <v>5860.6</v>
      </c>
      <c r="AX448">
        <v>0.30209999999999998</v>
      </c>
      <c r="AY448" s="1">
        <v>9616.99</v>
      </c>
      <c r="AZ448">
        <v>0.49569999999999997</v>
      </c>
      <c r="BA448" s="1">
        <v>1060.32</v>
      </c>
      <c r="BB448">
        <v>5.4699999999999999E-2</v>
      </c>
      <c r="BC448" s="1">
        <v>2861.64</v>
      </c>
      <c r="BD448">
        <v>0.14749999999999999</v>
      </c>
      <c r="BE448" s="1">
        <v>19399.54</v>
      </c>
      <c r="BF448">
        <v>0.5675</v>
      </c>
      <c r="BG448">
        <v>0.20810000000000001</v>
      </c>
      <c r="BH448">
        <v>0.17899999999999999</v>
      </c>
      <c r="BI448">
        <v>2.87E-2</v>
      </c>
      <c r="BJ448">
        <v>1.67E-2</v>
      </c>
    </row>
    <row r="449" spans="1:62" x14ac:dyDescent="0.25">
      <c r="A449" t="s">
        <v>451</v>
      </c>
      <c r="B449" t="s">
        <v>1204</v>
      </c>
      <c r="C449">
        <v>102.48</v>
      </c>
      <c r="D449">
        <v>8.6317756725785308</v>
      </c>
      <c r="E449">
        <v>784.87902844999996</v>
      </c>
      <c r="F449">
        <v>1.6000000000000001E-3</v>
      </c>
      <c r="G449">
        <v>1.1999999999999999E-3</v>
      </c>
      <c r="H449">
        <v>6.1999999999999998E-3</v>
      </c>
      <c r="I449">
        <v>8.0000000000000004E-4</v>
      </c>
      <c r="J449">
        <v>2.58E-2</v>
      </c>
      <c r="K449">
        <v>0.93130000000000002</v>
      </c>
      <c r="L449">
        <v>3.3099999999999997E-2</v>
      </c>
      <c r="M449">
        <v>0.34810000000000002</v>
      </c>
      <c r="N449">
        <v>4.0000000000000001E-3</v>
      </c>
      <c r="O449">
        <v>0.15920000000000001</v>
      </c>
      <c r="P449" s="1">
        <v>57517.32</v>
      </c>
      <c r="Q449">
        <v>0.2364</v>
      </c>
      <c r="R449">
        <v>0.2185</v>
      </c>
      <c r="S449">
        <v>0.54510000000000003</v>
      </c>
      <c r="T449">
        <v>8.52</v>
      </c>
      <c r="U449" s="1">
        <v>70319.899999999994</v>
      </c>
      <c r="V449">
        <v>91.1</v>
      </c>
      <c r="W449" s="1">
        <v>190730.27</v>
      </c>
      <c r="X449">
        <v>0.81230000000000002</v>
      </c>
      <c r="Y449">
        <v>4.6800000000000001E-2</v>
      </c>
      <c r="Z449">
        <v>0.1409</v>
      </c>
      <c r="AA449">
        <v>0.18770000000000001</v>
      </c>
      <c r="AB449">
        <v>190.73</v>
      </c>
      <c r="AC449" s="1">
        <v>4587.9805950953996</v>
      </c>
      <c r="AD449">
        <v>527.22</v>
      </c>
      <c r="AE449" s="1">
        <v>174888.58</v>
      </c>
      <c r="AF449" t="s">
        <v>3</v>
      </c>
      <c r="AG449" s="1">
        <v>38077</v>
      </c>
      <c r="AH449" s="1">
        <v>56482.85</v>
      </c>
      <c r="AI449">
        <v>34.33</v>
      </c>
      <c r="AJ449">
        <v>22.43</v>
      </c>
      <c r="AK449">
        <v>24.77</v>
      </c>
      <c r="AL449">
        <v>1.61</v>
      </c>
      <c r="AM449">
        <v>0.93</v>
      </c>
      <c r="AN449">
        <v>1.24</v>
      </c>
      <c r="AO449" s="1">
        <v>1670.58</v>
      </c>
      <c r="AP449">
        <v>1.2886</v>
      </c>
      <c r="AQ449" s="1">
        <v>2022.04</v>
      </c>
      <c r="AR449" s="1">
        <v>2947.02</v>
      </c>
      <c r="AS449" s="1">
        <v>7810.27</v>
      </c>
      <c r="AT449">
        <v>723.77</v>
      </c>
      <c r="AU449">
        <v>386.84</v>
      </c>
      <c r="AV449" s="1">
        <v>13889.94</v>
      </c>
      <c r="AW449" s="1">
        <v>7964.72</v>
      </c>
      <c r="AX449">
        <v>0.48520000000000002</v>
      </c>
      <c r="AY449" s="1">
        <v>5494.54</v>
      </c>
      <c r="AZ449">
        <v>0.3347</v>
      </c>
      <c r="BA449">
        <v>906.2</v>
      </c>
      <c r="BB449">
        <v>5.5199999999999999E-2</v>
      </c>
      <c r="BC449" s="1">
        <v>2050.75</v>
      </c>
      <c r="BD449">
        <v>0.1249</v>
      </c>
      <c r="BE449" s="1">
        <v>16416.2</v>
      </c>
      <c r="BF449">
        <v>0.53569999999999995</v>
      </c>
      <c r="BG449">
        <v>0.23630000000000001</v>
      </c>
      <c r="BH449">
        <v>0.1648</v>
      </c>
      <c r="BI449">
        <v>3.73E-2</v>
      </c>
      <c r="BJ449">
        <v>2.5899999999999999E-2</v>
      </c>
    </row>
    <row r="450" spans="1:62" x14ac:dyDescent="0.25">
      <c r="A450" t="s">
        <v>452</v>
      </c>
      <c r="B450" t="s">
        <v>1205</v>
      </c>
      <c r="C450">
        <v>84.48</v>
      </c>
      <c r="D450">
        <v>8.0995408949149628</v>
      </c>
      <c r="E450">
        <v>634.81262770000001</v>
      </c>
      <c r="F450">
        <v>1.6000000000000001E-3</v>
      </c>
      <c r="G450">
        <v>1.4E-3</v>
      </c>
      <c r="H450">
        <v>8.3999999999999995E-3</v>
      </c>
      <c r="I450">
        <v>1.2999999999999999E-3</v>
      </c>
      <c r="J450">
        <v>3.4299999999999997E-2</v>
      </c>
      <c r="K450">
        <v>0.9274</v>
      </c>
      <c r="L450">
        <v>2.5499999999999998E-2</v>
      </c>
      <c r="M450">
        <v>0.30630000000000002</v>
      </c>
      <c r="N450">
        <v>3.5000000000000001E-3</v>
      </c>
      <c r="O450">
        <v>0.156</v>
      </c>
      <c r="P450" s="1">
        <v>57141.61</v>
      </c>
      <c r="Q450">
        <v>0.20200000000000001</v>
      </c>
      <c r="R450">
        <v>0.23619999999999999</v>
      </c>
      <c r="S450">
        <v>0.56179999999999997</v>
      </c>
      <c r="T450">
        <v>7.78</v>
      </c>
      <c r="U450" s="1">
        <v>66245.56</v>
      </c>
      <c r="V450">
        <v>80.78</v>
      </c>
      <c r="W450" s="1">
        <v>193331.9</v>
      </c>
      <c r="X450">
        <v>0.80689999999999995</v>
      </c>
      <c r="Y450">
        <v>6.0699999999999997E-2</v>
      </c>
      <c r="Z450">
        <v>0.13239999999999999</v>
      </c>
      <c r="AA450">
        <v>0.19309999999999999</v>
      </c>
      <c r="AB450">
        <v>193.33</v>
      </c>
      <c r="AC450" s="1">
        <v>4973.7613280170253</v>
      </c>
      <c r="AD450">
        <v>544.08000000000004</v>
      </c>
      <c r="AE450" s="1">
        <v>178552.31</v>
      </c>
      <c r="AF450" t="s">
        <v>3</v>
      </c>
      <c r="AG450" s="1">
        <v>38042</v>
      </c>
      <c r="AH450" s="1">
        <v>56430</v>
      </c>
      <c r="AI450">
        <v>36.5</v>
      </c>
      <c r="AJ450">
        <v>22.42</v>
      </c>
      <c r="AK450">
        <v>25.85</v>
      </c>
      <c r="AL450">
        <v>1.9</v>
      </c>
      <c r="AM450">
        <v>1.39</v>
      </c>
      <c r="AN450">
        <v>1.72</v>
      </c>
      <c r="AO450" s="1">
        <v>2167.5100000000002</v>
      </c>
      <c r="AP450">
        <v>1.4139999999999999</v>
      </c>
      <c r="AQ450" s="1">
        <v>2214.66</v>
      </c>
      <c r="AR450" s="1">
        <v>2952.64</v>
      </c>
      <c r="AS450" s="1">
        <v>7991.94</v>
      </c>
      <c r="AT450">
        <v>729.48</v>
      </c>
      <c r="AU450">
        <v>407.22</v>
      </c>
      <c r="AV450" s="1">
        <v>14295.93</v>
      </c>
      <c r="AW450" s="1">
        <v>8065.83</v>
      </c>
      <c r="AX450">
        <v>0.47789999999999999</v>
      </c>
      <c r="AY450" s="1">
        <v>6009.17</v>
      </c>
      <c r="AZ450">
        <v>0.35599999999999998</v>
      </c>
      <c r="BA450">
        <v>879.85</v>
      </c>
      <c r="BB450">
        <v>5.21E-2</v>
      </c>
      <c r="BC450" s="1">
        <v>1923.96</v>
      </c>
      <c r="BD450">
        <v>0.114</v>
      </c>
      <c r="BE450" s="1">
        <v>16878.810000000001</v>
      </c>
      <c r="BF450">
        <v>0.53310000000000002</v>
      </c>
      <c r="BG450">
        <v>0.23499999999999999</v>
      </c>
      <c r="BH450">
        <v>0.16489999999999999</v>
      </c>
      <c r="BI450">
        <v>3.8100000000000002E-2</v>
      </c>
      <c r="BJ450">
        <v>2.9000000000000001E-2</v>
      </c>
    </row>
    <row r="451" spans="1:62" x14ac:dyDescent="0.25">
      <c r="A451" t="s">
        <v>453</v>
      </c>
      <c r="B451" t="s">
        <v>1206</v>
      </c>
      <c r="C451">
        <v>161.47999999999999</v>
      </c>
      <c r="D451">
        <v>10.465354948887221</v>
      </c>
      <c r="E451">
        <v>1336.2977245</v>
      </c>
      <c r="F451">
        <v>1.6999999999999999E-3</v>
      </c>
      <c r="G451">
        <v>4.0000000000000002E-4</v>
      </c>
      <c r="H451">
        <v>6.6E-3</v>
      </c>
      <c r="I451">
        <v>8.9999999999999998E-4</v>
      </c>
      <c r="J451">
        <v>2.1999999999999999E-2</v>
      </c>
      <c r="K451">
        <v>0.93989999999999996</v>
      </c>
      <c r="L451">
        <v>2.86E-2</v>
      </c>
      <c r="M451">
        <v>0.44390000000000002</v>
      </c>
      <c r="N451">
        <v>2.8999999999999998E-3</v>
      </c>
      <c r="O451">
        <v>0.16120000000000001</v>
      </c>
      <c r="P451" s="1">
        <v>57066.97</v>
      </c>
      <c r="Q451">
        <v>0.22700000000000001</v>
      </c>
      <c r="R451">
        <v>0.20949999999999999</v>
      </c>
      <c r="S451">
        <v>0.5635</v>
      </c>
      <c r="T451">
        <v>12.26</v>
      </c>
      <c r="U451" s="1">
        <v>75202.47</v>
      </c>
      <c r="V451">
        <v>108.42</v>
      </c>
      <c r="W451" s="1">
        <v>238188.25</v>
      </c>
      <c r="X451">
        <v>0.62209999999999999</v>
      </c>
      <c r="Y451">
        <v>0.13800000000000001</v>
      </c>
      <c r="Z451">
        <v>0.2399</v>
      </c>
      <c r="AA451">
        <v>0.37790000000000001</v>
      </c>
      <c r="AB451">
        <v>238.19</v>
      </c>
      <c r="AC451" s="1">
        <v>5781.9216678214261</v>
      </c>
      <c r="AD451">
        <v>458.44</v>
      </c>
      <c r="AE451" s="1">
        <v>185546.73</v>
      </c>
      <c r="AF451" t="s">
        <v>3</v>
      </c>
      <c r="AG451" s="1">
        <v>33877</v>
      </c>
      <c r="AH451" s="1">
        <v>51738.89</v>
      </c>
      <c r="AI451">
        <v>30.92</v>
      </c>
      <c r="AJ451">
        <v>21.78</v>
      </c>
      <c r="AK451">
        <v>23.79</v>
      </c>
      <c r="AL451">
        <v>1.24</v>
      </c>
      <c r="AM451">
        <v>0.75</v>
      </c>
      <c r="AN451">
        <v>1.04</v>
      </c>
      <c r="AO451" s="1">
        <v>1524.09</v>
      </c>
      <c r="AP451">
        <v>1.0609</v>
      </c>
      <c r="AQ451" s="1">
        <v>1793.04</v>
      </c>
      <c r="AR451" s="1">
        <v>2875.34</v>
      </c>
      <c r="AS451" s="1">
        <v>8166.39</v>
      </c>
      <c r="AT451">
        <v>787.22</v>
      </c>
      <c r="AU451">
        <v>397.28</v>
      </c>
      <c r="AV451" s="1">
        <v>14019.27</v>
      </c>
      <c r="AW451" s="1">
        <v>7691.58</v>
      </c>
      <c r="AX451">
        <v>0.47260000000000002</v>
      </c>
      <c r="AY451" s="1">
        <v>5480.7</v>
      </c>
      <c r="AZ451">
        <v>0.3367</v>
      </c>
      <c r="BA451">
        <v>703.36</v>
      </c>
      <c r="BB451">
        <v>4.3200000000000002E-2</v>
      </c>
      <c r="BC451" s="1">
        <v>2400.4</v>
      </c>
      <c r="BD451">
        <v>0.14749999999999999</v>
      </c>
      <c r="BE451" s="1">
        <v>16276.04</v>
      </c>
      <c r="BF451">
        <v>0.54449999999999998</v>
      </c>
      <c r="BG451">
        <v>0.2591</v>
      </c>
      <c r="BH451">
        <v>0.1338</v>
      </c>
      <c r="BI451">
        <v>4.2700000000000002E-2</v>
      </c>
      <c r="BJ451">
        <v>1.9800000000000002E-2</v>
      </c>
    </row>
    <row r="452" spans="1:62" x14ac:dyDescent="0.25">
      <c r="A452" t="s">
        <v>454</v>
      </c>
      <c r="B452" t="s">
        <v>1207</v>
      </c>
      <c r="C452">
        <v>75.760000000000005</v>
      </c>
      <c r="D452">
        <v>18.112142349043989</v>
      </c>
      <c r="E452">
        <v>1008.9160768</v>
      </c>
      <c r="F452">
        <v>2.5000000000000001E-3</v>
      </c>
      <c r="G452">
        <v>6.9999999999999999E-4</v>
      </c>
      <c r="H452">
        <v>1.09E-2</v>
      </c>
      <c r="I452">
        <v>8.0000000000000004E-4</v>
      </c>
      <c r="J452">
        <v>3.1099999999999999E-2</v>
      </c>
      <c r="K452">
        <v>0.91410000000000002</v>
      </c>
      <c r="L452">
        <v>3.9899999999999998E-2</v>
      </c>
      <c r="M452">
        <v>0.46660000000000001</v>
      </c>
      <c r="N452">
        <v>4.1000000000000003E-3</v>
      </c>
      <c r="O452">
        <v>0.17169999999999999</v>
      </c>
      <c r="P452" s="1">
        <v>55766.93</v>
      </c>
      <c r="Q452">
        <v>0.23710000000000001</v>
      </c>
      <c r="R452">
        <v>0.2114</v>
      </c>
      <c r="S452">
        <v>0.55149999999999999</v>
      </c>
      <c r="T452">
        <v>10.039999999999999</v>
      </c>
      <c r="U452" s="1">
        <v>76962.210000000006</v>
      </c>
      <c r="V452">
        <v>99</v>
      </c>
      <c r="W452" s="1">
        <v>189501.29</v>
      </c>
      <c r="X452">
        <v>0.74590000000000001</v>
      </c>
      <c r="Y452">
        <v>0.1179</v>
      </c>
      <c r="Z452">
        <v>0.13619999999999999</v>
      </c>
      <c r="AA452">
        <v>0.25409999999999999</v>
      </c>
      <c r="AB452">
        <v>189.5</v>
      </c>
      <c r="AC452" s="1">
        <v>4621.2014686539906</v>
      </c>
      <c r="AD452">
        <v>501.65</v>
      </c>
      <c r="AE452" s="1">
        <v>152522.92000000001</v>
      </c>
      <c r="AF452" t="s">
        <v>3</v>
      </c>
      <c r="AG452" s="1">
        <v>33427</v>
      </c>
      <c r="AH452" s="1">
        <v>50505.07</v>
      </c>
      <c r="AI452">
        <v>35.81</v>
      </c>
      <c r="AJ452">
        <v>22.2</v>
      </c>
      <c r="AK452">
        <v>25.27</v>
      </c>
      <c r="AL452">
        <v>2.14</v>
      </c>
      <c r="AM452">
        <v>1.65</v>
      </c>
      <c r="AN452">
        <v>1.99</v>
      </c>
      <c r="AO452" s="1">
        <v>1857.14</v>
      </c>
      <c r="AP452">
        <v>1.1900999999999999</v>
      </c>
      <c r="AQ452" s="1">
        <v>1900.78</v>
      </c>
      <c r="AR452" s="1">
        <v>2809.95</v>
      </c>
      <c r="AS452" s="1">
        <v>7916.35</v>
      </c>
      <c r="AT452">
        <v>860.48</v>
      </c>
      <c r="AU452">
        <v>404.36</v>
      </c>
      <c r="AV452" s="1">
        <v>13891.93</v>
      </c>
      <c r="AW452" s="1">
        <v>7760.34</v>
      </c>
      <c r="AX452">
        <v>0.48299999999999998</v>
      </c>
      <c r="AY452" s="1">
        <v>4898.92</v>
      </c>
      <c r="AZ452">
        <v>0.3049</v>
      </c>
      <c r="BA452">
        <v>693.37</v>
      </c>
      <c r="BB452">
        <v>4.3200000000000002E-2</v>
      </c>
      <c r="BC452" s="1">
        <v>2713.49</v>
      </c>
      <c r="BD452">
        <v>0.16889999999999999</v>
      </c>
      <c r="BE452" s="1">
        <v>16066.12</v>
      </c>
      <c r="BF452">
        <v>0.5383</v>
      </c>
      <c r="BG452">
        <v>0.24229999999999999</v>
      </c>
      <c r="BH452">
        <v>0.1583</v>
      </c>
      <c r="BI452">
        <v>3.5400000000000001E-2</v>
      </c>
      <c r="BJ452">
        <v>2.5700000000000001E-2</v>
      </c>
    </row>
    <row r="453" spans="1:62" x14ac:dyDescent="0.25">
      <c r="A453" t="s">
        <v>455</v>
      </c>
      <c r="B453" t="s">
        <v>1208</v>
      </c>
      <c r="C453">
        <v>21.9</v>
      </c>
      <c r="D453">
        <v>74.931954635123148</v>
      </c>
      <c r="E453">
        <v>1132.4192581499999</v>
      </c>
      <c r="F453">
        <v>5.1999999999999998E-3</v>
      </c>
      <c r="G453">
        <v>5.9999999999999995E-4</v>
      </c>
      <c r="H453">
        <v>1.1299999999999999E-2</v>
      </c>
      <c r="I453">
        <v>8.0000000000000004E-4</v>
      </c>
      <c r="J453">
        <v>2.5000000000000001E-2</v>
      </c>
      <c r="K453">
        <v>0.92010000000000003</v>
      </c>
      <c r="L453">
        <v>3.6900000000000002E-2</v>
      </c>
      <c r="M453">
        <v>0.33589999999999998</v>
      </c>
      <c r="N453">
        <v>2.5999999999999999E-3</v>
      </c>
      <c r="O453">
        <v>0.13880000000000001</v>
      </c>
      <c r="P453" s="1">
        <v>57624.04</v>
      </c>
      <c r="Q453">
        <v>0.2223</v>
      </c>
      <c r="R453">
        <v>0.21390000000000001</v>
      </c>
      <c r="S453">
        <v>0.56379999999999997</v>
      </c>
      <c r="T453">
        <v>10.51</v>
      </c>
      <c r="U453" s="1">
        <v>76154.02</v>
      </c>
      <c r="V453">
        <v>106.36</v>
      </c>
      <c r="W453" s="1">
        <v>196763.99</v>
      </c>
      <c r="X453">
        <v>0.79300000000000004</v>
      </c>
      <c r="Y453">
        <v>0.1188</v>
      </c>
      <c r="Z453">
        <v>8.8200000000000001E-2</v>
      </c>
      <c r="AA453">
        <v>0.20699999999999999</v>
      </c>
      <c r="AB453">
        <v>196.76</v>
      </c>
      <c r="AC453" s="1">
        <v>5862.1110649670527</v>
      </c>
      <c r="AD453">
        <v>628.09</v>
      </c>
      <c r="AE453" s="1">
        <v>181355.35</v>
      </c>
      <c r="AF453" t="s">
        <v>3</v>
      </c>
      <c r="AG453" s="1">
        <v>34975</v>
      </c>
      <c r="AH453" s="1">
        <v>56602.15</v>
      </c>
      <c r="AI453">
        <v>42.96</v>
      </c>
      <c r="AJ453">
        <v>25.26</v>
      </c>
      <c r="AK453">
        <v>31.82</v>
      </c>
      <c r="AL453">
        <v>2.13</v>
      </c>
      <c r="AM453">
        <v>1.65</v>
      </c>
      <c r="AN453">
        <v>2</v>
      </c>
      <c r="AO453" s="1">
        <v>1889.44</v>
      </c>
      <c r="AP453">
        <v>1.0656000000000001</v>
      </c>
      <c r="AQ453" s="1">
        <v>1718.43</v>
      </c>
      <c r="AR453" s="1">
        <v>2476.3000000000002</v>
      </c>
      <c r="AS453" s="1">
        <v>7296.16</v>
      </c>
      <c r="AT453">
        <v>745.38</v>
      </c>
      <c r="AU453">
        <v>391.62</v>
      </c>
      <c r="AV453" s="1">
        <v>12627.9</v>
      </c>
      <c r="AW453" s="1">
        <v>6605.21</v>
      </c>
      <c r="AX453">
        <v>0.45200000000000001</v>
      </c>
      <c r="AY453" s="1">
        <v>5427.05</v>
      </c>
      <c r="AZ453">
        <v>0.37140000000000001</v>
      </c>
      <c r="BA453">
        <v>678.5</v>
      </c>
      <c r="BB453">
        <v>4.6399999999999997E-2</v>
      </c>
      <c r="BC453" s="1">
        <v>1902.67</v>
      </c>
      <c r="BD453">
        <v>0.13020000000000001</v>
      </c>
      <c r="BE453" s="1">
        <v>14613.43</v>
      </c>
      <c r="BF453">
        <v>0.55389999999999995</v>
      </c>
      <c r="BG453">
        <v>0.24049999999999999</v>
      </c>
      <c r="BH453">
        <v>0.14680000000000001</v>
      </c>
      <c r="BI453">
        <v>3.6400000000000002E-2</v>
      </c>
      <c r="BJ453">
        <v>2.24E-2</v>
      </c>
    </row>
    <row r="454" spans="1:62" x14ac:dyDescent="0.25">
      <c r="A454" t="s">
        <v>456</v>
      </c>
      <c r="B454" t="s">
        <v>1209</v>
      </c>
      <c r="C454">
        <v>80.569999999999993</v>
      </c>
      <c r="D454">
        <v>20.90155608956297</v>
      </c>
      <c r="E454">
        <v>1532.08269565</v>
      </c>
      <c r="F454">
        <v>3.0000000000000001E-3</v>
      </c>
      <c r="G454">
        <v>6.9999999999999999E-4</v>
      </c>
      <c r="H454">
        <v>9.1000000000000004E-3</v>
      </c>
      <c r="I454">
        <v>1E-3</v>
      </c>
      <c r="J454">
        <v>3.8300000000000001E-2</v>
      </c>
      <c r="K454">
        <v>0.90780000000000005</v>
      </c>
      <c r="L454">
        <v>4.0099999999999997E-2</v>
      </c>
      <c r="M454">
        <v>0.32529999999999998</v>
      </c>
      <c r="N454">
        <v>3.5999999999999999E-3</v>
      </c>
      <c r="O454">
        <v>0.14660000000000001</v>
      </c>
      <c r="P454" s="1">
        <v>62422.57</v>
      </c>
      <c r="Q454">
        <v>0.18190000000000001</v>
      </c>
      <c r="R454">
        <v>0.17979999999999999</v>
      </c>
      <c r="S454">
        <v>0.63829999999999998</v>
      </c>
      <c r="T454">
        <v>12.8</v>
      </c>
      <c r="U454" s="1">
        <v>79870.960000000006</v>
      </c>
      <c r="V454">
        <v>120.86</v>
      </c>
      <c r="W454" s="1">
        <v>227306.06</v>
      </c>
      <c r="X454">
        <v>0.73829999999999996</v>
      </c>
      <c r="Y454">
        <v>0.151</v>
      </c>
      <c r="Z454">
        <v>0.11070000000000001</v>
      </c>
      <c r="AA454">
        <v>0.26169999999999999</v>
      </c>
      <c r="AB454">
        <v>227.31</v>
      </c>
      <c r="AC454" s="1">
        <v>6273.7981730228757</v>
      </c>
      <c r="AD454">
        <v>616.22</v>
      </c>
      <c r="AE454" s="1">
        <v>187055.57</v>
      </c>
      <c r="AF454" t="s">
        <v>3</v>
      </c>
      <c r="AG454" s="1">
        <v>36564</v>
      </c>
      <c r="AH454" s="1">
        <v>60093.88</v>
      </c>
      <c r="AI454">
        <v>44.39</v>
      </c>
      <c r="AJ454">
        <v>24.53</v>
      </c>
      <c r="AK454">
        <v>28.54</v>
      </c>
      <c r="AL454">
        <v>1.7</v>
      </c>
      <c r="AM454">
        <v>1.1299999999999999</v>
      </c>
      <c r="AN454">
        <v>1.44</v>
      </c>
      <c r="AO454" s="1">
        <v>1410.27</v>
      </c>
      <c r="AP454">
        <v>1.0765</v>
      </c>
      <c r="AQ454" s="1">
        <v>1634.76</v>
      </c>
      <c r="AR454" s="1">
        <v>2467.71</v>
      </c>
      <c r="AS454" s="1">
        <v>7467.58</v>
      </c>
      <c r="AT454">
        <v>847.75</v>
      </c>
      <c r="AU454">
        <v>423.08</v>
      </c>
      <c r="AV454" s="1">
        <v>12840.88</v>
      </c>
      <c r="AW454" s="1">
        <v>5985.96</v>
      </c>
      <c r="AX454">
        <v>0.40150000000000002</v>
      </c>
      <c r="AY454" s="1">
        <v>6197.48</v>
      </c>
      <c r="AZ454">
        <v>0.41560000000000002</v>
      </c>
      <c r="BA454">
        <v>738.09</v>
      </c>
      <c r="BB454">
        <v>4.9500000000000002E-2</v>
      </c>
      <c r="BC454" s="1">
        <v>1989.06</v>
      </c>
      <c r="BD454">
        <v>0.13339999999999999</v>
      </c>
      <c r="BE454" s="1">
        <v>14910.59</v>
      </c>
      <c r="BF454">
        <v>0.56320000000000003</v>
      </c>
      <c r="BG454">
        <v>0.23930000000000001</v>
      </c>
      <c r="BH454">
        <v>0.1406</v>
      </c>
      <c r="BI454">
        <v>3.8100000000000002E-2</v>
      </c>
      <c r="BJ454">
        <v>1.8800000000000001E-2</v>
      </c>
    </row>
    <row r="455" spans="1:62" x14ac:dyDescent="0.25">
      <c r="A455" t="s">
        <v>457</v>
      </c>
      <c r="B455" t="s">
        <v>1210</v>
      </c>
      <c r="C455">
        <v>196.71</v>
      </c>
      <c r="D455">
        <v>8.3658125529144751</v>
      </c>
      <c r="E455">
        <v>1401.3893052999999</v>
      </c>
      <c r="F455">
        <v>1.6000000000000001E-3</v>
      </c>
      <c r="G455">
        <v>4.0000000000000002E-4</v>
      </c>
      <c r="H455">
        <v>6.7000000000000002E-3</v>
      </c>
      <c r="I455">
        <v>6.9999999999999999E-4</v>
      </c>
      <c r="J455">
        <v>1.9900000000000001E-2</v>
      </c>
      <c r="K455">
        <v>0.94020000000000004</v>
      </c>
      <c r="L455">
        <v>3.04E-2</v>
      </c>
      <c r="M455">
        <v>0.41570000000000001</v>
      </c>
      <c r="N455">
        <v>2.3E-3</v>
      </c>
      <c r="O455">
        <v>0.15920000000000001</v>
      </c>
      <c r="P455" s="1">
        <v>57919.41</v>
      </c>
      <c r="Q455">
        <v>0.19589999999999999</v>
      </c>
      <c r="R455">
        <v>0.20780000000000001</v>
      </c>
      <c r="S455">
        <v>0.59630000000000005</v>
      </c>
      <c r="T455">
        <v>13.99</v>
      </c>
      <c r="U455" s="1">
        <v>74281.86</v>
      </c>
      <c r="V455">
        <v>100.89</v>
      </c>
      <c r="W455" s="1">
        <v>248740.95</v>
      </c>
      <c r="X455">
        <v>0.62319999999999998</v>
      </c>
      <c r="Y455">
        <v>0.1416</v>
      </c>
      <c r="Z455">
        <v>0.23519999999999999</v>
      </c>
      <c r="AA455">
        <v>0.37680000000000002</v>
      </c>
      <c r="AB455">
        <v>248.74</v>
      </c>
      <c r="AC455" s="1">
        <v>6003.7670010969732</v>
      </c>
      <c r="AD455">
        <v>473.19</v>
      </c>
      <c r="AE455" s="1">
        <v>201469.6</v>
      </c>
      <c r="AF455" t="s">
        <v>3</v>
      </c>
      <c r="AG455" s="1">
        <v>34403</v>
      </c>
      <c r="AH455" s="1">
        <v>53395.91</v>
      </c>
      <c r="AI455">
        <v>30.7</v>
      </c>
      <c r="AJ455">
        <v>21.57</v>
      </c>
      <c r="AK455">
        <v>24.38</v>
      </c>
      <c r="AL455">
        <v>1.54</v>
      </c>
      <c r="AM455">
        <v>1.01</v>
      </c>
      <c r="AN455">
        <v>1.33</v>
      </c>
      <c r="AO455">
        <v>776.77</v>
      </c>
      <c r="AP455">
        <v>0.99150000000000005</v>
      </c>
      <c r="AQ455" s="1">
        <v>1816.88</v>
      </c>
      <c r="AR455" s="1">
        <v>2866.28</v>
      </c>
      <c r="AS455" s="1">
        <v>7923.06</v>
      </c>
      <c r="AT455">
        <v>777.33</v>
      </c>
      <c r="AU455">
        <v>378.15</v>
      </c>
      <c r="AV455" s="1">
        <v>13761.69</v>
      </c>
      <c r="AW455" s="1">
        <v>7537.26</v>
      </c>
      <c r="AX455">
        <v>0.47</v>
      </c>
      <c r="AY455" s="1">
        <v>5437.99</v>
      </c>
      <c r="AZ455">
        <v>0.33910000000000001</v>
      </c>
      <c r="BA455">
        <v>721.35</v>
      </c>
      <c r="BB455">
        <v>4.4999999999999998E-2</v>
      </c>
      <c r="BC455" s="1">
        <v>2340.87</v>
      </c>
      <c r="BD455">
        <v>0.14599999999999999</v>
      </c>
      <c r="BE455" s="1">
        <v>16037.47</v>
      </c>
      <c r="BF455">
        <v>0.54110000000000003</v>
      </c>
      <c r="BG455">
        <v>0.25869999999999999</v>
      </c>
      <c r="BH455">
        <v>0.1298</v>
      </c>
      <c r="BI455">
        <v>4.6899999999999997E-2</v>
      </c>
      <c r="BJ455">
        <v>2.3400000000000001E-2</v>
      </c>
    </row>
    <row r="456" spans="1:62" x14ac:dyDescent="0.25">
      <c r="A456" t="s">
        <v>458</v>
      </c>
      <c r="B456" t="s">
        <v>1211</v>
      </c>
      <c r="C456">
        <v>129.57</v>
      </c>
      <c r="D456">
        <v>8.2445931471707539</v>
      </c>
      <c r="E456">
        <v>958.07321524999998</v>
      </c>
      <c r="F456">
        <v>2E-3</v>
      </c>
      <c r="G456">
        <v>8.9999999999999998E-4</v>
      </c>
      <c r="H456">
        <v>6.1999999999999998E-3</v>
      </c>
      <c r="I456">
        <v>6.9999999999999999E-4</v>
      </c>
      <c r="J456">
        <v>2.81E-2</v>
      </c>
      <c r="K456">
        <v>0.93569999999999998</v>
      </c>
      <c r="L456">
        <v>2.6499999999999999E-2</v>
      </c>
      <c r="M456">
        <v>0.25919999999999999</v>
      </c>
      <c r="N456">
        <v>2.5999999999999999E-3</v>
      </c>
      <c r="O456">
        <v>0.1588</v>
      </c>
      <c r="P456" s="1">
        <v>61232.85</v>
      </c>
      <c r="Q456">
        <v>0.22539999999999999</v>
      </c>
      <c r="R456">
        <v>0.18709999999999999</v>
      </c>
      <c r="S456">
        <v>0.58750000000000002</v>
      </c>
      <c r="T456">
        <v>9.52</v>
      </c>
      <c r="U456" s="1">
        <v>70663.95</v>
      </c>
      <c r="V456">
        <v>100.85</v>
      </c>
      <c r="W456" s="1">
        <v>205541.78</v>
      </c>
      <c r="X456">
        <v>0.76990000000000003</v>
      </c>
      <c r="Y456">
        <v>0.04</v>
      </c>
      <c r="Z456">
        <v>0.19009999999999999</v>
      </c>
      <c r="AA456">
        <v>0.2301</v>
      </c>
      <c r="AB456">
        <v>205.54</v>
      </c>
      <c r="AC456" s="1">
        <v>5152.006089175904</v>
      </c>
      <c r="AD456">
        <v>529.72</v>
      </c>
      <c r="AE456" s="1">
        <v>188092.02</v>
      </c>
      <c r="AF456" t="s">
        <v>3</v>
      </c>
      <c r="AG456" s="1">
        <v>38042</v>
      </c>
      <c r="AH456" s="1">
        <v>60582.47</v>
      </c>
      <c r="AI456">
        <v>32.909999999999997</v>
      </c>
      <c r="AJ456">
        <v>22.43</v>
      </c>
      <c r="AK456">
        <v>24.22</v>
      </c>
      <c r="AL456">
        <v>1.65</v>
      </c>
      <c r="AM456">
        <v>1.0900000000000001</v>
      </c>
      <c r="AN456">
        <v>1.48</v>
      </c>
      <c r="AO456" s="1">
        <v>1818.18</v>
      </c>
      <c r="AP456">
        <v>1.2493000000000001</v>
      </c>
      <c r="AQ456" s="1">
        <v>1861.09</v>
      </c>
      <c r="AR456" s="1">
        <v>2727.85</v>
      </c>
      <c r="AS456" s="1">
        <v>8208.08</v>
      </c>
      <c r="AT456">
        <v>717.46</v>
      </c>
      <c r="AU456">
        <v>516.72</v>
      </c>
      <c r="AV456" s="1">
        <v>14031.19</v>
      </c>
      <c r="AW456" s="1">
        <v>7370.15</v>
      </c>
      <c r="AX456">
        <v>0.4662</v>
      </c>
      <c r="AY456" s="1">
        <v>5546.44</v>
      </c>
      <c r="AZ456">
        <v>0.3508</v>
      </c>
      <c r="BA456">
        <v>910.07</v>
      </c>
      <c r="BB456">
        <v>5.7599999999999998E-2</v>
      </c>
      <c r="BC456" s="1">
        <v>1982.15</v>
      </c>
      <c r="BD456">
        <v>0.12540000000000001</v>
      </c>
      <c r="BE456" s="1">
        <v>15808.81</v>
      </c>
      <c r="BF456">
        <v>0.55149999999999999</v>
      </c>
      <c r="BG456">
        <v>0.24460000000000001</v>
      </c>
      <c r="BH456">
        <v>0.14130000000000001</v>
      </c>
      <c r="BI456">
        <v>3.6400000000000002E-2</v>
      </c>
      <c r="BJ456">
        <v>2.6200000000000001E-2</v>
      </c>
    </row>
    <row r="457" spans="1:62" x14ac:dyDescent="0.25">
      <c r="A457" t="s">
        <v>459</v>
      </c>
      <c r="B457" t="s">
        <v>1212</v>
      </c>
      <c r="C457">
        <v>41.62</v>
      </c>
      <c r="D457">
        <v>116.6549274609913</v>
      </c>
      <c r="E457">
        <v>3898.4198597499999</v>
      </c>
      <c r="F457">
        <v>2.7400000000000001E-2</v>
      </c>
      <c r="G457">
        <v>8.9999999999999998E-4</v>
      </c>
      <c r="H457">
        <v>6.2600000000000003E-2</v>
      </c>
      <c r="I457">
        <v>1.2999999999999999E-3</v>
      </c>
      <c r="J457">
        <v>5.3999999999999999E-2</v>
      </c>
      <c r="K457">
        <v>0.79930000000000001</v>
      </c>
      <c r="L457">
        <v>5.4399999999999997E-2</v>
      </c>
      <c r="M457">
        <v>0.21759999999999999</v>
      </c>
      <c r="N457">
        <v>2.0500000000000001E-2</v>
      </c>
      <c r="O457">
        <v>0.1487</v>
      </c>
      <c r="P457" s="1">
        <v>71935.33</v>
      </c>
      <c r="Q457">
        <v>0.18290000000000001</v>
      </c>
      <c r="R457">
        <v>0.18770000000000001</v>
      </c>
      <c r="S457">
        <v>0.62949999999999995</v>
      </c>
      <c r="T457">
        <v>27.52</v>
      </c>
      <c r="U457" s="1">
        <v>93177.27</v>
      </c>
      <c r="V457">
        <v>142.06</v>
      </c>
      <c r="W457" s="1">
        <v>232468.22</v>
      </c>
      <c r="X457">
        <v>0.77839999999999998</v>
      </c>
      <c r="Y457">
        <v>0.16600000000000001</v>
      </c>
      <c r="Z457">
        <v>5.5500000000000001E-2</v>
      </c>
      <c r="AA457">
        <v>0.22159999999999999</v>
      </c>
      <c r="AB457">
        <v>232.47</v>
      </c>
      <c r="AC457" s="1">
        <v>7935.9544773040961</v>
      </c>
      <c r="AD457">
        <v>831.68</v>
      </c>
      <c r="AE457" s="1">
        <v>194508.41</v>
      </c>
      <c r="AF457" t="s">
        <v>3</v>
      </c>
      <c r="AG457" s="1">
        <v>44256</v>
      </c>
      <c r="AH457" s="1">
        <v>73219.33</v>
      </c>
      <c r="AI457">
        <v>56.15</v>
      </c>
      <c r="AJ457">
        <v>32.39</v>
      </c>
      <c r="AK457">
        <v>36.94</v>
      </c>
      <c r="AL457">
        <v>2.02</v>
      </c>
      <c r="AM457">
        <v>1.46</v>
      </c>
      <c r="AN457">
        <v>1.79</v>
      </c>
      <c r="AO457" s="1">
        <v>2203.1</v>
      </c>
      <c r="AP457">
        <v>0.86160000000000003</v>
      </c>
      <c r="AQ457" s="1">
        <v>1508.64</v>
      </c>
      <c r="AR457" s="1">
        <v>2322.52</v>
      </c>
      <c r="AS457" s="1">
        <v>7691.37</v>
      </c>
      <c r="AT457">
        <v>917.51</v>
      </c>
      <c r="AU457">
        <v>360.92</v>
      </c>
      <c r="AV457" s="1">
        <v>12800.95</v>
      </c>
      <c r="AW457" s="1">
        <v>4228.5</v>
      </c>
      <c r="AX457">
        <v>0.30149999999999999</v>
      </c>
      <c r="AY457" s="1">
        <v>7392.63</v>
      </c>
      <c r="AZ457">
        <v>0.52710000000000001</v>
      </c>
      <c r="BA457">
        <v>774.19</v>
      </c>
      <c r="BB457">
        <v>5.5199999999999999E-2</v>
      </c>
      <c r="BC457" s="1">
        <v>1630.07</v>
      </c>
      <c r="BD457">
        <v>0.1162</v>
      </c>
      <c r="BE457" s="1">
        <v>14025.39</v>
      </c>
      <c r="BF457">
        <v>0.59850000000000003</v>
      </c>
      <c r="BG457">
        <v>0.2324</v>
      </c>
      <c r="BH457">
        <v>0.12239999999999999</v>
      </c>
      <c r="BI457">
        <v>2.8500000000000001E-2</v>
      </c>
      <c r="BJ457">
        <v>1.8200000000000001E-2</v>
      </c>
    </row>
    <row r="458" spans="1:62" x14ac:dyDescent="0.25">
      <c r="A458" t="s">
        <v>460</v>
      </c>
      <c r="B458" t="s">
        <v>1213</v>
      </c>
      <c r="C458">
        <v>90.48</v>
      </c>
      <c r="D458">
        <v>7.8687895948019824</v>
      </c>
      <c r="E458">
        <v>672.82327605</v>
      </c>
      <c r="F458">
        <v>1.1999999999999999E-3</v>
      </c>
      <c r="G458">
        <v>8.9999999999999998E-4</v>
      </c>
      <c r="H458">
        <v>8.0999999999999996E-3</v>
      </c>
      <c r="I458">
        <v>1.1999999999999999E-3</v>
      </c>
      <c r="J458">
        <v>2.9000000000000001E-2</v>
      </c>
      <c r="K458">
        <v>0.93100000000000005</v>
      </c>
      <c r="L458">
        <v>2.86E-2</v>
      </c>
      <c r="M458">
        <v>0.3594</v>
      </c>
      <c r="N458">
        <v>3.0000000000000001E-3</v>
      </c>
      <c r="O458">
        <v>0.15840000000000001</v>
      </c>
      <c r="P458" s="1">
        <v>56665.51</v>
      </c>
      <c r="Q458">
        <v>0.20180000000000001</v>
      </c>
      <c r="R458">
        <v>0.221</v>
      </c>
      <c r="S458">
        <v>0.57720000000000005</v>
      </c>
      <c r="T458">
        <v>7.61</v>
      </c>
      <c r="U458" s="1">
        <v>68830.06</v>
      </c>
      <c r="V458">
        <v>87.6</v>
      </c>
      <c r="W458" s="1">
        <v>223566.79</v>
      </c>
      <c r="X458">
        <v>0.71830000000000005</v>
      </c>
      <c r="Y458">
        <v>6.25E-2</v>
      </c>
      <c r="Z458">
        <v>0.21920000000000001</v>
      </c>
      <c r="AA458">
        <v>0.28170000000000001</v>
      </c>
      <c r="AB458">
        <v>223.57</v>
      </c>
      <c r="AC458" s="1">
        <v>6280.6482008356634</v>
      </c>
      <c r="AD458">
        <v>560.61</v>
      </c>
      <c r="AE458" s="1">
        <v>193441.91</v>
      </c>
      <c r="AF458" t="s">
        <v>3</v>
      </c>
      <c r="AG458" s="1">
        <v>37355</v>
      </c>
      <c r="AH458" s="1">
        <v>56635.15</v>
      </c>
      <c r="AI458">
        <v>36.03</v>
      </c>
      <c r="AJ458">
        <v>22.75</v>
      </c>
      <c r="AK458">
        <v>25.51</v>
      </c>
      <c r="AL458">
        <v>1.85</v>
      </c>
      <c r="AM458">
        <v>1.53</v>
      </c>
      <c r="AN458">
        <v>1.75</v>
      </c>
      <c r="AO458" s="1">
        <v>1863.79</v>
      </c>
      <c r="AP458">
        <v>1.3272999999999999</v>
      </c>
      <c r="AQ458" s="1">
        <v>2187.81</v>
      </c>
      <c r="AR458" s="1">
        <v>2993.43</v>
      </c>
      <c r="AS458" s="1">
        <v>8130.49</v>
      </c>
      <c r="AT458">
        <v>764.72</v>
      </c>
      <c r="AU458">
        <v>375.09</v>
      </c>
      <c r="AV458" s="1">
        <v>14451.55</v>
      </c>
      <c r="AW458" s="1">
        <v>8046.61</v>
      </c>
      <c r="AX458">
        <v>0.46010000000000001</v>
      </c>
      <c r="AY458" s="1">
        <v>6481.86</v>
      </c>
      <c r="AZ458">
        <v>0.37059999999999998</v>
      </c>
      <c r="BA458">
        <v>923.37</v>
      </c>
      <c r="BB458">
        <v>5.28E-2</v>
      </c>
      <c r="BC458" s="1">
        <v>2036.1</v>
      </c>
      <c r="BD458">
        <v>0.1164</v>
      </c>
      <c r="BE458" s="1">
        <v>17487.93</v>
      </c>
      <c r="BF458">
        <v>0.53710000000000002</v>
      </c>
      <c r="BG458">
        <v>0.23760000000000001</v>
      </c>
      <c r="BH458">
        <v>0.1573</v>
      </c>
      <c r="BI458">
        <v>3.7900000000000003E-2</v>
      </c>
      <c r="BJ458">
        <v>3.0099999999999998E-2</v>
      </c>
    </row>
    <row r="459" spans="1:62" x14ac:dyDescent="0.25">
      <c r="A459" t="s">
        <v>461</v>
      </c>
      <c r="B459" t="s">
        <v>1214</v>
      </c>
      <c r="C459">
        <v>137.81</v>
      </c>
      <c r="D459">
        <v>10.320635178574269</v>
      </c>
      <c r="E459">
        <v>1124.8780962999999</v>
      </c>
      <c r="F459">
        <v>1.2999999999999999E-3</v>
      </c>
      <c r="G459">
        <v>2.0000000000000001E-4</v>
      </c>
      <c r="H459">
        <v>6.1000000000000004E-3</v>
      </c>
      <c r="I459">
        <v>6.9999999999999999E-4</v>
      </c>
      <c r="J459">
        <v>1.01E-2</v>
      </c>
      <c r="K459">
        <v>0.96199999999999997</v>
      </c>
      <c r="L459">
        <v>1.9599999999999999E-2</v>
      </c>
      <c r="M459">
        <v>0.95840000000000003</v>
      </c>
      <c r="N459">
        <v>5.9999999999999995E-4</v>
      </c>
      <c r="O459">
        <v>0.17610000000000001</v>
      </c>
      <c r="P459" s="1">
        <v>60167.57</v>
      </c>
      <c r="Q459">
        <v>0.16880000000000001</v>
      </c>
      <c r="R459">
        <v>0.1777</v>
      </c>
      <c r="S459">
        <v>0.65359999999999996</v>
      </c>
      <c r="T459">
        <v>11.72</v>
      </c>
      <c r="U459" s="1">
        <v>80423.66</v>
      </c>
      <c r="V459">
        <v>96.31</v>
      </c>
      <c r="W459" s="1">
        <v>168865.71</v>
      </c>
      <c r="X459">
        <v>0.55220000000000002</v>
      </c>
      <c r="Y459">
        <v>8.5099999999999995E-2</v>
      </c>
      <c r="Z459">
        <v>0.36270000000000002</v>
      </c>
      <c r="AA459">
        <v>0.44779999999999998</v>
      </c>
      <c r="AB459">
        <v>168.87</v>
      </c>
      <c r="AC459" s="1">
        <v>3120.160645540524</v>
      </c>
      <c r="AD459">
        <v>297.12</v>
      </c>
      <c r="AE459" s="1">
        <v>132440.57</v>
      </c>
      <c r="AF459" t="s">
        <v>3</v>
      </c>
      <c r="AG459" s="1">
        <v>32483</v>
      </c>
      <c r="AH459" s="1">
        <v>47448.63</v>
      </c>
      <c r="AI459">
        <v>23.65</v>
      </c>
      <c r="AJ459">
        <v>20.100000000000001</v>
      </c>
      <c r="AK459">
        <v>21.41</v>
      </c>
      <c r="AL459">
        <v>0.87</v>
      </c>
      <c r="AM459">
        <v>0.75</v>
      </c>
      <c r="AN459">
        <v>0.8</v>
      </c>
      <c r="AO459">
        <v>0</v>
      </c>
      <c r="AP459">
        <v>0.77210000000000001</v>
      </c>
      <c r="AQ459" s="1">
        <v>2010.92</v>
      </c>
      <c r="AR459" s="1">
        <v>3537.31</v>
      </c>
      <c r="AS459" s="1">
        <v>8902.76</v>
      </c>
      <c r="AT459">
        <v>793.67</v>
      </c>
      <c r="AU459">
        <v>452.1</v>
      </c>
      <c r="AV459" s="1">
        <v>15696.75</v>
      </c>
      <c r="AW459" s="1">
        <v>10764.71</v>
      </c>
      <c r="AX459">
        <v>0.59009999999999996</v>
      </c>
      <c r="AY459" s="1">
        <v>3197.94</v>
      </c>
      <c r="AZ459">
        <v>0.17530000000000001</v>
      </c>
      <c r="BA459">
        <v>715.87</v>
      </c>
      <c r="BB459">
        <v>3.9199999999999999E-2</v>
      </c>
      <c r="BC459" s="1">
        <v>3563.27</v>
      </c>
      <c r="BD459">
        <v>0.1953</v>
      </c>
      <c r="BE459" s="1">
        <v>18241.79</v>
      </c>
      <c r="BF459">
        <v>0.53559999999999997</v>
      </c>
      <c r="BG459">
        <v>0.25090000000000001</v>
      </c>
      <c r="BH459">
        <v>0.1429</v>
      </c>
      <c r="BI459">
        <v>4.07E-2</v>
      </c>
      <c r="BJ459">
        <v>2.9899999999999999E-2</v>
      </c>
    </row>
    <row r="460" spans="1:62" x14ac:dyDescent="0.25">
      <c r="A460" t="s">
        <v>462</v>
      </c>
      <c r="B460" t="s">
        <v>1215</v>
      </c>
      <c r="C460">
        <v>19.190000000000001</v>
      </c>
      <c r="D460">
        <v>236.05282740458449</v>
      </c>
      <c r="E460">
        <v>3661.7661109999999</v>
      </c>
      <c r="F460">
        <v>4.99E-2</v>
      </c>
      <c r="G460">
        <v>8.0000000000000004E-4</v>
      </c>
      <c r="H460">
        <v>3.5799999999999998E-2</v>
      </c>
      <c r="I460">
        <v>8.0000000000000004E-4</v>
      </c>
      <c r="J460">
        <v>4.5999999999999999E-2</v>
      </c>
      <c r="K460">
        <v>0.82050000000000001</v>
      </c>
      <c r="L460">
        <v>4.6199999999999998E-2</v>
      </c>
      <c r="M460">
        <v>0.1206</v>
      </c>
      <c r="N460">
        <v>2.24E-2</v>
      </c>
      <c r="O460">
        <v>0.11650000000000001</v>
      </c>
      <c r="P460" s="1">
        <v>79193.53</v>
      </c>
      <c r="Q460">
        <v>0.12609999999999999</v>
      </c>
      <c r="R460">
        <v>0.17199999999999999</v>
      </c>
      <c r="S460">
        <v>0.70189999999999997</v>
      </c>
      <c r="T460">
        <v>23.97</v>
      </c>
      <c r="U460" s="1">
        <v>99510.57</v>
      </c>
      <c r="V460">
        <v>150.51</v>
      </c>
      <c r="W460" s="1">
        <v>305040.08</v>
      </c>
      <c r="X460">
        <v>0.81399999999999995</v>
      </c>
      <c r="Y460">
        <v>0.15770000000000001</v>
      </c>
      <c r="Z460">
        <v>2.8400000000000002E-2</v>
      </c>
      <c r="AA460">
        <v>0.186</v>
      </c>
      <c r="AB460">
        <v>305.04000000000002</v>
      </c>
      <c r="AC460" s="1">
        <v>11863.34888597666</v>
      </c>
      <c r="AD460" s="1">
        <v>1107.54</v>
      </c>
      <c r="AE460" s="1">
        <v>277764.31</v>
      </c>
      <c r="AF460" t="s">
        <v>3</v>
      </c>
      <c r="AG460" s="1">
        <v>52628</v>
      </c>
      <c r="AH460" s="1">
        <v>110149.53</v>
      </c>
      <c r="AI460">
        <v>76</v>
      </c>
      <c r="AJ460">
        <v>35.909999999999997</v>
      </c>
      <c r="AK460">
        <v>45.2</v>
      </c>
      <c r="AL460">
        <v>1.99</v>
      </c>
      <c r="AM460">
        <v>1.45</v>
      </c>
      <c r="AN460">
        <v>1.64</v>
      </c>
      <c r="AO460" s="1">
        <v>1787.56</v>
      </c>
      <c r="AP460">
        <v>0.69410000000000005</v>
      </c>
      <c r="AQ460" s="1">
        <v>1707.76</v>
      </c>
      <c r="AR460" s="1">
        <v>2321.7600000000002</v>
      </c>
      <c r="AS460" s="1">
        <v>8528.26</v>
      </c>
      <c r="AT460" s="1">
        <v>1018.42</v>
      </c>
      <c r="AU460">
        <v>401.69</v>
      </c>
      <c r="AV460" s="1">
        <v>13977.88</v>
      </c>
      <c r="AW460" s="1">
        <v>2945.64</v>
      </c>
      <c r="AX460">
        <v>0.19270000000000001</v>
      </c>
      <c r="AY460" s="1">
        <v>10045.9</v>
      </c>
      <c r="AZ460">
        <v>0.6573</v>
      </c>
      <c r="BA460" s="1">
        <v>1017.2</v>
      </c>
      <c r="BB460">
        <v>6.6600000000000006E-2</v>
      </c>
      <c r="BC460" s="1">
        <v>1275.82</v>
      </c>
      <c r="BD460">
        <v>8.3500000000000005E-2</v>
      </c>
      <c r="BE460" s="1">
        <v>15284.57</v>
      </c>
      <c r="BF460">
        <v>0.60850000000000004</v>
      </c>
      <c r="BG460">
        <v>0.23200000000000001</v>
      </c>
      <c r="BH460">
        <v>0.1159</v>
      </c>
      <c r="BI460">
        <v>2.8799999999999999E-2</v>
      </c>
      <c r="BJ460">
        <v>1.4800000000000001E-2</v>
      </c>
    </row>
    <row r="461" spans="1:62" x14ac:dyDescent="0.25">
      <c r="A461" t="s">
        <v>463</v>
      </c>
      <c r="B461" t="s">
        <v>1216</v>
      </c>
      <c r="C461">
        <v>174.19</v>
      </c>
      <c r="D461">
        <v>9.2941434701676577</v>
      </c>
      <c r="E461">
        <v>1382.84378535</v>
      </c>
      <c r="F461">
        <v>1.8E-3</v>
      </c>
      <c r="G461">
        <v>2.9999999999999997E-4</v>
      </c>
      <c r="H461">
        <v>8.9999999999999993E-3</v>
      </c>
      <c r="I461">
        <v>8.0000000000000004E-4</v>
      </c>
      <c r="J461">
        <v>1.1900000000000001E-2</v>
      </c>
      <c r="K461">
        <v>0.94879999999999998</v>
      </c>
      <c r="L461">
        <v>2.75E-2</v>
      </c>
      <c r="M461">
        <v>0.89139999999999997</v>
      </c>
      <c r="N461">
        <v>5.9999999999999995E-4</v>
      </c>
      <c r="O461">
        <v>0.18090000000000001</v>
      </c>
      <c r="P461" s="1">
        <v>60353.46</v>
      </c>
      <c r="Q461">
        <v>0.17560000000000001</v>
      </c>
      <c r="R461">
        <v>0.19789999999999999</v>
      </c>
      <c r="S461">
        <v>0.62649999999999995</v>
      </c>
      <c r="T461">
        <v>13.3</v>
      </c>
      <c r="U461" s="1">
        <v>80568.69</v>
      </c>
      <c r="V461">
        <v>104.34</v>
      </c>
      <c r="W461" s="1">
        <v>191330.92</v>
      </c>
      <c r="X461">
        <v>0.59519999999999995</v>
      </c>
      <c r="Y461">
        <v>0.1031</v>
      </c>
      <c r="Z461">
        <v>0.30180000000000001</v>
      </c>
      <c r="AA461">
        <v>0.40479999999999999</v>
      </c>
      <c r="AB461">
        <v>191.33</v>
      </c>
      <c r="AC461" s="1">
        <v>3850.6991392629438</v>
      </c>
      <c r="AD461">
        <v>356.13</v>
      </c>
      <c r="AE461" s="1">
        <v>139893.76000000001</v>
      </c>
      <c r="AF461" t="s">
        <v>3</v>
      </c>
      <c r="AG461" s="1">
        <v>32744</v>
      </c>
      <c r="AH461" s="1">
        <v>48697.64</v>
      </c>
      <c r="AI461">
        <v>25.16</v>
      </c>
      <c r="AJ461">
        <v>20.100000000000001</v>
      </c>
      <c r="AK461">
        <v>21.57</v>
      </c>
      <c r="AL461">
        <v>1.1599999999999999</v>
      </c>
      <c r="AM461">
        <v>1</v>
      </c>
      <c r="AN461">
        <v>1.08</v>
      </c>
      <c r="AO461" s="1">
        <v>1439.05</v>
      </c>
      <c r="AP461">
        <v>0.82969999999999999</v>
      </c>
      <c r="AQ461" s="1">
        <v>1895.83</v>
      </c>
      <c r="AR461" s="1">
        <v>3269.02</v>
      </c>
      <c r="AS461" s="1">
        <v>8817.2900000000009</v>
      </c>
      <c r="AT461">
        <v>752.95</v>
      </c>
      <c r="AU461">
        <v>391.91</v>
      </c>
      <c r="AV461" s="1">
        <v>15126.99</v>
      </c>
      <c r="AW461" s="1">
        <v>9514.68</v>
      </c>
      <c r="AX461">
        <v>0.5534</v>
      </c>
      <c r="AY461" s="1">
        <v>3712.18</v>
      </c>
      <c r="AZ461">
        <v>0.21590000000000001</v>
      </c>
      <c r="BA461">
        <v>674.59</v>
      </c>
      <c r="BB461">
        <v>3.9199999999999999E-2</v>
      </c>
      <c r="BC461" s="1">
        <v>3292.98</v>
      </c>
      <c r="BD461">
        <v>0.1915</v>
      </c>
      <c r="BE461" s="1">
        <v>17194.43</v>
      </c>
      <c r="BF461">
        <v>0.5454</v>
      </c>
      <c r="BG461">
        <v>0.26140000000000002</v>
      </c>
      <c r="BH461">
        <v>0.126</v>
      </c>
      <c r="BI461">
        <v>4.3099999999999999E-2</v>
      </c>
      <c r="BJ461">
        <v>2.41E-2</v>
      </c>
    </row>
    <row r="462" spans="1:62" x14ac:dyDescent="0.25">
      <c r="A462" t="s">
        <v>464</v>
      </c>
      <c r="B462" t="s">
        <v>1217</v>
      </c>
      <c r="C462">
        <v>43.9</v>
      </c>
      <c r="D462">
        <v>32.119812521257352</v>
      </c>
      <c r="E462">
        <v>1350.7503419499999</v>
      </c>
      <c r="F462">
        <v>7.0000000000000001E-3</v>
      </c>
      <c r="G462">
        <v>5.9999999999999995E-4</v>
      </c>
      <c r="H462">
        <v>1.0200000000000001E-2</v>
      </c>
      <c r="I462">
        <v>1.1000000000000001E-3</v>
      </c>
      <c r="J462">
        <v>3.6400000000000002E-2</v>
      </c>
      <c r="K462">
        <v>0.91379999999999995</v>
      </c>
      <c r="L462">
        <v>3.09E-2</v>
      </c>
      <c r="M462">
        <v>0.2344</v>
      </c>
      <c r="N462">
        <v>5.4999999999999997E-3</v>
      </c>
      <c r="O462">
        <v>0.1323</v>
      </c>
      <c r="P462" s="1">
        <v>61995.14</v>
      </c>
      <c r="Q462">
        <v>0.19489999999999999</v>
      </c>
      <c r="R462">
        <v>0.18840000000000001</v>
      </c>
      <c r="S462">
        <v>0.61670000000000003</v>
      </c>
      <c r="T462">
        <v>9.76</v>
      </c>
      <c r="U462" s="1">
        <v>82461.929999999993</v>
      </c>
      <c r="V462">
        <v>136.65</v>
      </c>
      <c r="W462" s="1">
        <v>249333.29</v>
      </c>
      <c r="X462">
        <v>0.78920000000000001</v>
      </c>
      <c r="Y462">
        <v>0.13039999999999999</v>
      </c>
      <c r="Z462">
        <v>8.0399999999999999E-2</v>
      </c>
      <c r="AA462">
        <v>0.21079999999999999</v>
      </c>
      <c r="AB462">
        <v>249.33</v>
      </c>
      <c r="AC462" s="1">
        <v>7286.7061717199986</v>
      </c>
      <c r="AD462">
        <v>697.59</v>
      </c>
      <c r="AE462" s="1">
        <v>236928.05</v>
      </c>
      <c r="AF462" t="s">
        <v>3</v>
      </c>
      <c r="AG462" s="1">
        <v>41164</v>
      </c>
      <c r="AH462" s="1">
        <v>69236.539999999994</v>
      </c>
      <c r="AI462">
        <v>44.5</v>
      </c>
      <c r="AJ462">
        <v>25.26</v>
      </c>
      <c r="AK462">
        <v>28.06</v>
      </c>
      <c r="AL462">
        <v>1.65</v>
      </c>
      <c r="AM462">
        <v>1.28</v>
      </c>
      <c r="AN462">
        <v>1.46</v>
      </c>
      <c r="AO462" s="1">
        <v>2646.61</v>
      </c>
      <c r="AP462">
        <v>1.1015999999999999</v>
      </c>
      <c r="AQ462" s="1">
        <v>1616.37</v>
      </c>
      <c r="AR462" s="1">
        <v>2256.39</v>
      </c>
      <c r="AS462" s="1">
        <v>7235.95</v>
      </c>
      <c r="AT462">
        <v>704.65</v>
      </c>
      <c r="AU462">
        <v>313.37</v>
      </c>
      <c r="AV462" s="1">
        <v>12126.74</v>
      </c>
      <c r="AW462" s="1">
        <v>4847.53</v>
      </c>
      <c r="AX462">
        <v>0.3392</v>
      </c>
      <c r="AY462" s="1">
        <v>6958.44</v>
      </c>
      <c r="AZ462">
        <v>0.4869</v>
      </c>
      <c r="BA462">
        <v>792.21</v>
      </c>
      <c r="BB462">
        <v>5.5399999999999998E-2</v>
      </c>
      <c r="BC462" s="1">
        <v>1692.36</v>
      </c>
      <c r="BD462">
        <v>0.11840000000000001</v>
      </c>
      <c r="BE462" s="1">
        <v>14290.54</v>
      </c>
      <c r="BF462">
        <v>0.55869999999999997</v>
      </c>
      <c r="BG462">
        <v>0.2296</v>
      </c>
      <c r="BH462">
        <v>0.1585</v>
      </c>
      <c r="BI462">
        <v>3.5299999999999998E-2</v>
      </c>
      <c r="BJ462">
        <v>1.7899999999999999E-2</v>
      </c>
    </row>
    <row r="463" spans="1:62" x14ac:dyDescent="0.25">
      <c r="A463" t="s">
        <v>465</v>
      </c>
      <c r="B463" t="s">
        <v>1218</v>
      </c>
      <c r="C463">
        <v>73.67</v>
      </c>
      <c r="D463">
        <v>30.0785477352306</v>
      </c>
      <c r="E463">
        <v>2022.53735555</v>
      </c>
      <c r="F463">
        <v>5.3E-3</v>
      </c>
      <c r="G463">
        <v>1.2999999999999999E-3</v>
      </c>
      <c r="H463">
        <v>9.1000000000000004E-3</v>
      </c>
      <c r="I463">
        <v>8.9999999999999998E-4</v>
      </c>
      <c r="J463">
        <v>2.4299999999999999E-2</v>
      </c>
      <c r="K463">
        <v>0.92879999999999996</v>
      </c>
      <c r="L463">
        <v>3.0300000000000001E-2</v>
      </c>
      <c r="M463">
        <v>0.24460000000000001</v>
      </c>
      <c r="N463">
        <v>4.7000000000000002E-3</v>
      </c>
      <c r="O463">
        <v>0.13400000000000001</v>
      </c>
      <c r="P463" s="1">
        <v>67455.929999999993</v>
      </c>
      <c r="Q463">
        <v>0.19020000000000001</v>
      </c>
      <c r="R463">
        <v>0.185</v>
      </c>
      <c r="S463">
        <v>0.62470000000000003</v>
      </c>
      <c r="T463">
        <v>14.02</v>
      </c>
      <c r="U463" s="1">
        <v>90604.18</v>
      </c>
      <c r="V463">
        <v>145.99</v>
      </c>
      <c r="W463" s="1">
        <v>227684.51</v>
      </c>
      <c r="X463">
        <v>0.78979999999999995</v>
      </c>
      <c r="Y463">
        <v>0.1009</v>
      </c>
      <c r="Z463">
        <v>0.1094</v>
      </c>
      <c r="AA463">
        <v>0.2102</v>
      </c>
      <c r="AB463">
        <v>227.68</v>
      </c>
      <c r="AC463" s="1">
        <v>6425.443238466738</v>
      </c>
      <c r="AD463">
        <v>552.28</v>
      </c>
      <c r="AE463" s="1">
        <v>196701.92</v>
      </c>
      <c r="AF463" t="s">
        <v>3</v>
      </c>
      <c r="AG463" s="1">
        <v>41361</v>
      </c>
      <c r="AH463" s="1">
        <v>71896.33</v>
      </c>
      <c r="AI463">
        <v>44.88</v>
      </c>
      <c r="AJ463">
        <v>24.67</v>
      </c>
      <c r="AK463">
        <v>28.13</v>
      </c>
      <c r="AL463">
        <v>1.88</v>
      </c>
      <c r="AM463">
        <v>1.72</v>
      </c>
      <c r="AN463">
        <v>1.79</v>
      </c>
      <c r="AO463" s="1">
        <v>1962.23</v>
      </c>
      <c r="AP463">
        <v>1.0282</v>
      </c>
      <c r="AQ463" s="1">
        <v>1510.61</v>
      </c>
      <c r="AR463" s="1">
        <v>2451.1</v>
      </c>
      <c r="AS463" s="1">
        <v>7500.39</v>
      </c>
      <c r="AT463">
        <v>754.37</v>
      </c>
      <c r="AU463">
        <v>318.69</v>
      </c>
      <c r="AV463" s="1">
        <v>12535.17</v>
      </c>
      <c r="AW463" s="1">
        <v>5198.5200000000004</v>
      </c>
      <c r="AX463">
        <v>0.36720000000000003</v>
      </c>
      <c r="AY463" s="1">
        <v>6678.89</v>
      </c>
      <c r="AZ463">
        <v>0.4718</v>
      </c>
      <c r="BA463">
        <v>713.47</v>
      </c>
      <c r="BB463">
        <v>5.04E-2</v>
      </c>
      <c r="BC463" s="1">
        <v>1564.49</v>
      </c>
      <c r="BD463">
        <v>0.1105</v>
      </c>
      <c r="BE463" s="1">
        <v>14155.37</v>
      </c>
      <c r="BF463">
        <v>0.5716</v>
      </c>
      <c r="BG463">
        <v>0.23050000000000001</v>
      </c>
      <c r="BH463">
        <v>0.14580000000000001</v>
      </c>
      <c r="BI463">
        <v>3.4299999999999997E-2</v>
      </c>
      <c r="BJ463">
        <v>1.7899999999999999E-2</v>
      </c>
    </row>
    <row r="464" spans="1:62" x14ac:dyDescent="0.25">
      <c r="A464" t="s">
        <v>466</v>
      </c>
      <c r="B464" t="s">
        <v>1219</v>
      </c>
      <c r="C464">
        <v>32.29</v>
      </c>
      <c r="D464">
        <v>70.746120274418544</v>
      </c>
      <c r="E464">
        <v>1875.1487579</v>
      </c>
      <c r="F464">
        <v>1.06E-2</v>
      </c>
      <c r="G464">
        <v>6.9999999999999999E-4</v>
      </c>
      <c r="H464">
        <v>4.8800000000000003E-2</v>
      </c>
      <c r="I464">
        <v>1E-3</v>
      </c>
      <c r="J464">
        <v>9.3600000000000003E-2</v>
      </c>
      <c r="K464">
        <v>0.78600000000000003</v>
      </c>
      <c r="L464">
        <v>5.9299999999999999E-2</v>
      </c>
      <c r="M464">
        <v>0.36409999999999998</v>
      </c>
      <c r="N464">
        <v>1.7600000000000001E-2</v>
      </c>
      <c r="O464">
        <v>0.14410000000000001</v>
      </c>
      <c r="P464" s="1">
        <v>67055.78</v>
      </c>
      <c r="Q464">
        <v>0.1973</v>
      </c>
      <c r="R464">
        <v>0.17979999999999999</v>
      </c>
      <c r="S464">
        <v>0.62290000000000001</v>
      </c>
      <c r="T464">
        <v>15.18</v>
      </c>
      <c r="U464" s="1">
        <v>86271.97</v>
      </c>
      <c r="V464">
        <v>122.54</v>
      </c>
      <c r="W464" s="1">
        <v>231736.83</v>
      </c>
      <c r="X464">
        <v>0.69369999999999998</v>
      </c>
      <c r="Y464">
        <v>0.24099999999999999</v>
      </c>
      <c r="Z464">
        <v>6.54E-2</v>
      </c>
      <c r="AA464">
        <v>0.30630000000000002</v>
      </c>
      <c r="AB464">
        <v>231.74</v>
      </c>
      <c r="AC464" s="1">
        <v>8023.55883110181</v>
      </c>
      <c r="AD464">
        <v>709.47</v>
      </c>
      <c r="AE464" s="1">
        <v>198525.43</v>
      </c>
      <c r="AF464" t="s">
        <v>3</v>
      </c>
      <c r="AG464" s="1">
        <v>38003</v>
      </c>
      <c r="AH464" s="1">
        <v>60836.86</v>
      </c>
      <c r="AI464">
        <v>56.59</v>
      </c>
      <c r="AJ464">
        <v>30.78</v>
      </c>
      <c r="AK464">
        <v>40.03</v>
      </c>
      <c r="AL464">
        <v>1.67</v>
      </c>
      <c r="AM464">
        <v>1.3</v>
      </c>
      <c r="AN464">
        <v>1.58</v>
      </c>
      <c r="AO464">
        <v>768.43</v>
      </c>
      <c r="AP464">
        <v>0.96799999999999997</v>
      </c>
      <c r="AQ464" s="1">
        <v>1765.18</v>
      </c>
      <c r="AR464" s="1">
        <v>2427.88</v>
      </c>
      <c r="AS464" s="1">
        <v>7929.86</v>
      </c>
      <c r="AT464">
        <v>839.42</v>
      </c>
      <c r="AU464">
        <v>449.19</v>
      </c>
      <c r="AV464" s="1">
        <v>13411.53</v>
      </c>
      <c r="AW464" s="1">
        <v>5004.24</v>
      </c>
      <c r="AX464">
        <v>0.3281</v>
      </c>
      <c r="AY464" s="1">
        <v>7450.3</v>
      </c>
      <c r="AZ464">
        <v>0.48849999999999999</v>
      </c>
      <c r="BA464">
        <v>858.4</v>
      </c>
      <c r="BB464">
        <v>5.6300000000000003E-2</v>
      </c>
      <c r="BC464" s="1">
        <v>1938.61</v>
      </c>
      <c r="BD464">
        <v>0.12709999999999999</v>
      </c>
      <c r="BE464" s="1">
        <v>15251.56</v>
      </c>
      <c r="BF464">
        <v>0.56999999999999995</v>
      </c>
      <c r="BG464">
        <v>0.2321</v>
      </c>
      <c r="BH464">
        <v>0.14910000000000001</v>
      </c>
      <c r="BI464">
        <v>3.1300000000000001E-2</v>
      </c>
      <c r="BJ464">
        <v>1.7399999999999999E-2</v>
      </c>
    </row>
    <row r="465" spans="1:62" x14ac:dyDescent="0.25">
      <c r="A465" t="s">
        <v>467</v>
      </c>
      <c r="B465" t="s">
        <v>1220</v>
      </c>
      <c r="C465">
        <v>45.05</v>
      </c>
      <c r="D465">
        <v>15.08134125008281</v>
      </c>
      <c r="E465">
        <v>642.06126340000003</v>
      </c>
      <c r="F465">
        <v>4.4000000000000003E-3</v>
      </c>
      <c r="G465">
        <v>5.9999999999999995E-4</v>
      </c>
      <c r="H465">
        <v>5.0000000000000001E-3</v>
      </c>
      <c r="I465">
        <v>2.0000000000000001E-4</v>
      </c>
      <c r="J465">
        <v>1.95E-2</v>
      </c>
      <c r="K465">
        <v>0.95740000000000003</v>
      </c>
      <c r="L465">
        <v>1.2800000000000001E-2</v>
      </c>
      <c r="M465">
        <v>0.1062</v>
      </c>
      <c r="N465">
        <v>2E-3</v>
      </c>
      <c r="O465">
        <v>0.10929999999999999</v>
      </c>
      <c r="P465" s="1">
        <v>63008.06</v>
      </c>
      <c r="Q465">
        <v>0.13550000000000001</v>
      </c>
      <c r="R465">
        <v>0.1867</v>
      </c>
      <c r="S465">
        <v>0.67779999999999996</v>
      </c>
      <c r="T465">
        <v>5.84</v>
      </c>
      <c r="U465" s="1">
        <v>79644.240000000005</v>
      </c>
      <c r="V465">
        <v>108</v>
      </c>
      <c r="W465" s="1">
        <v>178543.49</v>
      </c>
      <c r="X465">
        <v>0.86380000000000001</v>
      </c>
      <c r="Y465">
        <v>9.11E-2</v>
      </c>
      <c r="Z465">
        <v>4.5100000000000001E-2</v>
      </c>
      <c r="AA465">
        <v>0.13619999999999999</v>
      </c>
      <c r="AB465">
        <v>178.54</v>
      </c>
      <c r="AC465" s="1">
        <v>4279.4696140118722</v>
      </c>
      <c r="AD465">
        <v>580.66999999999996</v>
      </c>
      <c r="AE465" s="1">
        <v>168199.23</v>
      </c>
      <c r="AF465" t="s">
        <v>3</v>
      </c>
      <c r="AG465" s="1">
        <v>42426</v>
      </c>
      <c r="AH465" s="1">
        <v>72323.25</v>
      </c>
      <c r="AI465">
        <v>35.14</v>
      </c>
      <c r="AJ465">
        <v>22.48</v>
      </c>
      <c r="AK465">
        <v>26.28</v>
      </c>
      <c r="AL465">
        <v>1.55</v>
      </c>
      <c r="AM465">
        <v>1.03</v>
      </c>
      <c r="AN465">
        <v>1.33</v>
      </c>
      <c r="AO465" s="1">
        <v>2221.42</v>
      </c>
      <c r="AP465">
        <v>1.1566000000000001</v>
      </c>
      <c r="AQ465" s="1">
        <v>1697.72</v>
      </c>
      <c r="AR465" s="1">
        <v>2281.25</v>
      </c>
      <c r="AS465" s="1">
        <v>7864.93</v>
      </c>
      <c r="AT465">
        <v>498.69</v>
      </c>
      <c r="AU465">
        <v>441.78</v>
      </c>
      <c r="AV465" s="1">
        <v>12784.38</v>
      </c>
      <c r="AW465" s="1">
        <v>6808.19</v>
      </c>
      <c r="AX465">
        <v>0.45979999999999999</v>
      </c>
      <c r="AY465" s="1">
        <v>5733.15</v>
      </c>
      <c r="AZ465">
        <v>0.38719999999999999</v>
      </c>
      <c r="BA465">
        <v>866.81</v>
      </c>
      <c r="BB465">
        <v>5.8500000000000003E-2</v>
      </c>
      <c r="BC465" s="1">
        <v>1397.59</v>
      </c>
      <c r="BD465">
        <v>9.4399999999999998E-2</v>
      </c>
      <c r="BE465" s="1">
        <v>14805.75</v>
      </c>
      <c r="BF465">
        <v>0.57769999999999999</v>
      </c>
      <c r="BG465">
        <v>0.24610000000000001</v>
      </c>
      <c r="BH465">
        <v>0.12230000000000001</v>
      </c>
      <c r="BI465">
        <v>3.3000000000000002E-2</v>
      </c>
      <c r="BJ465">
        <v>2.0899999999999998E-2</v>
      </c>
    </row>
    <row r="466" spans="1:62" x14ac:dyDescent="0.25">
      <c r="A466" t="s">
        <v>468</v>
      </c>
      <c r="B466" t="s">
        <v>1221</v>
      </c>
      <c r="C466">
        <v>34.19</v>
      </c>
      <c r="D466">
        <v>95.71617785425353</v>
      </c>
      <c r="E466">
        <v>2022.2959787</v>
      </c>
      <c r="F466">
        <v>7.1000000000000004E-3</v>
      </c>
      <c r="G466">
        <v>8.0000000000000004E-4</v>
      </c>
      <c r="H466">
        <v>2.8000000000000001E-2</v>
      </c>
      <c r="I466">
        <v>8.9999999999999998E-4</v>
      </c>
      <c r="J466">
        <v>4.82E-2</v>
      </c>
      <c r="K466">
        <v>0.85119999999999996</v>
      </c>
      <c r="L466">
        <v>6.3799999999999996E-2</v>
      </c>
      <c r="M466">
        <v>0.53769999999999996</v>
      </c>
      <c r="N466">
        <v>1.35E-2</v>
      </c>
      <c r="O466">
        <v>0.1726</v>
      </c>
      <c r="P466" s="1">
        <v>62057.38</v>
      </c>
      <c r="Q466">
        <v>0.1918</v>
      </c>
      <c r="R466">
        <v>0.18440000000000001</v>
      </c>
      <c r="S466">
        <v>0.62370000000000003</v>
      </c>
      <c r="T466">
        <v>16.75</v>
      </c>
      <c r="U466" s="1">
        <v>81775.17</v>
      </c>
      <c r="V466">
        <v>120.5</v>
      </c>
      <c r="W466" s="1">
        <v>169559.76</v>
      </c>
      <c r="X466">
        <v>0.70909999999999995</v>
      </c>
      <c r="Y466">
        <v>0.2132</v>
      </c>
      <c r="Z466">
        <v>7.7700000000000005E-2</v>
      </c>
      <c r="AA466">
        <v>0.29089999999999999</v>
      </c>
      <c r="AB466">
        <v>169.56</v>
      </c>
      <c r="AC466" s="1">
        <v>5076.6712225014417</v>
      </c>
      <c r="AD466">
        <v>526.15</v>
      </c>
      <c r="AE466" s="1">
        <v>130437.23</v>
      </c>
      <c r="AF466" t="s">
        <v>3</v>
      </c>
      <c r="AG466" s="1">
        <v>32479</v>
      </c>
      <c r="AH466" s="1">
        <v>50674</v>
      </c>
      <c r="AI466">
        <v>45.88</v>
      </c>
      <c r="AJ466">
        <v>27.23</v>
      </c>
      <c r="AK466">
        <v>33.380000000000003</v>
      </c>
      <c r="AL466">
        <v>1.94</v>
      </c>
      <c r="AM466">
        <v>1.36</v>
      </c>
      <c r="AN466">
        <v>1.7</v>
      </c>
      <c r="AO466">
        <v>978.46</v>
      </c>
      <c r="AP466">
        <v>0.93899999999999995</v>
      </c>
      <c r="AQ466" s="1">
        <v>1755.16</v>
      </c>
      <c r="AR466" s="1">
        <v>2384.33</v>
      </c>
      <c r="AS466" s="1">
        <v>7789.54</v>
      </c>
      <c r="AT466">
        <v>764.04</v>
      </c>
      <c r="AU466">
        <v>432.89</v>
      </c>
      <c r="AV466" s="1">
        <v>13125.96</v>
      </c>
      <c r="AW466" s="1">
        <v>6888.51</v>
      </c>
      <c r="AX466">
        <v>0.45689999999999997</v>
      </c>
      <c r="AY466" s="1">
        <v>4845.62</v>
      </c>
      <c r="AZ466">
        <v>0.32140000000000002</v>
      </c>
      <c r="BA466">
        <v>631.1</v>
      </c>
      <c r="BB466">
        <v>4.19E-2</v>
      </c>
      <c r="BC466" s="1">
        <v>2711.57</v>
      </c>
      <c r="BD466">
        <v>0.1799</v>
      </c>
      <c r="BE466" s="1">
        <v>15076.81</v>
      </c>
      <c r="BF466">
        <v>0.5373</v>
      </c>
      <c r="BG466">
        <v>0.24049999999999999</v>
      </c>
      <c r="BH466">
        <v>0.1757</v>
      </c>
      <c r="BI466">
        <v>2.8799999999999999E-2</v>
      </c>
      <c r="BJ466">
        <v>1.77E-2</v>
      </c>
    </row>
    <row r="467" spans="1:62" x14ac:dyDescent="0.25">
      <c r="A467" t="s">
        <v>469</v>
      </c>
      <c r="B467" t="s">
        <v>1222</v>
      </c>
      <c r="C467">
        <v>13.95</v>
      </c>
      <c r="D467">
        <v>322.76135679166077</v>
      </c>
      <c r="E467">
        <v>3481.64199435</v>
      </c>
      <c r="F467">
        <v>3.0000000000000001E-3</v>
      </c>
      <c r="G467">
        <v>8.9999999999999998E-4</v>
      </c>
      <c r="H467">
        <v>0.40899999999999997</v>
      </c>
      <c r="I467">
        <v>1.6000000000000001E-3</v>
      </c>
      <c r="J467">
        <v>0.13500000000000001</v>
      </c>
      <c r="K467">
        <v>0.32990000000000003</v>
      </c>
      <c r="L467">
        <v>0.1205</v>
      </c>
      <c r="M467">
        <v>0.99619999999999997</v>
      </c>
      <c r="N467">
        <v>4.6899999999999997E-2</v>
      </c>
      <c r="O467">
        <v>0.19220000000000001</v>
      </c>
      <c r="P467" s="1">
        <v>63800.4</v>
      </c>
      <c r="Q467">
        <v>0.2576</v>
      </c>
      <c r="R467">
        <v>0.20849999999999999</v>
      </c>
      <c r="S467">
        <v>0.53380000000000005</v>
      </c>
      <c r="T467">
        <v>38.47</v>
      </c>
      <c r="U467" s="1">
        <v>88202.54</v>
      </c>
      <c r="V467">
        <v>89.87</v>
      </c>
      <c r="W467" s="1">
        <v>122898.95</v>
      </c>
      <c r="X467">
        <v>0.64980000000000004</v>
      </c>
      <c r="Y467">
        <v>0.27229999999999999</v>
      </c>
      <c r="Z467">
        <v>7.7899999999999997E-2</v>
      </c>
      <c r="AA467">
        <v>0.35020000000000001</v>
      </c>
      <c r="AB467">
        <v>122.9</v>
      </c>
      <c r="AC467" s="1">
        <v>5125.5402303880855</v>
      </c>
      <c r="AD467">
        <v>436.46</v>
      </c>
      <c r="AE467" s="1">
        <v>72571.59</v>
      </c>
      <c r="AF467" t="s">
        <v>3</v>
      </c>
      <c r="AG467" s="1">
        <v>27372</v>
      </c>
      <c r="AH467" s="1">
        <v>38885.230000000003</v>
      </c>
      <c r="AI467">
        <v>59.47</v>
      </c>
      <c r="AJ467">
        <v>37.479999999999997</v>
      </c>
      <c r="AK467">
        <v>44.83</v>
      </c>
      <c r="AL467">
        <v>2.27</v>
      </c>
      <c r="AM467">
        <v>1.8</v>
      </c>
      <c r="AN467">
        <v>2.0699999999999998</v>
      </c>
      <c r="AO467">
        <v>1.41</v>
      </c>
      <c r="AP467">
        <v>1.1321000000000001</v>
      </c>
      <c r="AQ467" s="1">
        <v>2340.66</v>
      </c>
      <c r="AR467" s="1">
        <v>3214.3</v>
      </c>
      <c r="AS467" s="1">
        <v>9246</v>
      </c>
      <c r="AT467" s="1">
        <v>1279.51</v>
      </c>
      <c r="AU467">
        <v>689.54</v>
      </c>
      <c r="AV467" s="1">
        <v>16770.009999999998</v>
      </c>
      <c r="AW467" s="1">
        <v>9486.5</v>
      </c>
      <c r="AX467">
        <v>0.49630000000000002</v>
      </c>
      <c r="AY467" s="1">
        <v>4627.17</v>
      </c>
      <c r="AZ467">
        <v>0.24210000000000001</v>
      </c>
      <c r="BA467">
        <v>598.75</v>
      </c>
      <c r="BB467">
        <v>3.1300000000000001E-2</v>
      </c>
      <c r="BC467" s="1">
        <v>4403.25</v>
      </c>
      <c r="BD467">
        <v>0.2303</v>
      </c>
      <c r="BE467" s="1">
        <v>19115.669999999998</v>
      </c>
      <c r="BF467">
        <v>0.57040000000000002</v>
      </c>
      <c r="BG467">
        <v>0.22</v>
      </c>
      <c r="BH467">
        <v>0.16420000000000001</v>
      </c>
      <c r="BI467">
        <v>2.9399999999999999E-2</v>
      </c>
      <c r="BJ467">
        <v>1.6E-2</v>
      </c>
    </row>
    <row r="468" spans="1:62" x14ac:dyDescent="0.25">
      <c r="A468" t="s">
        <v>470</v>
      </c>
      <c r="B468" t="s">
        <v>1223</v>
      </c>
      <c r="C468">
        <v>116.67</v>
      </c>
      <c r="D468">
        <v>10.777180987124989</v>
      </c>
      <c r="E468">
        <v>1116.8821178999999</v>
      </c>
      <c r="F468">
        <v>1.6000000000000001E-3</v>
      </c>
      <c r="G468">
        <v>1E-4</v>
      </c>
      <c r="H468">
        <v>4.7000000000000002E-3</v>
      </c>
      <c r="I468">
        <v>6.9999999999999999E-4</v>
      </c>
      <c r="J468">
        <v>1.9699999999999999E-2</v>
      </c>
      <c r="K468">
        <v>0.94830000000000003</v>
      </c>
      <c r="L468">
        <v>2.5000000000000001E-2</v>
      </c>
      <c r="M468">
        <v>0.3508</v>
      </c>
      <c r="N468">
        <v>6.1000000000000004E-3</v>
      </c>
      <c r="O468">
        <v>0.15670000000000001</v>
      </c>
      <c r="P468" s="1">
        <v>59123.199999999997</v>
      </c>
      <c r="Q468">
        <v>0.21490000000000001</v>
      </c>
      <c r="R468">
        <v>0.20860000000000001</v>
      </c>
      <c r="S468">
        <v>0.57650000000000001</v>
      </c>
      <c r="T468">
        <v>11.26</v>
      </c>
      <c r="U468" s="1">
        <v>70963.990000000005</v>
      </c>
      <c r="V468">
        <v>99.86</v>
      </c>
      <c r="W468" s="1">
        <v>253615.74</v>
      </c>
      <c r="X468">
        <v>0.66600000000000004</v>
      </c>
      <c r="Y468">
        <v>9.9299999999999999E-2</v>
      </c>
      <c r="Z468">
        <v>0.23469999999999999</v>
      </c>
      <c r="AA468">
        <v>0.33400000000000002</v>
      </c>
      <c r="AB468">
        <v>253.62</v>
      </c>
      <c r="AC468" s="1">
        <v>6541.3583909323652</v>
      </c>
      <c r="AD468">
        <v>540.63</v>
      </c>
      <c r="AE468" s="1">
        <v>202060.61</v>
      </c>
      <c r="AF468" t="s">
        <v>3</v>
      </c>
      <c r="AG468" s="1">
        <v>34717</v>
      </c>
      <c r="AH468" s="1">
        <v>55243.33</v>
      </c>
      <c r="AI468">
        <v>33.06</v>
      </c>
      <c r="AJ468">
        <v>22.15</v>
      </c>
      <c r="AK468">
        <v>24.35</v>
      </c>
      <c r="AL468">
        <v>1.67</v>
      </c>
      <c r="AM468">
        <v>1.1100000000000001</v>
      </c>
      <c r="AN468">
        <v>1.34</v>
      </c>
      <c r="AO468" s="1">
        <v>1744.09</v>
      </c>
      <c r="AP468">
        <v>1.1285000000000001</v>
      </c>
      <c r="AQ468" s="1">
        <v>1840.43</v>
      </c>
      <c r="AR468" s="1">
        <v>3050.62</v>
      </c>
      <c r="AS468" s="1">
        <v>8143.26</v>
      </c>
      <c r="AT468">
        <v>923.87</v>
      </c>
      <c r="AU468">
        <v>429.61</v>
      </c>
      <c r="AV468" s="1">
        <v>14387.78</v>
      </c>
      <c r="AW468" s="1">
        <v>7500.35</v>
      </c>
      <c r="AX468">
        <v>0.4461</v>
      </c>
      <c r="AY468" s="1">
        <v>6100.3</v>
      </c>
      <c r="AZ468">
        <v>0.36280000000000001</v>
      </c>
      <c r="BA468">
        <v>740.15</v>
      </c>
      <c r="BB468">
        <v>4.3999999999999997E-2</v>
      </c>
      <c r="BC468" s="1">
        <v>2472.2399999999998</v>
      </c>
      <c r="BD468">
        <v>0.14699999999999999</v>
      </c>
      <c r="BE468" s="1">
        <v>16813.04</v>
      </c>
      <c r="BF468">
        <v>0.54179999999999995</v>
      </c>
      <c r="BG468">
        <v>0.25130000000000002</v>
      </c>
      <c r="BH468">
        <v>0.1492</v>
      </c>
      <c r="BI468">
        <v>3.7999999999999999E-2</v>
      </c>
      <c r="BJ468">
        <v>1.9599999999999999E-2</v>
      </c>
    </row>
    <row r="469" spans="1:62" x14ac:dyDescent="0.25">
      <c r="A469" t="s">
        <v>471</v>
      </c>
      <c r="B469" t="s">
        <v>1224</v>
      </c>
      <c r="C469">
        <v>136.24</v>
      </c>
      <c r="D469">
        <v>10.871506953803429</v>
      </c>
      <c r="E469">
        <v>1118.854836</v>
      </c>
      <c r="F469">
        <v>1.2999999999999999E-3</v>
      </c>
      <c r="G469">
        <v>2.0000000000000001E-4</v>
      </c>
      <c r="H469">
        <v>6.8999999999999999E-3</v>
      </c>
      <c r="I469">
        <v>6.9999999999999999E-4</v>
      </c>
      <c r="J469">
        <v>1.01E-2</v>
      </c>
      <c r="K469">
        <v>0.95879999999999999</v>
      </c>
      <c r="L469">
        <v>2.1999999999999999E-2</v>
      </c>
      <c r="M469">
        <v>0.95820000000000005</v>
      </c>
      <c r="N469">
        <v>5.9999999999999995E-4</v>
      </c>
      <c r="O469">
        <v>0.18260000000000001</v>
      </c>
      <c r="P469" s="1">
        <v>59722.2</v>
      </c>
      <c r="Q469">
        <v>0.1744</v>
      </c>
      <c r="R469">
        <v>0.17549999999999999</v>
      </c>
      <c r="S469">
        <v>0.65010000000000001</v>
      </c>
      <c r="T469">
        <v>11.91</v>
      </c>
      <c r="U469" s="1">
        <v>78636.33</v>
      </c>
      <c r="V469">
        <v>94.2</v>
      </c>
      <c r="W469" s="1">
        <v>169880.43</v>
      </c>
      <c r="X469">
        <v>0.56220000000000003</v>
      </c>
      <c r="Y469">
        <v>8.7099999999999997E-2</v>
      </c>
      <c r="Z469">
        <v>0.35070000000000001</v>
      </c>
      <c r="AA469">
        <v>0.43780000000000002</v>
      </c>
      <c r="AB469">
        <v>169.88</v>
      </c>
      <c r="AC469" s="1">
        <v>3387.4078532375561</v>
      </c>
      <c r="AD469">
        <v>305.81</v>
      </c>
      <c r="AE469" s="1">
        <v>132730.38</v>
      </c>
      <c r="AF469" t="s">
        <v>3</v>
      </c>
      <c r="AG469" s="1">
        <v>32517</v>
      </c>
      <c r="AH469" s="1">
        <v>47628.51</v>
      </c>
      <c r="AI469">
        <v>24.16</v>
      </c>
      <c r="AJ469">
        <v>20.12</v>
      </c>
      <c r="AK469">
        <v>21.4</v>
      </c>
      <c r="AL469">
        <v>0.99</v>
      </c>
      <c r="AM469">
        <v>0.87</v>
      </c>
      <c r="AN469">
        <v>0.92</v>
      </c>
      <c r="AO469">
        <v>0</v>
      </c>
      <c r="AP469">
        <v>0.75460000000000005</v>
      </c>
      <c r="AQ469" s="1">
        <v>2028.2</v>
      </c>
      <c r="AR469" s="1">
        <v>3572.34</v>
      </c>
      <c r="AS469" s="1">
        <v>9035.82</v>
      </c>
      <c r="AT469">
        <v>789.11</v>
      </c>
      <c r="AU469">
        <v>448.18</v>
      </c>
      <c r="AV469" s="1">
        <v>15873.65</v>
      </c>
      <c r="AW469" s="1">
        <v>10762.12</v>
      </c>
      <c r="AX469">
        <v>0.58760000000000001</v>
      </c>
      <c r="AY469" s="1">
        <v>3227.31</v>
      </c>
      <c r="AZ469">
        <v>0.1762</v>
      </c>
      <c r="BA469">
        <v>725.36</v>
      </c>
      <c r="BB469">
        <v>3.9600000000000003E-2</v>
      </c>
      <c r="BC469" s="1">
        <v>3601.42</v>
      </c>
      <c r="BD469">
        <v>0.1966</v>
      </c>
      <c r="BE469" s="1">
        <v>18316.22</v>
      </c>
      <c r="BF469">
        <v>0.53610000000000002</v>
      </c>
      <c r="BG469">
        <v>0.2535</v>
      </c>
      <c r="BH469">
        <v>0.14030000000000001</v>
      </c>
      <c r="BI469">
        <v>4.0599999999999997E-2</v>
      </c>
      <c r="BJ469">
        <v>2.9399999999999999E-2</v>
      </c>
    </row>
    <row r="470" spans="1:62" x14ac:dyDescent="0.25">
      <c r="A470" t="s">
        <v>472</v>
      </c>
      <c r="B470" t="s">
        <v>1225</v>
      </c>
      <c r="C470">
        <v>13.33</v>
      </c>
      <c r="D470">
        <v>135.82519408085659</v>
      </c>
      <c r="E470">
        <v>1162.2615188</v>
      </c>
      <c r="F470">
        <v>2.8E-3</v>
      </c>
      <c r="G470">
        <v>5.9999999999999995E-4</v>
      </c>
      <c r="H470">
        <v>4.4400000000000002E-2</v>
      </c>
      <c r="I470">
        <v>1.1000000000000001E-3</v>
      </c>
      <c r="J470">
        <v>3.7900000000000003E-2</v>
      </c>
      <c r="K470">
        <v>0.83819999999999995</v>
      </c>
      <c r="L470">
        <v>7.4899999999999994E-2</v>
      </c>
      <c r="M470">
        <v>0.80530000000000002</v>
      </c>
      <c r="N470">
        <v>9.1999999999999998E-3</v>
      </c>
      <c r="O470">
        <v>0.17469999999999999</v>
      </c>
      <c r="P470" s="1">
        <v>58887.86</v>
      </c>
      <c r="Q470">
        <v>0.20599999999999999</v>
      </c>
      <c r="R470">
        <v>0.20760000000000001</v>
      </c>
      <c r="S470">
        <v>0.58630000000000004</v>
      </c>
      <c r="T470">
        <v>12.77</v>
      </c>
      <c r="U470" s="1">
        <v>71425.83</v>
      </c>
      <c r="V470">
        <v>88.04</v>
      </c>
      <c r="W470" s="1">
        <v>138431.35</v>
      </c>
      <c r="X470">
        <v>0.68979999999999997</v>
      </c>
      <c r="Y470">
        <v>0.2109</v>
      </c>
      <c r="Z470">
        <v>9.9299999999999999E-2</v>
      </c>
      <c r="AA470">
        <v>0.31019999999999998</v>
      </c>
      <c r="AB470">
        <v>138.43</v>
      </c>
      <c r="AC470" s="1">
        <v>3896.6361844315261</v>
      </c>
      <c r="AD470">
        <v>435.87</v>
      </c>
      <c r="AE470" s="1">
        <v>97949.28</v>
      </c>
      <c r="AF470" t="s">
        <v>3</v>
      </c>
      <c r="AG470" s="1">
        <v>29678</v>
      </c>
      <c r="AH470" s="1">
        <v>44501.57</v>
      </c>
      <c r="AI470">
        <v>42.53</v>
      </c>
      <c r="AJ470">
        <v>25.73</v>
      </c>
      <c r="AK470">
        <v>32.090000000000003</v>
      </c>
      <c r="AL470">
        <v>1.4</v>
      </c>
      <c r="AM470">
        <v>0.96</v>
      </c>
      <c r="AN470">
        <v>1.22</v>
      </c>
      <c r="AO470">
        <v>719.01</v>
      </c>
      <c r="AP470">
        <v>0.87660000000000005</v>
      </c>
      <c r="AQ470" s="1">
        <v>2064.2199999999998</v>
      </c>
      <c r="AR470" s="1">
        <v>2831.18</v>
      </c>
      <c r="AS470" s="1">
        <v>8603.52</v>
      </c>
      <c r="AT470">
        <v>832.81</v>
      </c>
      <c r="AU470">
        <v>484.76</v>
      </c>
      <c r="AV470" s="1">
        <v>14816.49</v>
      </c>
      <c r="AW470" s="1">
        <v>9176.34</v>
      </c>
      <c r="AX470">
        <v>0.54210000000000003</v>
      </c>
      <c r="AY470" s="1">
        <v>3691.65</v>
      </c>
      <c r="AZ470">
        <v>0.21809999999999999</v>
      </c>
      <c r="BA470">
        <v>614.38</v>
      </c>
      <c r="BB470">
        <v>3.6299999999999999E-2</v>
      </c>
      <c r="BC470" s="1">
        <v>3445.66</v>
      </c>
      <c r="BD470">
        <v>0.20349999999999999</v>
      </c>
      <c r="BE470" s="1">
        <v>16928.03</v>
      </c>
      <c r="BF470">
        <v>0.53500000000000003</v>
      </c>
      <c r="BG470">
        <v>0.2278</v>
      </c>
      <c r="BH470">
        <v>0.18690000000000001</v>
      </c>
      <c r="BI470">
        <v>2.9700000000000001E-2</v>
      </c>
      <c r="BJ470">
        <v>2.07E-2</v>
      </c>
    </row>
    <row r="471" spans="1:62" x14ac:dyDescent="0.25">
      <c r="A471" t="s">
        <v>473</v>
      </c>
      <c r="B471" t="s">
        <v>1226</v>
      </c>
      <c r="C471">
        <v>114.52</v>
      </c>
      <c r="D471">
        <v>7.7906291099972726</v>
      </c>
      <c r="E471">
        <v>824.71778035</v>
      </c>
      <c r="F471">
        <v>1.6999999999999999E-3</v>
      </c>
      <c r="G471">
        <v>1.1000000000000001E-3</v>
      </c>
      <c r="H471">
        <v>4.7999999999999996E-3</v>
      </c>
      <c r="I471">
        <v>8.0000000000000004E-4</v>
      </c>
      <c r="J471">
        <v>2.41E-2</v>
      </c>
      <c r="K471">
        <v>0.94610000000000005</v>
      </c>
      <c r="L471">
        <v>2.1499999999999998E-2</v>
      </c>
      <c r="M471">
        <v>0.25659999999999999</v>
      </c>
      <c r="N471">
        <v>2.5000000000000001E-3</v>
      </c>
      <c r="O471">
        <v>0.15640000000000001</v>
      </c>
      <c r="P471" s="1">
        <v>60268.52</v>
      </c>
      <c r="Q471">
        <v>0.19350000000000001</v>
      </c>
      <c r="R471">
        <v>0.18329999999999999</v>
      </c>
      <c r="S471">
        <v>0.62319999999999998</v>
      </c>
      <c r="T471">
        <v>8.4</v>
      </c>
      <c r="U471" s="1">
        <v>72922.86</v>
      </c>
      <c r="V471">
        <v>98.18</v>
      </c>
      <c r="W471" s="1">
        <v>229146.93</v>
      </c>
      <c r="X471">
        <v>0.67569999999999997</v>
      </c>
      <c r="Y471">
        <v>4.3700000000000003E-2</v>
      </c>
      <c r="Z471">
        <v>0.28060000000000002</v>
      </c>
      <c r="AA471">
        <v>0.32429999999999998</v>
      </c>
      <c r="AB471">
        <v>229.15</v>
      </c>
      <c r="AC471" s="1">
        <v>6952.6443007375819</v>
      </c>
      <c r="AD471">
        <v>542.79</v>
      </c>
      <c r="AE471" s="1">
        <v>204043.35</v>
      </c>
      <c r="AF471" t="s">
        <v>3</v>
      </c>
      <c r="AG471" s="1">
        <v>36585</v>
      </c>
      <c r="AH471" s="1">
        <v>58379.96</v>
      </c>
      <c r="AI471">
        <v>34.880000000000003</v>
      </c>
      <c r="AJ471">
        <v>23.4</v>
      </c>
      <c r="AK471">
        <v>25.32</v>
      </c>
      <c r="AL471">
        <v>1.48</v>
      </c>
      <c r="AM471">
        <v>0.97</v>
      </c>
      <c r="AN471">
        <v>1.3</v>
      </c>
      <c r="AO471" s="1">
        <v>1943.63</v>
      </c>
      <c r="AP471">
        <v>1.3185</v>
      </c>
      <c r="AQ471" s="1">
        <v>2028.37</v>
      </c>
      <c r="AR471" s="1">
        <v>2903.76</v>
      </c>
      <c r="AS471" s="1">
        <v>8418.1299999999992</v>
      </c>
      <c r="AT471">
        <v>776.81</v>
      </c>
      <c r="AU471">
        <v>371.62</v>
      </c>
      <c r="AV471" s="1">
        <v>14498.68</v>
      </c>
      <c r="AW471" s="1">
        <v>7522.38</v>
      </c>
      <c r="AX471">
        <v>0.43359999999999999</v>
      </c>
      <c r="AY471" s="1">
        <v>6734.72</v>
      </c>
      <c r="AZ471">
        <v>0.38819999999999999</v>
      </c>
      <c r="BA471">
        <v>997.36</v>
      </c>
      <c r="BB471">
        <v>5.7500000000000002E-2</v>
      </c>
      <c r="BC471" s="1">
        <v>2096.0700000000002</v>
      </c>
      <c r="BD471">
        <v>0.1208</v>
      </c>
      <c r="BE471" s="1">
        <v>17350.53</v>
      </c>
      <c r="BF471">
        <v>0.54259999999999997</v>
      </c>
      <c r="BG471">
        <v>0.24349999999999999</v>
      </c>
      <c r="BH471">
        <v>0.14580000000000001</v>
      </c>
      <c r="BI471">
        <v>3.8199999999999998E-2</v>
      </c>
      <c r="BJ471">
        <v>0.03</v>
      </c>
    </row>
    <row r="472" spans="1:62" x14ac:dyDescent="0.25">
      <c r="A472" t="s">
        <v>474</v>
      </c>
      <c r="B472" t="s">
        <v>1227</v>
      </c>
      <c r="C472">
        <v>37.1</v>
      </c>
      <c r="D472">
        <v>32.069410717153858</v>
      </c>
      <c r="E472">
        <v>965.75119730000006</v>
      </c>
      <c r="F472">
        <v>4.7000000000000002E-3</v>
      </c>
      <c r="G472">
        <v>5.9999999999999995E-4</v>
      </c>
      <c r="H472">
        <v>8.2000000000000007E-3</v>
      </c>
      <c r="I472">
        <v>8.0000000000000004E-4</v>
      </c>
      <c r="J472">
        <v>2.76E-2</v>
      </c>
      <c r="K472">
        <v>0.92710000000000004</v>
      </c>
      <c r="L472">
        <v>3.1099999999999999E-2</v>
      </c>
      <c r="M472">
        <v>0.29110000000000003</v>
      </c>
      <c r="N472">
        <v>4.3E-3</v>
      </c>
      <c r="O472">
        <v>0.14199999999999999</v>
      </c>
      <c r="P472" s="1">
        <v>59589.07</v>
      </c>
      <c r="Q472">
        <v>0.2074</v>
      </c>
      <c r="R472">
        <v>0.2263</v>
      </c>
      <c r="S472">
        <v>0.56640000000000001</v>
      </c>
      <c r="T472">
        <v>8.8699999999999992</v>
      </c>
      <c r="U472" s="1">
        <v>78603.06</v>
      </c>
      <c r="V472">
        <v>107.38</v>
      </c>
      <c r="W472" s="1">
        <v>219068.43</v>
      </c>
      <c r="X472">
        <v>0.8125</v>
      </c>
      <c r="Y472">
        <v>0.11600000000000001</v>
      </c>
      <c r="Z472">
        <v>7.1599999999999997E-2</v>
      </c>
      <c r="AA472">
        <v>0.1875</v>
      </c>
      <c r="AB472">
        <v>219.07</v>
      </c>
      <c r="AC472" s="1">
        <v>5880.2297088965161</v>
      </c>
      <c r="AD472">
        <v>617.66999999999996</v>
      </c>
      <c r="AE472" s="1">
        <v>202613.39</v>
      </c>
      <c r="AF472" t="s">
        <v>3</v>
      </c>
      <c r="AG472" s="1">
        <v>36273</v>
      </c>
      <c r="AH472" s="1">
        <v>57666.89</v>
      </c>
      <c r="AI472">
        <v>38.700000000000003</v>
      </c>
      <c r="AJ472">
        <v>23.02</v>
      </c>
      <c r="AK472">
        <v>26.55</v>
      </c>
      <c r="AL472">
        <v>2.16</v>
      </c>
      <c r="AM472">
        <v>1.6</v>
      </c>
      <c r="AN472">
        <v>1.94</v>
      </c>
      <c r="AO472" s="1">
        <v>2157.16</v>
      </c>
      <c r="AP472">
        <v>1.2343999999999999</v>
      </c>
      <c r="AQ472" s="1">
        <v>1786.56</v>
      </c>
      <c r="AR472" s="1">
        <v>2354.9699999999998</v>
      </c>
      <c r="AS472" s="1">
        <v>7615.69</v>
      </c>
      <c r="AT472">
        <v>735.21</v>
      </c>
      <c r="AU472">
        <v>506.86</v>
      </c>
      <c r="AV472" s="1">
        <v>12999.29</v>
      </c>
      <c r="AW472" s="1">
        <v>6345.54</v>
      </c>
      <c r="AX472">
        <v>0.42480000000000001</v>
      </c>
      <c r="AY472" s="1">
        <v>5944.46</v>
      </c>
      <c r="AZ472">
        <v>0.39789999999999998</v>
      </c>
      <c r="BA472">
        <v>766.66</v>
      </c>
      <c r="BB472">
        <v>5.1299999999999998E-2</v>
      </c>
      <c r="BC472" s="1">
        <v>1881.14</v>
      </c>
      <c r="BD472">
        <v>0.12590000000000001</v>
      </c>
      <c r="BE472" s="1">
        <v>14937.81</v>
      </c>
      <c r="BF472">
        <v>0.56010000000000004</v>
      </c>
      <c r="BG472">
        <v>0.2394</v>
      </c>
      <c r="BH472">
        <v>0.14380000000000001</v>
      </c>
      <c r="BI472">
        <v>3.2599999999999997E-2</v>
      </c>
      <c r="BJ472">
        <v>2.41E-2</v>
      </c>
    </row>
    <row r="473" spans="1:62" x14ac:dyDescent="0.25">
      <c r="A473" t="s">
        <v>475</v>
      </c>
      <c r="B473" t="s">
        <v>1228</v>
      </c>
      <c r="C473">
        <v>26.67</v>
      </c>
      <c r="D473">
        <v>284.22804733123769</v>
      </c>
      <c r="E473">
        <v>7486.3937115500003</v>
      </c>
      <c r="F473">
        <v>8.43E-2</v>
      </c>
      <c r="G473">
        <v>8.9999999999999998E-4</v>
      </c>
      <c r="H473">
        <v>0.15409999999999999</v>
      </c>
      <c r="I473">
        <v>1E-3</v>
      </c>
      <c r="J473">
        <v>7.0599999999999996E-2</v>
      </c>
      <c r="K473">
        <v>0.62250000000000005</v>
      </c>
      <c r="L473">
        <v>6.6500000000000004E-2</v>
      </c>
      <c r="M473">
        <v>0.2059</v>
      </c>
      <c r="N473">
        <v>6.2799999999999995E-2</v>
      </c>
      <c r="O473">
        <v>0.13739999999999999</v>
      </c>
      <c r="P473" s="1">
        <v>80825.16</v>
      </c>
      <c r="Q473">
        <v>0.1741</v>
      </c>
      <c r="R473">
        <v>0.18690000000000001</v>
      </c>
      <c r="S473">
        <v>0.63900000000000001</v>
      </c>
      <c r="T473">
        <v>51.31</v>
      </c>
      <c r="U473" s="1">
        <v>101808.21</v>
      </c>
      <c r="V473">
        <v>143.13</v>
      </c>
      <c r="W473" s="1">
        <v>263627.07</v>
      </c>
      <c r="X473">
        <v>0.75829999999999997</v>
      </c>
      <c r="Y473">
        <v>0.21229999999999999</v>
      </c>
      <c r="Z473">
        <v>2.9399999999999999E-2</v>
      </c>
      <c r="AA473">
        <v>0.2417</v>
      </c>
      <c r="AB473">
        <v>263.63</v>
      </c>
      <c r="AC473" s="1">
        <v>12208.05716673083</v>
      </c>
      <c r="AD473" s="1">
        <v>1018.01</v>
      </c>
      <c r="AE473" s="1">
        <v>252196.15</v>
      </c>
      <c r="AF473" t="s">
        <v>3</v>
      </c>
      <c r="AG473" s="1">
        <v>48923</v>
      </c>
      <c r="AH473" s="1">
        <v>98487.55</v>
      </c>
      <c r="AI473">
        <v>84.13</v>
      </c>
      <c r="AJ473">
        <v>40.47</v>
      </c>
      <c r="AK473">
        <v>50.96</v>
      </c>
      <c r="AL473">
        <v>2.13</v>
      </c>
      <c r="AM473">
        <v>1.56</v>
      </c>
      <c r="AN473">
        <v>1.79</v>
      </c>
      <c r="AO473" s="1">
        <v>2096.56</v>
      </c>
      <c r="AP473">
        <v>0.81559999999999999</v>
      </c>
      <c r="AQ473" s="1">
        <v>1739.02</v>
      </c>
      <c r="AR473" s="1">
        <v>2466.39</v>
      </c>
      <c r="AS473" s="1">
        <v>9021.14</v>
      </c>
      <c r="AT473" s="1">
        <v>1136.25</v>
      </c>
      <c r="AU473">
        <v>503.66</v>
      </c>
      <c r="AV473" s="1">
        <v>14866.46</v>
      </c>
      <c r="AW473" s="1">
        <v>3442.03</v>
      </c>
      <c r="AX473">
        <v>0.21360000000000001</v>
      </c>
      <c r="AY473" s="1">
        <v>10360.1</v>
      </c>
      <c r="AZ473">
        <v>0.64300000000000002</v>
      </c>
      <c r="BA473">
        <v>922.66</v>
      </c>
      <c r="BB473">
        <v>5.7299999999999997E-2</v>
      </c>
      <c r="BC473" s="1">
        <v>1387.46</v>
      </c>
      <c r="BD473">
        <v>8.6099999999999996E-2</v>
      </c>
      <c r="BE473" s="1">
        <v>16112.25</v>
      </c>
      <c r="BF473">
        <v>0.61370000000000002</v>
      </c>
      <c r="BG473">
        <v>0.22819999999999999</v>
      </c>
      <c r="BH473">
        <v>0.11169999999999999</v>
      </c>
      <c r="BI473">
        <v>2.7900000000000001E-2</v>
      </c>
      <c r="BJ473">
        <v>1.8499999999999999E-2</v>
      </c>
    </row>
    <row r="474" spans="1:62" x14ac:dyDescent="0.25">
      <c r="A474" t="s">
        <v>476</v>
      </c>
      <c r="B474" t="s">
        <v>1229</v>
      </c>
      <c r="C474">
        <v>37.9</v>
      </c>
      <c r="D474">
        <v>74.841548662494475</v>
      </c>
      <c r="E474">
        <v>2465.8246135499999</v>
      </c>
      <c r="F474">
        <v>1.7399999999999999E-2</v>
      </c>
      <c r="G474">
        <v>1.1000000000000001E-3</v>
      </c>
      <c r="H474">
        <v>4.0099999999999997E-2</v>
      </c>
      <c r="I474">
        <v>1E-3</v>
      </c>
      <c r="J474">
        <v>5.8299999999999998E-2</v>
      </c>
      <c r="K474">
        <v>0.83089999999999997</v>
      </c>
      <c r="L474">
        <v>5.1200000000000002E-2</v>
      </c>
      <c r="M474">
        <v>0.2331</v>
      </c>
      <c r="N474">
        <v>2.24E-2</v>
      </c>
      <c r="O474">
        <v>0.14080000000000001</v>
      </c>
      <c r="P474" s="1">
        <v>67825.95</v>
      </c>
      <c r="Q474">
        <v>0.1739</v>
      </c>
      <c r="R474">
        <v>0.185</v>
      </c>
      <c r="S474">
        <v>0.64119999999999999</v>
      </c>
      <c r="T474">
        <v>18.399999999999999</v>
      </c>
      <c r="U474" s="1">
        <v>88061.78</v>
      </c>
      <c r="V474">
        <v>133.49</v>
      </c>
      <c r="W474" s="1">
        <v>231563.38</v>
      </c>
      <c r="X474">
        <v>0.74719999999999998</v>
      </c>
      <c r="Y474">
        <v>0.1855</v>
      </c>
      <c r="Z474">
        <v>6.7299999999999999E-2</v>
      </c>
      <c r="AA474">
        <v>0.25280000000000002</v>
      </c>
      <c r="AB474">
        <v>231.56</v>
      </c>
      <c r="AC474" s="1">
        <v>7589.5483886738539</v>
      </c>
      <c r="AD474">
        <v>745.6</v>
      </c>
      <c r="AE474" s="1">
        <v>194637.66</v>
      </c>
      <c r="AF474" t="s">
        <v>3</v>
      </c>
      <c r="AG474" s="1">
        <v>40318</v>
      </c>
      <c r="AH474" s="1">
        <v>72927.67</v>
      </c>
      <c r="AI474">
        <v>51.34</v>
      </c>
      <c r="AJ474">
        <v>30.19</v>
      </c>
      <c r="AK474">
        <v>36.840000000000003</v>
      </c>
      <c r="AL474">
        <v>1.77</v>
      </c>
      <c r="AM474">
        <v>1.3</v>
      </c>
      <c r="AN474">
        <v>1.59</v>
      </c>
      <c r="AO474" s="1">
        <v>3290.33</v>
      </c>
      <c r="AP474">
        <v>0.85470000000000002</v>
      </c>
      <c r="AQ474" s="1">
        <v>1539.09</v>
      </c>
      <c r="AR474" s="1">
        <v>2248.5100000000002</v>
      </c>
      <c r="AS474" s="1">
        <v>7365.55</v>
      </c>
      <c r="AT474">
        <v>785.04</v>
      </c>
      <c r="AU474">
        <v>343.24</v>
      </c>
      <c r="AV474" s="1">
        <v>12281.42</v>
      </c>
      <c r="AW474" s="1">
        <v>4275.76</v>
      </c>
      <c r="AX474">
        <v>0.30830000000000002</v>
      </c>
      <c r="AY474" s="1">
        <v>7129.36</v>
      </c>
      <c r="AZ474">
        <v>0.51400000000000001</v>
      </c>
      <c r="BA474">
        <v>795.44</v>
      </c>
      <c r="BB474">
        <v>5.7299999999999997E-2</v>
      </c>
      <c r="BC474" s="1">
        <v>1670.45</v>
      </c>
      <c r="BD474">
        <v>0.12039999999999999</v>
      </c>
      <c r="BE474" s="1">
        <v>13871</v>
      </c>
      <c r="BF474">
        <v>0.57020000000000004</v>
      </c>
      <c r="BG474">
        <v>0.2331</v>
      </c>
      <c r="BH474">
        <v>0.14860000000000001</v>
      </c>
      <c r="BI474">
        <v>3.0700000000000002E-2</v>
      </c>
      <c r="BJ474">
        <v>1.7399999999999999E-2</v>
      </c>
    </row>
    <row r="475" spans="1:62" x14ac:dyDescent="0.25">
      <c r="A475" t="s">
        <v>477</v>
      </c>
      <c r="B475" t="s">
        <v>1230</v>
      </c>
      <c r="C475">
        <v>20</v>
      </c>
      <c r="D475">
        <v>131.09765679691029</v>
      </c>
      <c r="E475">
        <v>1893.6260589999999</v>
      </c>
      <c r="F475">
        <v>1.72E-2</v>
      </c>
      <c r="G475">
        <v>8.0000000000000004E-4</v>
      </c>
      <c r="H475">
        <v>6.3100000000000003E-2</v>
      </c>
      <c r="I475">
        <v>1E-3</v>
      </c>
      <c r="J475">
        <v>6.4299999999999996E-2</v>
      </c>
      <c r="K475">
        <v>0.7873</v>
      </c>
      <c r="L475">
        <v>6.6400000000000001E-2</v>
      </c>
      <c r="M475">
        <v>0.35420000000000001</v>
      </c>
      <c r="N475">
        <v>1.6199999999999999E-2</v>
      </c>
      <c r="O475">
        <v>0.14879999999999999</v>
      </c>
      <c r="P475" s="1">
        <v>68193.11</v>
      </c>
      <c r="Q475">
        <v>0.1835</v>
      </c>
      <c r="R475">
        <v>0.15329999999999999</v>
      </c>
      <c r="S475">
        <v>0.66320000000000001</v>
      </c>
      <c r="T475">
        <v>13.96</v>
      </c>
      <c r="U475" s="1">
        <v>92309.68</v>
      </c>
      <c r="V475">
        <v>134.28</v>
      </c>
      <c r="W475" s="1">
        <v>203075.33</v>
      </c>
      <c r="X475">
        <v>0.68189999999999995</v>
      </c>
      <c r="Y475">
        <v>0.26919999999999999</v>
      </c>
      <c r="Z475">
        <v>4.8899999999999999E-2</v>
      </c>
      <c r="AA475">
        <v>0.31809999999999999</v>
      </c>
      <c r="AB475">
        <v>203.08</v>
      </c>
      <c r="AC475" s="1">
        <v>7550.5832467045248</v>
      </c>
      <c r="AD475">
        <v>693.12</v>
      </c>
      <c r="AE475" s="1">
        <v>171298.39</v>
      </c>
      <c r="AF475" t="s">
        <v>3</v>
      </c>
      <c r="AG475" s="1">
        <v>37376</v>
      </c>
      <c r="AH475" s="1">
        <v>58776.5</v>
      </c>
      <c r="AI475">
        <v>59.43</v>
      </c>
      <c r="AJ475">
        <v>32.770000000000003</v>
      </c>
      <c r="AK475">
        <v>42.56</v>
      </c>
      <c r="AL475">
        <v>1.94</v>
      </c>
      <c r="AM475">
        <v>1.38</v>
      </c>
      <c r="AN475">
        <v>1.73</v>
      </c>
      <c r="AO475">
        <v>883.87</v>
      </c>
      <c r="AP475">
        <v>0.92530000000000001</v>
      </c>
      <c r="AQ475" s="1">
        <v>1818.89</v>
      </c>
      <c r="AR475" s="1">
        <v>2471.23</v>
      </c>
      <c r="AS475" s="1">
        <v>8029.07</v>
      </c>
      <c r="AT475">
        <v>824.79</v>
      </c>
      <c r="AU475">
        <v>356.36</v>
      </c>
      <c r="AV475" s="1">
        <v>13500.33</v>
      </c>
      <c r="AW475" s="1">
        <v>5324.74</v>
      </c>
      <c r="AX475">
        <v>0.34720000000000001</v>
      </c>
      <c r="AY475" s="1">
        <v>7098.92</v>
      </c>
      <c r="AZ475">
        <v>0.46279999999999999</v>
      </c>
      <c r="BA475">
        <v>860.04</v>
      </c>
      <c r="BB475">
        <v>5.6099999999999997E-2</v>
      </c>
      <c r="BC475" s="1">
        <v>2053.98</v>
      </c>
      <c r="BD475">
        <v>0.13389999999999999</v>
      </c>
      <c r="BE475" s="1">
        <v>15337.68</v>
      </c>
      <c r="BF475">
        <v>0.56269999999999998</v>
      </c>
      <c r="BG475">
        <v>0.23330000000000001</v>
      </c>
      <c r="BH475">
        <v>0.16089999999999999</v>
      </c>
      <c r="BI475">
        <v>2.7300000000000001E-2</v>
      </c>
      <c r="BJ475">
        <v>1.5800000000000002E-2</v>
      </c>
    </row>
    <row r="476" spans="1:62" x14ac:dyDescent="0.25">
      <c r="A476" t="s">
        <v>478</v>
      </c>
      <c r="B476" t="s">
        <v>1231</v>
      </c>
      <c r="C476">
        <v>82</v>
      </c>
      <c r="D476">
        <v>22.967600005848471</v>
      </c>
      <c r="E476">
        <v>1644.806916</v>
      </c>
      <c r="F476">
        <v>4.3E-3</v>
      </c>
      <c r="G476">
        <v>1.1000000000000001E-3</v>
      </c>
      <c r="H476">
        <v>8.6999999999999994E-3</v>
      </c>
      <c r="I476">
        <v>1.1999999999999999E-3</v>
      </c>
      <c r="J476">
        <v>2.8500000000000001E-2</v>
      </c>
      <c r="K476">
        <v>0.92210000000000003</v>
      </c>
      <c r="L476">
        <v>3.4099999999999998E-2</v>
      </c>
      <c r="M476">
        <v>0.38750000000000001</v>
      </c>
      <c r="N476">
        <v>4.4000000000000003E-3</v>
      </c>
      <c r="O476">
        <v>0.158</v>
      </c>
      <c r="P476" s="1">
        <v>61092.89</v>
      </c>
      <c r="Q476">
        <v>0.18160000000000001</v>
      </c>
      <c r="R476">
        <v>0.2036</v>
      </c>
      <c r="S476">
        <v>0.61480000000000001</v>
      </c>
      <c r="T476">
        <v>12.95</v>
      </c>
      <c r="U476" s="1">
        <v>81883.070000000007</v>
      </c>
      <c r="V476">
        <v>127.5</v>
      </c>
      <c r="W476" s="1">
        <v>195024.8</v>
      </c>
      <c r="X476">
        <v>0.74390000000000001</v>
      </c>
      <c r="Y476">
        <v>0.15329999999999999</v>
      </c>
      <c r="Z476">
        <v>0.1028</v>
      </c>
      <c r="AA476">
        <v>0.25609999999999999</v>
      </c>
      <c r="AB476">
        <v>195.02</v>
      </c>
      <c r="AC476" s="1">
        <v>4925.4358192449799</v>
      </c>
      <c r="AD476">
        <v>545.24</v>
      </c>
      <c r="AE476" s="1">
        <v>160957.28</v>
      </c>
      <c r="AF476" t="s">
        <v>3</v>
      </c>
      <c r="AG476" s="1">
        <v>34088</v>
      </c>
      <c r="AH476" s="1">
        <v>54562.07</v>
      </c>
      <c r="AI476">
        <v>37.590000000000003</v>
      </c>
      <c r="AJ476">
        <v>22.83</v>
      </c>
      <c r="AK476">
        <v>26.47</v>
      </c>
      <c r="AL476">
        <v>1.99</v>
      </c>
      <c r="AM476">
        <v>1.47</v>
      </c>
      <c r="AN476">
        <v>1.8</v>
      </c>
      <c r="AO476" s="1">
        <v>1523</v>
      </c>
      <c r="AP476">
        <v>1.0935999999999999</v>
      </c>
      <c r="AQ476" s="1">
        <v>1643.3</v>
      </c>
      <c r="AR476" s="1">
        <v>2396.94</v>
      </c>
      <c r="AS476" s="1">
        <v>7619.76</v>
      </c>
      <c r="AT476">
        <v>812.44</v>
      </c>
      <c r="AU476">
        <v>351.58</v>
      </c>
      <c r="AV476" s="1">
        <v>12824.02</v>
      </c>
      <c r="AW476" s="1">
        <v>6513.82</v>
      </c>
      <c r="AX476">
        <v>0.44940000000000002</v>
      </c>
      <c r="AY476" s="1">
        <v>5163.7700000000004</v>
      </c>
      <c r="AZ476">
        <v>0.35630000000000001</v>
      </c>
      <c r="BA476">
        <v>625.41</v>
      </c>
      <c r="BB476">
        <v>4.3099999999999999E-2</v>
      </c>
      <c r="BC476" s="1">
        <v>2191.56</v>
      </c>
      <c r="BD476">
        <v>0.1512</v>
      </c>
      <c r="BE476" s="1">
        <v>14494.55</v>
      </c>
      <c r="BF476">
        <v>0.55379999999999996</v>
      </c>
      <c r="BG476">
        <v>0.25219999999999998</v>
      </c>
      <c r="BH476">
        <v>0.13800000000000001</v>
      </c>
      <c r="BI476">
        <v>3.4099999999999998E-2</v>
      </c>
      <c r="BJ476">
        <v>2.1899999999999999E-2</v>
      </c>
    </row>
    <row r="477" spans="1:62" x14ac:dyDescent="0.25">
      <c r="A477" t="s">
        <v>479</v>
      </c>
      <c r="B477" t="s">
        <v>1232</v>
      </c>
      <c r="C477">
        <v>56</v>
      </c>
      <c r="D477">
        <v>55.686135716504587</v>
      </c>
      <c r="E477">
        <v>2472.8518575500002</v>
      </c>
      <c r="F477">
        <v>7.3000000000000001E-3</v>
      </c>
      <c r="G477">
        <v>8.0000000000000004E-4</v>
      </c>
      <c r="H477">
        <v>3.95E-2</v>
      </c>
      <c r="I477">
        <v>8.9999999999999998E-4</v>
      </c>
      <c r="J477">
        <v>9.0999999999999998E-2</v>
      </c>
      <c r="K477">
        <v>0.79090000000000005</v>
      </c>
      <c r="L477">
        <v>6.9699999999999998E-2</v>
      </c>
      <c r="M477">
        <v>0.45839999999999997</v>
      </c>
      <c r="N477">
        <v>2.06E-2</v>
      </c>
      <c r="O477">
        <v>0.16109999999999999</v>
      </c>
      <c r="P477" s="1">
        <v>66053.25</v>
      </c>
      <c r="Q477">
        <v>0.1656</v>
      </c>
      <c r="R477">
        <v>0.2036</v>
      </c>
      <c r="S477">
        <v>0.63080000000000003</v>
      </c>
      <c r="T477">
        <v>19.12</v>
      </c>
      <c r="U477" s="1">
        <v>85564.18</v>
      </c>
      <c r="V477">
        <v>130.55000000000001</v>
      </c>
      <c r="W477" s="1">
        <v>187502.44</v>
      </c>
      <c r="X477">
        <v>0.72989999999999999</v>
      </c>
      <c r="Y477">
        <v>0.19500000000000001</v>
      </c>
      <c r="Z477">
        <v>7.51E-2</v>
      </c>
      <c r="AA477">
        <v>0.27010000000000001</v>
      </c>
      <c r="AB477">
        <v>187.5</v>
      </c>
      <c r="AC477" s="1">
        <v>5638.5130633378603</v>
      </c>
      <c r="AD477">
        <v>545.42999999999995</v>
      </c>
      <c r="AE477" s="1">
        <v>154414.62</v>
      </c>
      <c r="AF477" t="s">
        <v>3</v>
      </c>
      <c r="AG477" s="1">
        <v>33873</v>
      </c>
      <c r="AH477" s="1">
        <v>54749.83</v>
      </c>
      <c r="AI477">
        <v>45.44</v>
      </c>
      <c r="AJ477">
        <v>26.29</v>
      </c>
      <c r="AK477">
        <v>32.54</v>
      </c>
      <c r="AL477">
        <v>2.06</v>
      </c>
      <c r="AM477">
        <v>1.46</v>
      </c>
      <c r="AN477">
        <v>1.79</v>
      </c>
      <c r="AO477" s="1">
        <v>1534.83</v>
      </c>
      <c r="AP477">
        <v>0.97989999999999999</v>
      </c>
      <c r="AQ477" s="1">
        <v>1628.05</v>
      </c>
      <c r="AR477" s="1">
        <v>2296.9699999999998</v>
      </c>
      <c r="AS477" s="1">
        <v>7676.9</v>
      </c>
      <c r="AT477">
        <v>811.87</v>
      </c>
      <c r="AU477">
        <v>428.69</v>
      </c>
      <c r="AV477" s="1">
        <v>12842.49</v>
      </c>
      <c r="AW477" s="1">
        <v>6189.88</v>
      </c>
      <c r="AX477">
        <v>0.43090000000000001</v>
      </c>
      <c r="AY477" s="1">
        <v>5279.15</v>
      </c>
      <c r="AZ477">
        <v>0.36749999999999999</v>
      </c>
      <c r="BA477">
        <v>626.83000000000004</v>
      </c>
      <c r="BB477">
        <v>4.36E-2</v>
      </c>
      <c r="BC477" s="1">
        <v>2268.41</v>
      </c>
      <c r="BD477">
        <v>0.15790000000000001</v>
      </c>
      <c r="BE477" s="1">
        <v>14364.28</v>
      </c>
      <c r="BF477">
        <v>0.56599999999999995</v>
      </c>
      <c r="BG477">
        <v>0.2324</v>
      </c>
      <c r="BH477">
        <v>0.156</v>
      </c>
      <c r="BI477">
        <v>2.7699999999999999E-2</v>
      </c>
      <c r="BJ477">
        <v>1.7899999999999999E-2</v>
      </c>
    </row>
    <row r="478" spans="1:62" x14ac:dyDescent="0.25">
      <c r="A478" t="s">
        <v>480</v>
      </c>
      <c r="B478" t="s">
        <v>1233</v>
      </c>
      <c r="C478">
        <v>25</v>
      </c>
      <c r="D478">
        <v>230.8302089468059</v>
      </c>
      <c r="E478">
        <v>5647.3197677999997</v>
      </c>
      <c r="F478">
        <v>0.111</v>
      </c>
      <c r="G478">
        <v>1.1999999999999999E-3</v>
      </c>
      <c r="H478">
        <v>7.9699999999999993E-2</v>
      </c>
      <c r="I478">
        <v>1.1999999999999999E-3</v>
      </c>
      <c r="J478">
        <v>5.8900000000000001E-2</v>
      </c>
      <c r="K478">
        <v>0.69089999999999996</v>
      </c>
      <c r="L478">
        <v>5.7000000000000002E-2</v>
      </c>
      <c r="M478">
        <v>0.1283</v>
      </c>
      <c r="N478">
        <v>4.7800000000000002E-2</v>
      </c>
      <c r="O478">
        <v>0.12640000000000001</v>
      </c>
      <c r="P478" s="1">
        <v>81125.13</v>
      </c>
      <c r="Q478">
        <v>0.15479999999999999</v>
      </c>
      <c r="R478">
        <v>0.17549999999999999</v>
      </c>
      <c r="S478">
        <v>0.66969999999999996</v>
      </c>
      <c r="T478">
        <v>34.92</v>
      </c>
      <c r="U478" s="1">
        <v>105371.03</v>
      </c>
      <c r="V478">
        <v>159.99</v>
      </c>
      <c r="W478" s="1">
        <v>290455.40000000002</v>
      </c>
      <c r="X478">
        <v>0.7581</v>
      </c>
      <c r="Y478">
        <v>0.21379999999999999</v>
      </c>
      <c r="Z478">
        <v>2.8199999999999999E-2</v>
      </c>
      <c r="AA478">
        <v>0.2419</v>
      </c>
      <c r="AB478">
        <v>290.45999999999998</v>
      </c>
      <c r="AC478" s="1">
        <v>12300.36456756804</v>
      </c>
      <c r="AD478">
        <v>997.55</v>
      </c>
      <c r="AE478" s="1">
        <v>278629.78999999998</v>
      </c>
      <c r="AF478" t="s">
        <v>3</v>
      </c>
      <c r="AG478" s="1">
        <v>55613</v>
      </c>
      <c r="AH478" s="1">
        <v>115163.18</v>
      </c>
      <c r="AI478">
        <v>74.14</v>
      </c>
      <c r="AJ478">
        <v>37.229999999999997</v>
      </c>
      <c r="AK478">
        <v>45.62</v>
      </c>
      <c r="AL478">
        <v>1.93</v>
      </c>
      <c r="AM478">
        <v>1.33</v>
      </c>
      <c r="AN478">
        <v>1.52</v>
      </c>
      <c r="AO478" s="1">
        <v>1787.56</v>
      </c>
      <c r="AP478">
        <v>0.67330000000000001</v>
      </c>
      <c r="AQ478" s="1">
        <v>1677.86</v>
      </c>
      <c r="AR478" s="1">
        <v>2338.79</v>
      </c>
      <c r="AS478" s="1">
        <v>9019.84</v>
      </c>
      <c r="AT478" s="1">
        <v>1038.77</v>
      </c>
      <c r="AU478">
        <v>452.05</v>
      </c>
      <c r="AV478" s="1">
        <v>14527.32</v>
      </c>
      <c r="AW478" s="1">
        <v>2860.01</v>
      </c>
      <c r="AX478">
        <v>0.18</v>
      </c>
      <c r="AY478" s="1">
        <v>10737.19</v>
      </c>
      <c r="AZ478">
        <v>0.67569999999999997</v>
      </c>
      <c r="BA478">
        <v>974.73</v>
      </c>
      <c r="BB478">
        <v>6.13E-2</v>
      </c>
      <c r="BC478" s="1">
        <v>1319.08</v>
      </c>
      <c r="BD478">
        <v>8.3000000000000004E-2</v>
      </c>
      <c r="BE478" s="1">
        <v>15891</v>
      </c>
      <c r="BF478">
        <v>0.62129999999999996</v>
      </c>
      <c r="BG478">
        <v>0.23250000000000001</v>
      </c>
      <c r="BH478">
        <v>0.1027</v>
      </c>
      <c r="BI478">
        <v>2.7400000000000001E-2</v>
      </c>
      <c r="BJ478">
        <v>1.61E-2</v>
      </c>
    </row>
    <row r="479" spans="1:62" x14ac:dyDescent="0.25">
      <c r="A479" t="s">
        <v>481</v>
      </c>
      <c r="B479" t="s">
        <v>1234</v>
      </c>
      <c r="C479">
        <v>98.14</v>
      </c>
      <c r="D479">
        <v>8.5592978651331215</v>
      </c>
      <c r="E479">
        <v>781.06376875000001</v>
      </c>
      <c r="F479">
        <v>1.6999999999999999E-3</v>
      </c>
      <c r="G479">
        <v>2.9999999999999997E-4</v>
      </c>
      <c r="H479">
        <v>5.1999999999999998E-3</v>
      </c>
      <c r="I479">
        <v>8.9999999999999998E-4</v>
      </c>
      <c r="J479">
        <v>2.1899999999999999E-2</v>
      </c>
      <c r="K479">
        <v>0.93930000000000002</v>
      </c>
      <c r="L479">
        <v>3.0599999999999999E-2</v>
      </c>
      <c r="M479">
        <v>0.38040000000000002</v>
      </c>
      <c r="N479">
        <v>2.3E-3</v>
      </c>
      <c r="O479">
        <v>0.16370000000000001</v>
      </c>
      <c r="P479" s="1">
        <v>58599.199999999997</v>
      </c>
      <c r="Q479">
        <v>0.21929999999999999</v>
      </c>
      <c r="R479">
        <v>0.19850000000000001</v>
      </c>
      <c r="S479">
        <v>0.58209999999999995</v>
      </c>
      <c r="T479">
        <v>9.2799999999999994</v>
      </c>
      <c r="U479" s="1">
        <v>67571.75</v>
      </c>
      <c r="V479">
        <v>83.79</v>
      </c>
      <c r="W479" s="1">
        <v>188971.79</v>
      </c>
      <c r="X479">
        <v>0.75829999999999997</v>
      </c>
      <c r="Y479">
        <v>6.1400000000000003E-2</v>
      </c>
      <c r="Z479">
        <v>0.18029999999999999</v>
      </c>
      <c r="AA479">
        <v>0.2417</v>
      </c>
      <c r="AB479">
        <v>188.97</v>
      </c>
      <c r="AC479" s="1">
        <v>5131.9621547533998</v>
      </c>
      <c r="AD479">
        <v>496.22</v>
      </c>
      <c r="AE479" s="1">
        <v>171475.41</v>
      </c>
      <c r="AF479" t="s">
        <v>3</v>
      </c>
      <c r="AG479" s="1">
        <v>35201</v>
      </c>
      <c r="AH479" s="1">
        <v>52960.05</v>
      </c>
      <c r="AI479">
        <v>34.590000000000003</v>
      </c>
      <c r="AJ479">
        <v>22.7</v>
      </c>
      <c r="AK479">
        <v>24.92</v>
      </c>
      <c r="AL479">
        <v>1.3</v>
      </c>
      <c r="AM479">
        <v>0.96</v>
      </c>
      <c r="AN479">
        <v>1.07</v>
      </c>
      <c r="AO479" s="1">
        <v>1494.88</v>
      </c>
      <c r="AP479">
        <v>1.2396</v>
      </c>
      <c r="AQ479" s="1">
        <v>2079.4</v>
      </c>
      <c r="AR479" s="1">
        <v>3190.78</v>
      </c>
      <c r="AS479" s="1">
        <v>8242.44</v>
      </c>
      <c r="AT479">
        <v>729.36</v>
      </c>
      <c r="AU479">
        <v>402.36</v>
      </c>
      <c r="AV479" s="1">
        <v>14644.34</v>
      </c>
      <c r="AW479" s="1">
        <v>8769.16</v>
      </c>
      <c r="AX479">
        <v>0.51060000000000005</v>
      </c>
      <c r="AY479" s="1">
        <v>5120.71</v>
      </c>
      <c r="AZ479">
        <v>0.29820000000000002</v>
      </c>
      <c r="BA479">
        <v>932.73</v>
      </c>
      <c r="BB479">
        <v>5.4300000000000001E-2</v>
      </c>
      <c r="BC479" s="1">
        <v>2350.62</v>
      </c>
      <c r="BD479">
        <v>0.13689999999999999</v>
      </c>
      <c r="BE479" s="1">
        <v>17173.22</v>
      </c>
      <c r="BF479">
        <v>0.54310000000000003</v>
      </c>
      <c r="BG479">
        <v>0.24229999999999999</v>
      </c>
      <c r="BH479">
        <v>0.15579999999999999</v>
      </c>
      <c r="BI479">
        <v>4.19E-2</v>
      </c>
      <c r="BJ479">
        <v>1.7000000000000001E-2</v>
      </c>
    </row>
    <row r="480" spans="1:62" x14ac:dyDescent="0.25">
      <c r="A480" t="s">
        <v>482</v>
      </c>
      <c r="B480" t="s">
        <v>1235</v>
      </c>
      <c r="C480">
        <v>19.86</v>
      </c>
      <c r="D480">
        <v>286.29275818277301</v>
      </c>
      <c r="E480">
        <v>4288.3964597000004</v>
      </c>
      <c r="F480">
        <v>6.0699999999999997E-2</v>
      </c>
      <c r="G480">
        <v>1.6999999999999999E-3</v>
      </c>
      <c r="H480">
        <v>0.31819999999999998</v>
      </c>
      <c r="I480">
        <v>1.1000000000000001E-3</v>
      </c>
      <c r="J480">
        <v>9.5299999999999996E-2</v>
      </c>
      <c r="K480">
        <v>0.44569999999999999</v>
      </c>
      <c r="L480">
        <v>7.7200000000000005E-2</v>
      </c>
      <c r="M480">
        <v>0.47370000000000001</v>
      </c>
      <c r="N480">
        <v>7.85E-2</v>
      </c>
      <c r="O480">
        <v>0.15909999999999999</v>
      </c>
      <c r="P480" s="1">
        <v>74126.649999999994</v>
      </c>
      <c r="Q480">
        <v>0.18859999999999999</v>
      </c>
      <c r="R480">
        <v>0.19</v>
      </c>
      <c r="S480">
        <v>0.62150000000000005</v>
      </c>
      <c r="T480">
        <v>36.46</v>
      </c>
      <c r="U480" s="1">
        <v>96063.76</v>
      </c>
      <c r="V480">
        <v>116.14</v>
      </c>
      <c r="W480" s="1">
        <v>234259.36</v>
      </c>
      <c r="X480">
        <v>0.7208</v>
      </c>
      <c r="Y480">
        <v>0.24079999999999999</v>
      </c>
      <c r="Z480">
        <v>3.8399999999999997E-2</v>
      </c>
      <c r="AA480">
        <v>0.2792</v>
      </c>
      <c r="AB480">
        <v>234.26</v>
      </c>
      <c r="AC480" s="1">
        <v>11063.5050918005</v>
      </c>
      <c r="AD480">
        <v>940.1</v>
      </c>
      <c r="AE480" s="1">
        <v>194925.46</v>
      </c>
      <c r="AF480" t="s">
        <v>3</v>
      </c>
      <c r="AG480" s="1">
        <v>38685</v>
      </c>
      <c r="AH480" s="1">
        <v>67671.47</v>
      </c>
      <c r="AI480">
        <v>84.8</v>
      </c>
      <c r="AJ480">
        <v>42.25</v>
      </c>
      <c r="AK480">
        <v>53.22</v>
      </c>
      <c r="AL480">
        <v>1.82</v>
      </c>
      <c r="AM480">
        <v>1.44</v>
      </c>
      <c r="AN480">
        <v>1.67</v>
      </c>
      <c r="AO480">
        <v>909.79</v>
      </c>
      <c r="AP480">
        <v>1.0535000000000001</v>
      </c>
      <c r="AQ480" s="1">
        <v>2051.5100000000002</v>
      </c>
      <c r="AR480" s="1">
        <v>2682.85</v>
      </c>
      <c r="AS480" s="1">
        <v>9112.7199999999993</v>
      </c>
      <c r="AT480" s="1">
        <v>1063.17</v>
      </c>
      <c r="AU480">
        <v>601.27</v>
      </c>
      <c r="AV480" s="1">
        <v>15511.53</v>
      </c>
      <c r="AW480" s="1">
        <v>4693.75</v>
      </c>
      <c r="AX480">
        <v>0.26979999999999998</v>
      </c>
      <c r="AY480" s="1">
        <v>9555.36</v>
      </c>
      <c r="AZ480">
        <v>0.54920000000000002</v>
      </c>
      <c r="BA480">
        <v>956.59</v>
      </c>
      <c r="BB480">
        <v>5.5E-2</v>
      </c>
      <c r="BC480" s="1">
        <v>2192</v>
      </c>
      <c r="BD480">
        <v>0.126</v>
      </c>
      <c r="BE480" s="1">
        <v>17397.689999999999</v>
      </c>
      <c r="BF480">
        <v>0.5978</v>
      </c>
      <c r="BG480">
        <v>0.2258</v>
      </c>
      <c r="BH480">
        <v>0.13270000000000001</v>
      </c>
      <c r="BI480">
        <v>2.7400000000000001E-2</v>
      </c>
      <c r="BJ480">
        <v>1.6299999999999999E-2</v>
      </c>
    </row>
    <row r="481" spans="1:62" x14ac:dyDescent="0.25">
      <c r="A481" t="s">
        <v>483</v>
      </c>
      <c r="B481" t="s">
        <v>1236</v>
      </c>
      <c r="C481">
        <v>33.24</v>
      </c>
      <c r="D481">
        <v>76.380777921818009</v>
      </c>
      <c r="E481">
        <v>1542.1708899499999</v>
      </c>
      <c r="F481">
        <v>2.8E-3</v>
      </c>
      <c r="G481">
        <v>5.0000000000000001E-4</v>
      </c>
      <c r="H481">
        <v>4.4699999999999997E-2</v>
      </c>
      <c r="I481">
        <v>8.0000000000000004E-4</v>
      </c>
      <c r="J481">
        <v>4.4499999999999998E-2</v>
      </c>
      <c r="K481">
        <v>0.82189999999999996</v>
      </c>
      <c r="L481">
        <v>8.4599999999999995E-2</v>
      </c>
      <c r="M481">
        <v>0.89829999999999999</v>
      </c>
      <c r="N481">
        <v>1.15E-2</v>
      </c>
      <c r="O481">
        <v>0.18709999999999999</v>
      </c>
      <c r="P481" s="1">
        <v>60877.13</v>
      </c>
      <c r="Q481">
        <v>0.19220000000000001</v>
      </c>
      <c r="R481">
        <v>0.2092</v>
      </c>
      <c r="S481">
        <v>0.59860000000000002</v>
      </c>
      <c r="T481">
        <v>16.46</v>
      </c>
      <c r="U481" s="1">
        <v>73403.59</v>
      </c>
      <c r="V481">
        <v>93.11</v>
      </c>
      <c r="W481" s="1">
        <v>159602.6</v>
      </c>
      <c r="X481">
        <v>0.66279999999999994</v>
      </c>
      <c r="Y481">
        <v>0.20860000000000001</v>
      </c>
      <c r="Z481">
        <v>0.12859999999999999</v>
      </c>
      <c r="AA481">
        <v>0.3372</v>
      </c>
      <c r="AB481">
        <v>159.6</v>
      </c>
      <c r="AC481" s="1">
        <v>4101.254702657242</v>
      </c>
      <c r="AD481">
        <v>413.5</v>
      </c>
      <c r="AE481" s="1">
        <v>110936.58</v>
      </c>
      <c r="AF481" t="s">
        <v>3</v>
      </c>
      <c r="AG481" s="1">
        <v>29929</v>
      </c>
      <c r="AH481" s="1">
        <v>45846.63</v>
      </c>
      <c r="AI481">
        <v>39.83</v>
      </c>
      <c r="AJ481">
        <v>23.84</v>
      </c>
      <c r="AK481">
        <v>28.32</v>
      </c>
      <c r="AL481">
        <v>2.02</v>
      </c>
      <c r="AM481">
        <v>1.54</v>
      </c>
      <c r="AN481">
        <v>1.83</v>
      </c>
      <c r="AO481">
        <v>637.64</v>
      </c>
      <c r="AP481">
        <v>0.88249999999999995</v>
      </c>
      <c r="AQ481" s="1">
        <v>1831.5</v>
      </c>
      <c r="AR481" s="1">
        <v>2823.69</v>
      </c>
      <c r="AS481" s="1">
        <v>8465.73</v>
      </c>
      <c r="AT481">
        <v>900.72</v>
      </c>
      <c r="AU481">
        <v>475.02</v>
      </c>
      <c r="AV481" s="1">
        <v>14496.67</v>
      </c>
      <c r="AW481" s="1">
        <v>8456.39</v>
      </c>
      <c r="AX481">
        <v>0.5212</v>
      </c>
      <c r="AY481" s="1">
        <v>3879.35</v>
      </c>
      <c r="AZ481">
        <v>0.23910000000000001</v>
      </c>
      <c r="BA481">
        <v>570.34</v>
      </c>
      <c r="BB481">
        <v>3.5200000000000002E-2</v>
      </c>
      <c r="BC481" s="1">
        <v>3318.97</v>
      </c>
      <c r="BD481">
        <v>0.2046</v>
      </c>
      <c r="BE481" s="1">
        <v>16225.05</v>
      </c>
      <c r="BF481">
        <v>0.5484</v>
      </c>
      <c r="BG481">
        <v>0.24479999999999999</v>
      </c>
      <c r="BH481">
        <v>0.161</v>
      </c>
      <c r="BI481">
        <v>2.9700000000000001E-2</v>
      </c>
      <c r="BJ481">
        <v>1.61E-2</v>
      </c>
    </row>
    <row r="482" spans="1:62" x14ac:dyDescent="0.25">
      <c r="A482" t="s">
        <v>484</v>
      </c>
      <c r="B482" t="s">
        <v>1237</v>
      </c>
      <c r="C482">
        <v>93.33</v>
      </c>
      <c r="D482">
        <v>13.02013130067853</v>
      </c>
      <c r="E482">
        <v>1177.5047486000001</v>
      </c>
      <c r="F482">
        <v>2.5999999999999999E-3</v>
      </c>
      <c r="G482">
        <v>6.9999999999999999E-4</v>
      </c>
      <c r="H482">
        <v>4.4999999999999997E-3</v>
      </c>
      <c r="I482">
        <v>4.0000000000000002E-4</v>
      </c>
      <c r="J482">
        <v>1.9199999999999998E-2</v>
      </c>
      <c r="K482">
        <v>0.95189999999999997</v>
      </c>
      <c r="L482">
        <v>2.07E-2</v>
      </c>
      <c r="M482">
        <v>0.23960000000000001</v>
      </c>
      <c r="N482">
        <v>1.9E-3</v>
      </c>
      <c r="O482">
        <v>0.14369999999999999</v>
      </c>
      <c r="P482" s="1">
        <v>60609.48</v>
      </c>
      <c r="Q482">
        <v>0.1726</v>
      </c>
      <c r="R482">
        <v>0.20019999999999999</v>
      </c>
      <c r="S482">
        <v>0.62719999999999998</v>
      </c>
      <c r="T482">
        <v>9.56</v>
      </c>
      <c r="U482" s="1">
        <v>82106.179999999993</v>
      </c>
      <c r="V482">
        <v>123.28</v>
      </c>
      <c r="W482" s="1">
        <v>216408.46</v>
      </c>
      <c r="X482">
        <v>0.80289999999999995</v>
      </c>
      <c r="Y482">
        <v>6.0999999999999999E-2</v>
      </c>
      <c r="Z482">
        <v>0.13600000000000001</v>
      </c>
      <c r="AA482">
        <v>0.1971</v>
      </c>
      <c r="AB482">
        <v>216.41</v>
      </c>
      <c r="AC482" s="1">
        <v>5183.74519771224</v>
      </c>
      <c r="AD482">
        <v>571.89</v>
      </c>
      <c r="AE482" s="1">
        <v>186626.14</v>
      </c>
      <c r="AF482" t="s">
        <v>3</v>
      </c>
      <c r="AG482" s="1">
        <v>39010</v>
      </c>
      <c r="AH482" s="1">
        <v>64383.3</v>
      </c>
      <c r="AI482">
        <v>37.47</v>
      </c>
      <c r="AJ482">
        <v>22.5</v>
      </c>
      <c r="AK482">
        <v>24.56</v>
      </c>
      <c r="AL482">
        <v>2.0499999999999998</v>
      </c>
      <c r="AM482">
        <v>1.34</v>
      </c>
      <c r="AN482">
        <v>1.65</v>
      </c>
      <c r="AO482" s="1">
        <v>1904.25</v>
      </c>
      <c r="AP482">
        <v>1.1491</v>
      </c>
      <c r="AQ482" s="1">
        <v>1611.43</v>
      </c>
      <c r="AR482" s="1">
        <v>2609.83</v>
      </c>
      <c r="AS482" s="1">
        <v>7457.14</v>
      </c>
      <c r="AT482">
        <v>705.66</v>
      </c>
      <c r="AU482">
        <v>382.08</v>
      </c>
      <c r="AV482" s="1">
        <v>12766.13</v>
      </c>
      <c r="AW482" s="1">
        <v>6595.11</v>
      </c>
      <c r="AX482">
        <v>0.44409999999999999</v>
      </c>
      <c r="AY482" s="1">
        <v>5741.16</v>
      </c>
      <c r="AZ482">
        <v>0.3866</v>
      </c>
      <c r="BA482">
        <v>806.29</v>
      </c>
      <c r="BB482">
        <v>5.4300000000000001E-2</v>
      </c>
      <c r="BC482" s="1">
        <v>1708.64</v>
      </c>
      <c r="BD482">
        <v>0.11509999999999999</v>
      </c>
      <c r="BE482" s="1">
        <v>14851.2</v>
      </c>
      <c r="BF482">
        <v>0.55900000000000005</v>
      </c>
      <c r="BG482">
        <v>0.24709999999999999</v>
      </c>
      <c r="BH482">
        <v>0.1396</v>
      </c>
      <c r="BI482">
        <v>3.5400000000000001E-2</v>
      </c>
      <c r="BJ482">
        <v>1.8800000000000001E-2</v>
      </c>
    </row>
    <row r="483" spans="1:62" x14ac:dyDescent="0.25">
      <c r="A483" t="s">
        <v>485</v>
      </c>
      <c r="B483" t="s">
        <v>1238</v>
      </c>
      <c r="C483">
        <v>39.14</v>
      </c>
      <c r="D483">
        <v>249.4186111160686</v>
      </c>
      <c r="E483">
        <v>8440.8201038999996</v>
      </c>
      <c r="F483">
        <v>2.6200000000000001E-2</v>
      </c>
      <c r="G483">
        <v>1.1999999999999999E-3</v>
      </c>
      <c r="H483">
        <v>0.28999999999999998</v>
      </c>
      <c r="I483">
        <v>1.5E-3</v>
      </c>
      <c r="J483">
        <v>0.1123</v>
      </c>
      <c r="K483">
        <v>0.48480000000000001</v>
      </c>
      <c r="L483">
        <v>8.3900000000000002E-2</v>
      </c>
      <c r="M483">
        <v>0.54269999999999996</v>
      </c>
      <c r="N483">
        <v>6.4399999999999999E-2</v>
      </c>
      <c r="O483">
        <v>0.1794</v>
      </c>
      <c r="P483" s="1">
        <v>71841.77</v>
      </c>
      <c r="Q483">
        <v>0.1968</v>
      </c>
      <c r="R483">
        <v>0.2064</v>
      </c>
      <c r="S483">
        <v>0.5968</v>
      </c>
      <c r="T483">
        <v>66.97</v>
      </c>
      <c r="U483" s="1">
        <v>101007.42</v>
      </c>
      <c r="V483">
        <v>134.88999999999999</v>
      </c>
      <c r="W483" s="1">
        <v>199309.48</v>
      </c>
      <c r="X483">
        <v>0.68089999999999995</v>
      </c>
      <c r="Y483">
        <v>0.2601</v>
      </c>
      <c r="Z483">
        <v>5.8999999999999997E-2</v>
      </c>
      <c r="AA483">
        <v>0.31909999999999999</v>
      </c>
      <c r="AB483">
        <v>199.31</v>
      </c>
      <c r="AC483" s="1">
        <v>7911.6067707586926</v>
      </c>
      <c r="AD483">
        <v>629.23</v>
      </c>
      <c r="AE483" s="1">
        <v>155115.26999999999</v>
      </c>
      <c r="AF483" t="s">
        <v>3</v>
      </c>
      <c r="AG483" s="1">
        <v>36593</v>
      </c>
      <c r="AH483" s="1">
        <v>57541.99</v>
      </c>
      <c r="AI483">
        <v>63.19</v>
      </c>
      <c r="AJ483">
        <v>34.14</v>
      </c>
      <c r="AK483">
        <v>43.37</v>
      </c>
      <c r="AL483">
        <v>1.74</v>
      </c>
      <c r="AM483">
        <v>1.38</v>
      </c>
      <c r="AN483">
        <v>1.57</v>
      </c>
      <c r="AO483" s="1">
        <v>1377.64</v>
      </c>
      <c r="AP483">
        <v>0.96919999999999995</v>
      </c>
      <c r="AQ483" s="1">
        <v>1924.24</v>
      </c>
      <c r="AR483" s="1">
        <v>2677.52</v>
      </c>
      <c r="AS483" s="1">
        <v>8639.64</v>
      </c>
      <c r="AT483" s="1">
        <v>1132.3699999999999</v>
      </c>
      <c r="AU483">
        <v>663.83</v>
      </c>
      <c r="AV483" s="1">
        <v>15037.61</v>
      </c>
      <c r="AW483" s="1">
        <v>5695.16</v>
      </c>
      <c r="AX483">
        <v>0.33660000000000001</v>
      </c>
      <c r="AY483" s="1">
        <v>7160.02</v>
      </c>
      <c r="AZ483">
        <v>0.42320000000000002</v>
      </c>
      <c r="BA483">
        <v>841.54</v>
      </c>
      <c r="BB483">
        <v>4.9700000000000001E-2</v>
      </c>
      <c r="BC483" s="1">
        <v>3221.21</v>
      </c>
      <c r="BD483">
        <v>0.19040000000000001</v>
      </c>
      <c r="BE483" s="1">
        <v>16917.919999999998</v>
      </c>
      <c r="BF483">
        <v>0.5776</v>
      </c>
      <c r="BG483">
        <v>0.21890000000000001</v>
      </c>
      <c r="BH483">
        <v>0.15989999999999999</v>
      </c>
      <c r="BI483">
        <v>2.8799999999999999E-2</v>
      </c>
      <c r="BJ483">
        <v>1.4800000000000001E-2</v>
      </c>
    </row>
    <row r="484" spans="1:62" x14ac:dyDescent="0.25">
      <c r="A484" t="s">
        <v>486</v>
      </c>
      <c r="B484" t="s">
        <v>1239</v>
      </c>
      <c r="C484">
        <v>117.24</v>
      </c>
      <c r="D484">
        <v>14.06411135276087</v>
      </c>
      <c r="E484">
        <v>1440.1001862000001</v>
      </c>
      <c r="F484">
        <v>2E-3</v>
      </c>
      <c r="G484">
        <v>1E-4</v>
      </c>
      <c r="H484">
        <v>6.0000000000000001E-3</v>
      </c>
      <c r="I484">
        <v>6.9999999999999999E-4</v>
      </c>
      <c r="J484">
        <v>1.7999999999999999E-2</v>
      </c>
      <c r="K484">
        <v>0.94779999999999998</v>
      </c>
      <c r="L484">
        <v>2.5399999999999999E-2</v>
      </c>
      <c r="M484">
        <v>0.3503</v>
      </c>
      <c r="N484">
        <v>2.3999999999999998E-3</v>
      </c>
      <c r="O484">
        <v>0.14949999999999999</v>
      </c>
      <c r="P484" s="1">
        <v>59880.94</v>
      </c>
      <c r="Q484">
        <v>0.18779999999999999</v>
      </c>
      <c r="R484">
        <v>0.2031</v>
      </c>
      <c r="S484">
        <v>0.60909999999999997</v>
      </c>
      <c r="T484">
        <v>13.68</v>
      </c>
      <c r="U484" s="1">
        <v>75621.53</v>
      </c>
      <c r="V484">
        <v>105.03</v>
      </c>
      <c r="W484" s="1">
        <v>210952.36</v>
      </c>
      <c r="X484">
        <v>0.72199999999999998</v>
      </c>
      <c r="Y484">
        <v>9.0399999999999994E-2</v>
      </c>
      <c r="Z484">
        <v>0.18759999999999999</v>
      </c>
      <c r="AA484">
        <v>0.27800000000000002</v>
      </c>
      <c r="AB484">
        <v>210.95</v>
      </c>
      <c r="AC484" s="1">
        <v>5131.3265534547882</v>
      </c>
      <c r="AD484">
        <v>492.24</v>
      </c>
      <c r="AE484" s="1">
        <v>169059.03</v>
      </c>
      <c r="AF484" t="s">
        <v>3</v>
      </c>
      <c r="AG484" s="1">
        <v>35894</v>
      </c>
      <c r="AH484" s="1">
        <v>57702.720000000001</v>
      </c>
      <c r="AI484">
        <v>31.39</v>
      </c>
      <c r="AJ484">
        <v>22.16</v>
      </c>
      <c r="AK484">
        <v>24.23</v>
      </c>
      <c r="AL484">
        <v>1.59</v>
      </c>
      <c r="AM484">
        <v>0.99</v>
      </c>
      <c r="AN484">
        <v>1.21</v>
      </c>
      <c r="AO484" s="1">
        <v>1748.78</v>
      </c>
      <c r="AP484">
        <v>1.0376000000000001</v>
      </c>
      <c r="AQ484" s="1">
        <v>1673.14</v>
      </c>
      <c r="AR484" s="1">
        <v>2690.34</v>
      </c>
      <c r="AS484" s="1">
        <v>7577.66</v>
      </c>
      <c r="AT484">
        <v>794.44</v>
      </c>
      <c r="AU484">
        <v>330.46</v>
      </c>
      <c r="AV484" s="1">
        <v>13066.03</v>
      </c>
      <c r="AW484" s="1">
        <v>7264.41</v>
      </c>
      <c r="AX484">
        <v>0.4723</v>
      </c>
      <c r="AY484" s="1">
        <v>5277.57</v>
      </c>
      <c r="AZ484">
        <v>0.34310000000000002</v>
      </c>
      <c r="BA484">
        <v>699.66</v>
      </c>
      <c r="BB484">
        <v>4.5499999999999999E-2</v>
      </c>
      <c r="BC484" s="1">
        <v>2138.2800000000002</v>
      </c>
      <c r="BD484">
        <v>0.13900000000000001</v>
      </c>
      <c r="BE484" s="1">
        <v>15379.92</v>
      </c>
      <c r="BF484">
        <v>0.55789999999999995</v>
      </c>
      <c r="BG484">
        <v>0.24149999999999999</v>
      </c>
      <c r="BH484">
        <v>0.14219999999999999</v>
      </c>
      <c r="BI484">
        <v>3.8100000000000002E-2</v>
      </c>
      <c r="BJ484">
        <v>2.0299999999999999E-2</v>
      </c>
    </row>
    <row r="485" spans="1:62" x14ac:dyDescent="0.25">
      <c r="A485" t="s">
        <v>487</v>
      </c>
      <c r="B485" t="s">
        <v>1240</v>
      </c>
      <c r="C485">
        <v>108.57</v>
      </c>
      <c r="D485">
        <v>11.192428555035329</v>
      </c>
      <c r="E485">
        <v>1110.08682</v>
      </c>
      <c r="F485">
        <v>1.4E-3</v>
      </c>
      <c r="G485">
        <v>1E-4</v>
      </c>
      <c r="H485">
        <v>4.4999999999999997E-3</v>
      </c>
      <c r="I485">
        <v>8.0000000000000004E-4</v>
      </c>
      <c r="J485">
        <v>2.0299999999999999E-2</v>
      </c>
      <c r="K485">
        <v>0.95079999999999998</v>
      </c>
      <c r="L485">
        <v>2.2200000000000001E-2</v>
      </c>
      <c r="M485">
        <v>0.30880000000000002</v>
      </c>
      <c r="N485">
        <v>1.6899999999999998E-2</v>
      </c>
      <c r="O485">
        <v>0.14480000000000001</v>
      </c>
      <c r="P485" s="1">
        <v>59288.56</v>
      </c>
      <c r="Q485">
        <v>0.2049</v>
      </c>
      <c r="R485">
        <v>0.18429999999999999</v>
      </c>
      <c r="S485">
        <v>0.61080000000000001</v>
      </c>
      <c r="T485">
        <v>10.64</v>
      </c>
      <c r="U485" s="1">
        <v>73512.56</v>
      </c>
      <c r="V485">
        <v>104.68</v>
      </c>
      <c r="W485" s="1">
        <v>238708.65</v>
      </c>
      <c r="X485">
        <v>0.72960000000000003</v>
      </c>
      <c r="Y485">
        <v>9.5200000000000007E-2</v>
      </c>
      <c r="Z485">
        <v>0.17519999999999999</v>
      </c>
      <c r="AA485">
        <v>0.27039999999999997</v>
      </c>
      <c r="AB485">
        <v>238.71</v>
      </c>
      <c r="AC485" s="1">
        <v>5568.5542033856173</v>
      </c>
      <c r="AD485">
        <v>572.13</v>
      </c>
      <c r="AE485" s="1">
        <v>191748.4</v>
      </c>
      <c r="AF485" t="s">
        <v>3</v>
      </c>
      <c r="AG485" s="1">
        <v>33948</v>
      </c>
      <c r="AH485" s="1">
        <v>56889.61</v>
      </c>
      <c r="AI485">
        <v>32.86</v>
      </c>
      <c r="AJ485">
        <v>22.81</v>
      </c>
      <c r="AK485">
        <v>24.75</v>
      </c>
      <c r="AL485">
        <v>1.63</v>
      </c>
      <c r="AM485">
        <v>0.99</v>
      </c>
      <c r="AN485">
        <v>1.3</v>
      </c>
      <c r="AO485" s="1">
        <v>1816.78</v>
      </c>
      <c r="AP485">
        <v>1.1950000000000001</v>
      </c>
      <c r="AQ485" s="1">
        <v>1830.88</v>
      </c>
      <c r="AR485" s="1">
        <v>2858.3</v>
      </c>
      <c r="AS485" s="1">
        <v>8048.54</v>
      </c>
      <c r="AT485">
        <v>896.74</v>
      </c>
      <c r="AU485">
        <v>505.16</v>
      </c>
      <c r="AV485" s="1">
        <v>14139.63</v>
      </c>
      <c r="AW485" s="1">
        <v>7548.66</v>
      </c>
      <c r="AX485">
        <v>0.45660000000000001</v>
      </c>
      <c r="AY485" s="1">
        <v>5756.98</v>
      </c>
      <c r="AZ485">
        <v>0.34820000000000001</v>
      </c>
      <c r="BA485">
        <v>774.94</v>
      </c>
      <c r="BB485">
        <v>4.6899999999999997E-2</v>
      </c>
      <c r="BC485" s="1">
        <v>2452.2800000000002</v>
      </c>
      <c r="BD485">
        <v>0.14829999999999999</v>
      </c>
      <c r="BE485" s="1">
        <v>16532.86</v>
      </c>
      <c r="BF485">
        <v>0.54859999999999998</v>
      </c>
      <c r="BG485">
        <v>0.24790000000000001</v>
      </c>
      <c r="BH485">
        <v>0.14630000000000001</v>
      </c>
      <c r="BI485">
        <v>3.7400000000000003E-2</v>
      </c>
      <c r="BJ485">
        <v>1.9800000000000002E-2</v>
      </c>
    </row>
    <row r="486" spans="1:62" x14ac:dyDescent="0.25">
      <c r="A486" t="s">
        <v>488</v>
      </c>
      <c r="B486" t="s">
        <v>1241</v>
      </c>
      <c r="C486">
        <v>92.05</v>
      </c>
      <c r="D486">
        <v>9.2785498978509615</v>
      </c>
      <c r="E486">
        <v>772.83583969999995</v>
      </c>
      <c r="F486">
        <v>1.8E-3</v>
      </c>
      <c r="G486">
        <v>8.9999999999999998E-4</v>
      </c>
      <c r="H486">
        <v>5.0000000000000001E-3</v>
      </c>
      <c r="I486">
        <v>1E-3</v>
      </c>
      <c r="J486">
        <v>2.01E-2</v>
      </c>
      <c r="K486">
        <v>0.94989999999999997</v>
      </c>
      <c r="L486">
        <v>2.1299999999999999E-2</v>
      </c>
      <c r="M486">
        <v>0.2525</v>
      </c>
      <c r="N486">
        <v>2.5999999999999999E-3</v>
      </c>
      <c r="O486">
        <v>0.15279999999999999</v>
      </c>
      <c r="P486" s="1">
        <v>58569.74</v>
      </c>
      <c r="Q486">
        <v>0.22489999999999999</v>
      </c>
      <c r="R486">
        <v>0.18179999999999999</v>
      </c>
      <c r="S486">
        <v>0.59330000000000005</v>
      </c>
      <c r="T486">
        <v>7.06</v>
      </c>
      <c r="U486" s="1">
        <v>73409.86</v>
      </c>
      <c r="V486">
        <v>108.69</v>
      </c>
      <c r="W486" s="1">
        <v>224524.26</v>
      </c>
      <c r="X486">
        <v>0.69120000000000004</v>
      </c>
      <c r="Y486">
        <v>4.1200000000000001E-2</v>
      </c>
      <c r="Z486">
        <v>0.26769999999999999</v>
      </c>
      <c r="AA486">
        <v>0.30880000000000002</v>
      </c>
      <c r="AB486">
        <v>224.52</v>
      </c>
      <c r="AC486" s="1">
        <v>6521.1253994926392</v>
      </c>
      <c r="AD486">
        <v>567.42999999999995</v>
      </c>
      <c r="AE486" s="1">
        <v>194882.04</v>
      </c>
      <c r="AF486" t="s">
        <v>3</v>
      </c>
      <c r="AG486" s="1">
        <v>37355</v>
      </c>
      <c r="AH486" s="1">
        <v>61013.84</v>
      </c>
      <c r="AI486">
        <v>35.93</v>
      </c>
      <c r="AJ486">
        <v>23.17</v>
      </c>
      <c r="AK486">
        <v>25.14</v>
      </c>
      <c r="AL486">
        <v>1.48</v>
      </c>
      <c r="AM486">
        <v>1.04</v>
      </c>
      <c r="AN486">
        <v>1.32</v>
      </c>
      <c r="AO486" s="1">
        <v>2113.2399999999998</v>
      </c>
      <c r="AP486">
        <v>1.2241</v>
      </c>
      <c r="AQ486" s="1">
        <v>1967.88</v>
      </c>
      <c r="AR486" s="1">
        <v>2808.88</v>
      </c>
      <c r="AS486" s="1">
        <v>8111.4</v>
      </c>
      <c r="AT486">
        <v>820.34</v>
      </c>
      <c r="AU486">
        <v>406.13</v>
      </c>
      <c r="AV486" s="1">
        <v>14114.64</v>
      </c>
      <c r="AW486" s="1">
        <v>7409.2</v>
      </c>
      <c r="AX486">
        <v>0.435</v>
      </c>
      <c r="AY486" s="1">
        <v>6612.1</v>
      </c>
      <c r="AZ486">
        <v>0.38819999999999999</v>
      </c>
      <c r="BA486">
        <v>942.51</v>
      </c>
      <c r="BB486">
        <v>5.5300000000000002E-2</v>
      </c>
      <c r="BC486" s="1">
        <v>2067.2199999999998</v>
      </c>
      <c r="BD486">
        <v>0.12139999999999999</v>
      </c>
      <c r="BE486" s="1">
        <v>17031.02</v>
      </c>
      <c r="BF486">
        <v>0.5423</v>
      </c>
      <c r="BG486">
        <v>0.24010000000000001</v>
      </c>
      <c r="BH486">
        <v>0.15740000000000001</v>
      </c>
      <c r="BI486">
        <v>3.7100000000000001E-2</v>
      </c>
      <c r="BJ486">
        <v>2.3199999999999998E-2</v>
      </c>
    </row>
    <row r="487" spans="1:62" x14ac:dyDescent="0.25">
      <c r="A487" t="s">
        <v>489</v>
      </c>
      <c r="B487" t="s">
        <v>1242</v>
      </c>
      <c r="C487">
        <v>134</v>
      </c>
      <c r="D487">
        <v>8.1581488293484803</v>
      </c>
      <c r="E487">
        <v>965.03782769999998</v>
      </c>
      <c r="F487">
        <v>8.9999999999999998E-4</v>
      </c>
      <c r="G487">
        <v>4.0000000000000002E-4</v>
      </c>
      <c r="H487">
        <v>6.0000000000000001E-3</v>
      </c>
      <c r="I487">
        <v>5.0000000000000001E-4</v>
      </c>
      <c r="J487">
        <v>1.6400000000000001E-2</v>
      </c>
      <c r="K487">
        <v>0.94889999999999997</v>
      </c>
      <c r="L487">
        <v>2.6800000000000001E-2</v>
      </c>
      <c r="M487">
        <v>0.40329999999999999</v>
      </c>
      <c r="N487">
        <v>2E-3</v>
      </c>
      <c r="O487">
        <v>0.1585</v>
      </c>
      <c r="P487" s="1">
        <v>59447.89</v>
      </c>
      <c r="Q487">
        <v>0.17169999999999999</v>
      </c>
      <c r="R487">
        <v>0.1968</v>
      </c>
      <c r="S487">
        <v>0.63149999999999995</v>
      </c>
      <c r="T487">
        <v>9.44</v>
      </c>
      <c r="U487" s="1">
        <v>73482.19</v>
      </c>
      <c r="V487">
        <v>101.99</v>
      </c>
      <c r="W487" s="1">
        <v>242425.56</v>
      </c>
      <c r="X487">
        <v>0.63170000000000004</v>
      </c>
      <c r="Y487">
        <v>9.5000000000000001E-2</v>
      </c>
      <c r="Z487">
        <v>0.27329999999999999</v>
      </c>
      <c r="AA487">
        <v>0.36830000000000002</v>
      </c>
      <c r="AB487">
        <v>242.43</v>
      </c>
      <c r="AC487" s="1">
        <v>6434.6270784105482</v>
      </c>
      <c r="AD487">
        <v>478.41</v>
      </c>
      <c r="AE487" s="1">
        <v>194466.46</v>
      </c>
      <c r="AF487" t="s">
        <v>3</v>
      </c>
      <c r="AG487" s="1">
        <v>35360</v>
      </c>
      <c r="AH487" s="1">
        <v>54853.71</v>
      </c>
      <c r="AI487">
        <v>32.450000000000003</v>
      </c>
      <c r="AJ487">
        <v>21.61</v>
      </c>
      <c r="AK487">
        <v>23.81</v>
      </c>
      <c r="AL487">
        <v>1.51</v>
      </c>
      <c r="AM487">
        <v>1.1299999999999999</v>
      </c>
      <c r="AN487">
        <v>1.3</v>
      </c>
      <c r="AO487" s="1">
        <v>1214.52</v>
      </c>
      <c r="AP487">
        <v>1.0786</v>
      </c>
      <c r="AQ487" s="1">
        <v>1927.46</v>
      </c>
      <c r="AR487" s="1">
        <v>3077.65</v>
      </c>
      <c r="AS487" s="1">
        <v>7969.09</v>
      </c>
      <c r="AT487">
        <v>744.83</v>
      </c>
      <c r="AU487">
        <v>409.84</v>
      </c>
      <c r="AV487" s="1">
        <v>14128.87</v>
      </c>
      <c r="AW487" s="1">
        <v>7820.95</v>
      </c>
      <c r="AX487">
        <v>0.46839999999999998</v>
      </c>
      <c r="AY487" s="1">
        <v>5635.77</v>
      </c>
      <c r="AZ487">
        <v>0.33750000000000002</v>
      </c>
      <c r="BA487">
        <v>819.37</v>
      </c>
      <c r="BB487">
        <v>4.9099999999999998E-2</v>
      </c>
      <c r="BC487" s="1">
        <v>2422.12</v>
      </c>
      <c r="BD487">
        <v>0.14510000000000001</v>
      </c>
      <c r="BE487" s="1">
        <v>16698.21</v>
      </c>
      <c r="BF487">
        <v>0.54169999999999996</v>
      </c>
      <c r="BG487">
        <v>0.2487</v>
      </c>
      <c r="BH487">
        <v>0.1409</v>
      </c>
      <c r="BI487">
        <v>4.1700000000000001E-2</v>
      </c>
      <c r="BJ487">
        <v>2.7E-2</v>
      </c>
    </row>
    <row r="488" spans="1:62" x14ac:dyDescent="0.25">
      <c r="A488" t="s">
        <v>490</v>
      </c>
      <c r="B488" t="s">
        <v>1243</v>
      </c>
      <c r="C488">
        <v>155.94999999999999</v>
      </c>
      <c r="D488">
        <v>9.169428461329856</v>
      </c>
      <c r="E488">
        <v>1144.4437384</v>
      </c>
      <c r="F488">
        <v>1.5E-3</v>
      </c>
      <c r="G488">
        <v>2.9999999999999997E-4</v>
      </c>
      <c r="H488">
        <v>8.8999999999999999E-3</v>
      </c>
      <c r="I488">
        <v>6.9999999999999999E-4</v>
      </c>
      <c r="J488">
        <v>1.09E-2</v>
      </c>
      <c r="K488">
        <v>0.95079999999999998</v>
      </c>
      <c r="L488">
        <v>2.69E-2</v>
      </c>
      <c r="M488">
        <v>0.93600000000000005</v>
      </c>
      <c r="N488">
        <v>6.9999999999999999E-4</v>
      </c>
      <c r="O488">
        <v>0.18160000000000001</v>
      </c>
      <c r="P488" s="1">
        <v>59617.08</v>
      </c>
      <c r="Q488">
        <v>0.19239999999999999</v>
      </c>
      <c r="R488">
        <v>0.18010000000000001</v>
      </c>
      <c r="S488">
        <v>0.62749999999999995</v>
      </c>
      <c r="T488">
        <v>11.64</v>
      </c>
      <c r="U488" s="1">
        <v>79656.81</v>
      </c>
      <c r="V488">
        <v>96.89</v>
      </c>
      <c r="W488" s="1">
        <v>183952.17</v>
      </c>
      <c r="X488">
        <v>0.56620000000000004</v>
      </c>
      <c r="Y488">
        <v>9.5200000000000007E-2</v>
      </c>
      <c r="Z488">
        <v>0.33860000000000001</v>
      </c>
      <c r="AA488">
        <v>0.43380000000000002</v>
      </c>
      <c r="AB488">
        <v>183.95</v>
      </c>
      <c r="AC488" s="1">
        <v>4032.9735304693099</v>
      </c>
      <c r="AD488">
        <v>328.89</v>
      </c>
      <c r="AE488" s="1">
        <v>148925.42000000001</v>
      </c>
      <c r="AF488" t="s">
        <v>3</v>
      </c>
      <c r="AG488" s="1">
        <v>32517</v>
      </c>
      <c r="AH488" s="1">
        <v>47923.23</v>
      </c>
      <c r="AI488">
        <v>25.65</v>
      </c>
      <c r="AJ488">
        <v>20.62</v>
      </c>
      <c r="AK488">
        <v>22.45</v>
      </c>
      <c r="AL488">
        <v>0.9</v>
      </c>
      <c r="AM488">
        <v>0.77</v>
      </c>
      <c r="AN488">
        <v>0.84</v>
      </c>
      <c r="AO488">
        <v>2.2799999999999998</v>
      </c>
      <c r="AP488">
        <v>0.78769999999999996</v>
      </c>
      <c r="AQ488" s="1">
        <v>2070.77</v>
      </c>
      <c r="AR488" s="1">
        <v>3536.58</v>
      </c>
      <c r="AS488" s="1">
        <v>9140.6200000000008</v>
      </c>
      <c r="AT488">
        <v>782.63</v>
      </c>
      <c r="AU488">
        <v>385.36</v>
      </c>
      <c r="AV488" s="1">
        <v>15915.96</v>
      </c>
      <c r="AW488" s="1">
        <v>10442.26</v>
      </c>
      <c r="AX488">
        <v>0.56830000000000003</v>
      </c>
      <c r="AY488" s="1">
        <v>3645.61</v>
      </c>
      <c r="AZ488">
        <v>0.19839999999999999</v>
      </c>
      <c r="BA488">
        <v>805.37</v>
      </c>
      <c r="BB488">
        <v>4.3799999999999999E-2</v>
      </c>
      <c r="BC488" s="1">
        <v>3481.45</v>
      </c>
      <c r="BD488">
        <v>0.1895</v>
      </c>
      <c r="BE488" s="1">
        <v>18374.689999999999</v>
      </c>
      <c r="BF488">
        <v>0.53739999999999999</v>
      </c>
      <c r="BG488">
        <v>0.25330000000000003</v>
      </c>
      <c r="BH488">
        <v>0.1381</v>
      </c>
      <c r="BI488">
        <v>4.0300000000000002E-2</v>
      </c>
      <c r="BJ488">
        <v>3.09E-2</v>
      </c>
    </row>
    <row r="489" spans="1:62" x14ac:dyDescent="0.25">
      <c r="A489" t="s">
        <v>491</v>
      </c>
      <c r="B489" t="s">
        <v>1244</v>
      </c>
      <c r="C489">
        <v>123.67</v>
      </c>
      <c r="D489">
        <v>10.88812233280167</v>
      </c>
      <c r="E489">
        <v>1076.5180935999999</v>
      </c>
      <c r="F489">
        <v>1.1999999999999999E-3</v>
      </c>
      <c r="G489">
        <v>2.9999999999999997E-4</v>
      </c>
      <c r="H489">
        <v>6.0000000000000001E-3</v>
      </c>
      <c r="I489">
        <v>6.9999999999999999E-4</v>
      </c>
      <c r="J489">
        <v>9.7000000000000003E-3</v>
      </c>
      <c r="K489">
        <v>0.96120000000000005</v>
      </c>
      <c r="L489">
        <v>2.1000000000000001E-2</v>
      </c>
      <c r="M489">
        <v>0.95569999999999999</v>
      </c>
      <c r="N489">
        <v>5.9999999999999995E-4</v>
      </c>
      <c r="O489">
        <v>0.18010000000000001</v>
      </c>
      <c r="P489" s="1">
        <v>60353.02</v>
      </c>
      <c r="Q489">
        <v>0.17560000000000001</v>
      </c>
      <c r="R489">
        <v>0.17269999999999999</v>
      </c>
      <c r="S489">
        <v>0.65180000000000005</v>
      </c>
      <c r="T489">
        <v>11.46</v>
      </c>
      <c r="U489" s="1">
        <v>78440</v>
      </c>
      <c r="V489">
        <v>92.21</v>
      </c>
      <c r="W489" s="1">
        <v>158452</v>
      </c>
      <c r="X489">
        <v>0.59099999999999997</v>
      </c>
      <c r="Y489">
        <v>7.9799999999999996E-2</v>
      </c>
      <c r="Z489">
        <v>0.32919999999999999</v>
      </c>
      <c r="AA489">
        <v>0.40899999999999997</v>
      </c>
      <c r="AB489">
        <v>158.44999999999999</v>
      </c>
      <c r="AC489" s="1">
        <v>3218.524256860916</v>
      </c>
      <c r="AD489">
        <v>291.25</v>
      </c>
      <c r="AE489" s="1">
        <v>125093.84</v>
      </c>
      <c r="AF489" t="s">
        <v>3</v>
      </c>
      <c r="AG489" s="1">
        <v>32517</v>
      </c>
      <c r="AH489" s="1">
        <v>46971.81</v>
      </c>
      <c r="AI489">
        <v>24.28</v>
      </c>
      <c r="AJ489">
        <v>20.12</v>
      </c>
      <c r="AK489">
        <v>21.43</v>
      </c>
      <c r="AL489">
        <v>0.94</v>
      </c>
      <c r="AM489">
        <v>0.82</v>
      </c>
      <c r="AN489">
        <v>0.87</v>
      </c>
      <c r="AO489">
        <v>0</v>
      </c>
      <c r="AP489">
        <v>0.77510000000000001</v>
      </c>
      <c r="AQ489" s="1">
        <v>2006.25</v>
      </c>
      <c r="AR489" s="1">
        <v>3641.66</v>
      </c>
      <c r="AS489" s="1">
        <v>9208.73</v>
      </c>
      <c r="AT489">
        <v>812.07</v>
      </c>
      <c r="AU489">
        <v>482.15</v>
      </c>
      <c r="AV489" s="1">
        <v>16150.87</v>
      </c>
      <c r="AW489" s="1">
        <v>11306.16</v>
      </c>
      <c r="AX489">
        <v>0.60680000000000001</v>
      </c>
      <c r="AY489" s="1">
        <v>3028.47</v>
      </c>
      <c r="AZ489">
        <v>0.16250000000000001</v>
      </c>
      <c r="BA489">
        <v>703.91</v>
      </c>
      <c r="BB489">
        <v>3.78E-2</v>
      </c>
      <c r="BC489" s="1">
        <v>3594.2</v>
      </c>
      <c r="BD489">
        <v>0.19289999999999999</v>
      </c>
      <c r="BE489" s="1">
        <v>18632.740000000002</v>
      </c>
      <c r="BF489">
        <v>0.5333</v>
      </c>
      <c r="BG489">
        <v>0.25340000000000001</v>
      </c>
      <c r="BH489">
        <v>0.14380000000000001</v>
      </c>
      <c r="BI489">
        <v>3.9699999999999999E-2</v>
      </c>
      <c r="BJ489">
        <v>2.98E-2</v>
      </c>
    </row>
    <row r="490" spans="1:62" x14ac:dyDescent="0.25">
      <c r="A490" t="s">
        <v>492</v>
      </c>
      <c r="B490" t="s">
        <v>1245</v>
      </c>
      <c r="C490">
        <v>140.57</v>
      </c>
      <c r="D490">
        <v>9.515476006000295</v>
      </c>
      <c r="E490">
        <v>1066.71786995</v>
      </c>
      <c r="F490">
        <v>1.2999999999999999E-3</v>
      </c>
      <c r="G490">
        <v>2.9999999999999997E-4</v>
      </c>
      <c r="H490">
        <v>6.8999999999999999E-3</v>
      </c>
      <c r="I490">
        <v>6.9999999999999999E-4</v>
      </c>
      <c r="J490">
        <v>9.7000000000000003E-3</v>
      </c>
      <c r="K490">
        <v>0.96009999999999995</v>
      </c>
      <c r="L490">
        <v>2.1000000000000001E-2</v>
      </c>
      <c r="M490">
        <v>0.94350000000000001</v>
      </c>
      <c r="N490">
        <v>5.9999999999999995E-4</v>
      </c>
      <c r="O490">
        <v>0.1767</v>
      </c>
      <c r="P490" s="1">
        <v>59272.639999999999</v>
      </c>
      <c r="Q490">
        <v>0.1966</v>
      </c>
      <c r="R490">
        <v>0.17660000000000001</v>
      </c>
      <c r="S490">
        <v>0.62680000000000002</v>
      </c>
      <c r="T490">
        <v>11.44</v>
      </c>
      <c r="U490" s="1">
        <v>78029.52</v>
      </c>
      <c r="V490">
        <v>91.24</v>
      </c>
      <c r="W490" s="1">
        <v>172685.97</v>
      </c>
      <c r="X490">
        <v>0.57250000000000001</v>
      </c>
      <c r="Y490">
        <v>8.4400000000000003E-2</v>
      </c>
      <c r="Z490">
        <v>0.34310000000000002</v>
      </c>
      <c r="AA490">
        <v>0.42749999999999999</v>
      </c>
      <c r="AB490">
        <v>172.69</v>
      </c>
      <c r="AC490" s="1">
        <v>3437.0563747312358</v>
      </c>
      <c r="AD490">
        <v>311.06</v>
      </c>
      <c r="AE490" s="1">
        <v>135624.25</v>
      </c>
      <c r="AF490" t="s">
        <v>3</v>
      </c>
      <c r="AG490" s="1">
        <v>32483</v>
      </c>
      <c r="AH490" s="1">
        <v>48560.56</v>
      </c>
      <c r="AI490">
        <v>24</v>
      </c>
      <c r="AJ490">
        <v>20.100000000000001</v>
      </c>
      <c r="AK490">
        <v>21.45</v>
      </c>
      <c r="AL490">
        <v>0.86</v>
      </c>
      <c r="AM490">
        <v>0.73</v>
      </c>
      <c r="AN490">
        <v>0.79</v>
      </c>
      <c r="AO490">
        <v>0</v>
      </c>
      <c r="AP490">
        <v>0.77490000000000003</v>
      </c>
      <c r="AQ490" s="1">
        <v>2068.38</v>
      </c>
      <c r="AR490" s="1">
        <v>3465.12</v>
      </c>
      <c r="AS490" s="1">
        <v>9036.0499999999993</v>
      </c>
      <c r="AT490">
        <v>794.5</v>
      </c>
      <c r="AU490">
        <v>417.75</v>
      </c>
      <c r="AV490" s="1">
        <v>15781.79</v>
      </c>
      <c r="AW490" s="1">
        <v>10836.24</v>
      </c>
      <c r="AX490">
        <v>0.5867</v>
      </c>
      <c r="AY490" s="1">
        <v>3244.17</v>
      </c>
      <c r="AZ490">
        <v>0.17560000000000001</v>
      </c>
      <c r="BA490">
        <v>740.54</v>
      </c>
      <c r="BB490">
        <v>4.0099999999999997E-2</v>
      </c>
      <c r="BC490" s="1">
        <v>3648.6</v>
      </c>
      <c r="BD490">
        <v>0.19750000000000001</v>
      </c>
      <c r="BE490" s="1">
        <v>18469.55</v>
      </c>
      <c r="BF490">
        <v>0.53979999999999995</v>
      </c>
      <c r="BG490">
        <v>0.24859999999999999</v>
      </c>
      <c r="BH490">
        <v>0.1439</v>
      </c>
      <c r="BI490">
        <v>4.1500000000000002E-2</v>
      </c>
      <c r="BJ490">
        <v>2.63E-2</v>
      </c>
    </row>
    <row r="491" spans="1:62" x14ac:dyDescent="0.25">
      <c r="A491" t="s">
        <v>493</v>
      </c>
      <c r="B491" t="s">
        <v>1246</v>
      </c>
      <c r="C491">
        <v>60.38</v>
      </c>
      <c r="D491">
        <v>10.426247074196461</v>
      </c>
      <c r="E491">
        <v>577.55003284999998</v>
      </c>
      <c r="F491">
        <v>2E-3</v>
      </c>
      <c r="G491">
        <v>5.0000000000000001E-4</v>
      </c>
      <c r="H491">
        <v>9.1999999999999998E-3</v>
      </c>
      <c r="I491">
        <v>8.0000000000000004E-4</v>
      </c>
      <c r="J491">
        <v>4.7899999999999998E-2</v>
      </c>
      <c r="K491">
        <v>0.91110000000000002</v>
      </c>
      <c r="L491">
        <v>2.8500000000000001E-2</v>
      </c>
      <c r="M491">
        <v>0.38779999999999998</v>
      </c>
      <c r="N491">
        <v>4.3E-3</v>
      </c>
      <c r="O491">
        <v>0.15459999999999999</v>
      </c>
      <c r="P491" s="1">
        <v>56872.66</v>
      </c>
      <c r="Q491">
        <v>0.2215</v>
      </c>
      <c r="R491">
        <v>0.24709999999999999</v>
      </c>
      <c r="S491">
        <v>0.53139999999999998</v>
      </c>
      <c r="T491">
        <v>7.21</v>
      </c>
      <c r="U491" s="1">
        <v>70370.720000000001</v>
      </c>
      <c r="V491">
        <v>79</v>
      </c>
      <c r="W491" s="1">
        <v>199341.86</v>
      </c>
      <c r="X491">
        <v>0.75609999999999999</v>
      </c>
      <c r="Y491">
        <v>0.1072</v>
      </c>
      <c r="Z491">
        <v>0.13669999999999999</v>
      </c>
      <c r="AA491">
        <v>0.24390000000000001</v>
      </c>
      <c r="AB491">
        <v>199.34</v>
      </c>
      <c r="AC491" s="1">
        <v>5386.6099579043821</v>
      </c>
      <c r="AD491">
        <v>590.58000000000004</v>
      </c>
      <c r="AE491" s="1">
        <v>176291.79</v>
      </c>
      <c r="AF491" t="s">
        <v>3</v>
      </c>
      <c r="AG491" s="1">
        <v>35201</v>
      </c>
      <c r="AH491" s="1">
        <v>55007.45</v>
      </c>
      <c r="AI491">
        <v>39.15</v>
      </c>
      <c r="AJ491">
        <v>23.46</v>
      </c>
      <c r="AK491">
        <v>28.47</v>
      </c>
      <c r="AL491">
        <v>1.92</v>
      </c>
      <c r="AM491">
        <v>1.61</v>
      </c>
      <c r="AN491">
        <v>1.82</v>
      </c>
      <c r="AO491" s="1">
        <v>1884.14</v>
      </c>
      <c r="AP491">
        <v>1.3311999999999999</v>
      </c>
      <c r="AQ491" s="1">
        <v>2170.0500000000002</v>
      </c>
      <c r="AR491" s="1">
        <v>3129.37</v>
      </c>
      <c r="AS491" s="1">
        <v>8186.07</v>
      </c>
      <c r="AT491">
        <v>735.37</v>
      </c>
      <c r="AU491">
        <v>381.06</v>
      </c>
      <c r="AV491" s="1">
        <v>14601.92</v>
      </c>
      <c r="AW491" s="1">
        <v>8259.18</v>
      </c>
      <c r="AX491">
        <v>0.48370000000000002</v>
      </c>
      <c r="AY491" s="1">
        <v>5641.29</v>
      </c>
      <c r="AZ491">
        <v>0.33040000000000003</v>
      </c>
      <c r="BA491">
        <v>946.52</v>
      </c>
      <c r="BB491">
        <v>5.5399999999999998E-2</v>
      </c>
      <c r="BC491" s="1">
        <v>2228.77</v>
      </c>
      <c r="BD491">
        <v>0.1305</v>
      </c>
      <c r="BE491" s="1">
        <v>17075.759999999998</v>
      </c>
      <c r="BF491">
        <v>0.54420000000000002</v>
      </c>
      <c r="BG491">
        <v>0.22989999999999999</v>
      </c>
      <c r="BH491">
        <v>0.17030000000000001</v>
      </c>
      <c r="BI491">
        <v>3.5099999999999999E-2</v>
      </c>
      <c r="BJ491">
        <v>2.0500000000000001E-2</v>
      </c>
    </row>
    <row r="492" spans="1:62" x14ac:dyDescent="0.25">
      <c r="A492" t="s">
        <v>494</v>
      </c>
      <c r="B492" t="s">
        <v>1247</v>
      </c>
      <c r="C492">
        <v>61.14</v>
      </c>
      <c r="D492">
        <v>77.787865036469</v>
      </c>
      <c r="E492">
        <v>3624.3085602000001</v>
      </c>
      <c r="F492">
        <v>2.0799999999999999E-2</v>
      </c>
      <c r="G492">
        <v>8.9999999999999998E-4</v>
      </c>
      <c r="H492">
        <v>5.8200000000000002E-2</v>
      </c>
      <c r="I492">
        <v>1.1999999999999999E-3</v>
      </c>
      <c r="J492">
        <v>5.4100000000000002E-2</v>
      </c>
      <c r="K492">
        <v>0.81100000000000005</v>
      </c>
      <c r="L492">
        <v>5.3800000000000001E-2</v>
      </c>
      <c r="M492">
        <v>0.25059999999999999</v>
      </c>
      <c r="N492">
        <v>1.8800000000000001E-2</v>
      </c>
      <c r="O492">
        <v>0.1502</v>
      </c>
      <c r="P492" s="1">
        <v>68428.179999999993</v>
      </c>
      <c r="Q492">
        <v>0.21529999999999999</v>
      </c>
      <c r="R492">
        <v>0.21240000000000001</v>
      </c>
      <c r="S492">
        <v>0.57230000000000003</v>
      </c>
      <c r="T492">
        <v>26.83</v>
      </c>
      <c r="U492" s="1">
        <v>91763.89</v>
      </c>
      <c r="V492">
        <v>136.59</v>
      </c>
      <c r="W492" s="1">
        <v>216041.9</v>
      </c>
      <c r="X492">
        <v>0.7792</v>
      </c>
      <c r="Y492">
        <v>0.14460000000000001</v>
      </c>
      <c r="Z492">
        <v>7.6200000000000004E-2</v>
      </c>
      <c r="AA492">
        <v>0.2208</v>
      </c>
      <c r="AB492">
        <v>216.04</v>
      </c>
      <c r="AC492" s="1">
        <v>6961.5511763728682</v>
      </c>
      <c r="AD492">
        <v>727.12</v>
      </c>
      <c r="AE492" s="1">
        <v>178804.5</v>
      </c>
      <c r="AF492" t="s">
        <v>3</v>
      </c>
      <c r="AG492" s="1">
        <v>42308</v>
      </c>
      <c r="AH492" s="1">
        <v>71364.460000000006</v>
      </c>
      <c r="AI492">
        <v>48.82</v>
      </c>
      <c r="AJ492">
        <v>29.65</v>
      </c>
      <c r="AK492">
        <v>35.33</v>
      </c>
      <c r="AL492">
        <v>2.2599999999999998</v>
      </c>
      <c r="AM492">
        <v>1.72</v>
      </c>
      <c r="AN492">
        <v>2.0699999999999998</v>
      </c>
      <c r="AO492" s="1">
        <v>2046.31</v>
      </c>
      <c r="AP492">
        <v>0.87119999999999997</v>
      </c>
      <c r="AQ492" s="1">
        <v>1500.15</v>
      </c>
      <c r="AR492" s="1">
        <v>2290.83</v>
      </c>
      <c r="AS492" s="1">
        <v>7485.05</v>
      </c>
      <c r="AT492">
        <v>821.3</v>
      </c>
      <c r="AU492">
        <v>393.62</v>
      </c>
      <c r="AV492" s="1">
        <v>12490.95</v>
      </c>
      <c r="AW492" s="1">
        <v>4532.3999999999996</v>
      </c>
      <c r="AX492">
        <v>0.33389999999999997</v>
      </c>
      <c r="AY492" s="1">
        <v>6633.06</v>
      </c>
      <c r="AZ492">
        <v>0.48870000000000002</v>
      </c>
      <c r="BA492">
        <v>767.41</v>
      </c>
      <c r="BB492">
        <v>5.6500000000000002E-2</v>
      </c>
      <c r="BC492" s="1">
        <v>1639.27</v>
      </c>
      <c r="BD492">
        <v>0.1208</v>
      </c>
      <c r="BE492" s="1">
        <v>13572.14</v>
      </c>
      <c r="BF492">
        <v>0.59009999999999996</v>
      </c>
      <c r="BG492">
        <v>0.23860000000000001</v>
      </c>
      <c r="BH492">
        <v>0.1241</v>
      </c>
      <c r="BI492">
        <v>3.0599999999999999E-2</v>
      </c>
      <c r="BJ492">
        <v>1.66E-2</v>
      </c>
    </row>
    <row r="493" spans="1:62" x14ac:dyDescent="0.25">
      <c r="A493" t="s">
        <v>495</v>
      </c>
      <c r="B493" t="s">
        <v>1248</v>
      </c>
      <c r="C493">
        <v>65.67</v>
      </c>
      <c r="D493">
        <v>50.957902342871172</v>
      </c>
      <c r="E493">
        <v>2659.6644302999998</v>
      </c>
      <c r="F493">
        <v>6.7999999999999996E-3</v>
      </c>
      <c r="G493">
        <v>6.9999999999999999E-4</v>
      </c>
      <c r="H493">
        <v>1.6199999999999999E-2</v>
      </c>
      <c r="I493">
        <v>1.1000000000000001E-3</v>
      </c>
      <c r="J493">
        <v>3.2399999999999998E-2</v>
      </c>
      <c r="K493">
        <v>0.90049999999999997</v>
      </c>
      <c r="L493">
        <v>4.2200000000000001E-2</v>
      </c>
      <c r="M493">
        <v>0.29630000000000001</v>
      </c>
      <c r="N493">
        <v>7.6E-3</v>
      </c>
      <c r="O493">
        <v>0.15429999999999999</v>
      </c>
      <c r="P493" s="1">
        <v>67044.87</v>
      </c>
      <c r="Q493">
        <v>0.1971</v>
      </c>
      <c r="R493">
        <v>0.1986</v>
      </c>
      <c r="S493">
        <v>0.60429999999999995</v>
      </c>
      <c r="T493">
        <v>18.77</v>
      </c>
      <c r="U493" s="1">
        <v>86370.76</v>
      </c>
      <c r="V493">
        <v>145.24</v>
      </c>
      <c r="W493" s="1">
        <v>198557.55</v>
      </c>
      <c r="X493">
        <v>0.77500000000000002</v>
      </c>
      <c r="Y493">
        <v>0.12540000000000001</v>
      </c>
      <c r="Z493">
        <v>9.9599999999999994E-2</v>
      </c>
      <c r="AA493">
        <v>0.22500000000000001</v>
      </c>
      <c r="AB493">
        <v>198.56</v>
      </c>
      <c r="AC493" s="1">
        <v>5702.2571546589916</v>
      </c>
      <c r="AD493">
        <v>601.17999999999995</v>
      </c>
      <c r="AE493" s="1">
        <v>163154.66</v>
      </c>
      <c r="AF493" t="s">
        <v>3</v>
      </c>
      <c r="AG493" s="1">
        <v>39390</v>
      </c>
      <c r="AH493" s="1">
        <v>64710.080000000002</v>
      </c>
      <c r="AI493">
        <v>45.96</v>
      </c>
      <c r="AJ493">
        <v>25.49</v>
      </c>
      <c r="AK493">
        <v>29.78</v>
      </c>
      <c r="AL493">
        <v>2.11</v>
      </c>
      <c r="AM493">
        <v>1.79</v>
      </c>
      <c r="AN493">
        <v>1.98</v>
      </c>
      <c r="AO493" s="1">
        <v>1871.85</v>
      </c>
      <c r="AP493">
        <v>0.98029999999999995</v>
      </c>
      <c r="AQ493" s="1">
        <v>1389.83</v>
      </c>
      <c r="AR493" s="1">
        <v>2185.06</v>
      </c>
      <c r="AS493" s="1">
        <v>7162.09</v>
      </c>
      <c r="AT493">
        <v>802.73</v>
      </c>
      <c r="AU493">
        <v>323.16000000000003</v>
      </c>
      <c r="AV493" s="1">
        <v>11862.86</v>
      </c>
      <c r="AW493" s="1">
        <v>5363.58</v>
      </c>
      <c r="AX493">
        <v>0.4</v>
      </c>
      <c r="AY493" s="1">
        <v>5741.68</v>
      </c>
      <c r="AZ493">
        <v>0.42820000000000003</v>
      </c>
      <c r="BA493">
        <v>639.65</v>
      </c>
      <c r="BB493">
        <v>4.7699999999999999E-2</v>
      </c>
      <c r="BC493" s="1">
        <v>1664.31</v>
      </c>
      <c r="BD493">
        <v>0.1241</v>
      </c>
      <c r="BE493" s="1">
        <v>13409.23</v>
      </c>
      <c r="BF493">
        <v>0.57269999999999999</v>
      </c>
      <c r="BG493">
        <v>0.23089999999999999</v>
      </c>
      <c r="BH493">
        <v>0.14829999999999999</v>
      </c>
      <c r="BI493">
        <v>3.4599999999999999E-2</v>
      </c>
      <c r="BJ493">
        <v>1.35E-2</v>
      </c>
    </row>
    <row r="494" spans="1:62" x14ac:dyDescent="0.25">
      <c r="A494" t="s">
        <v>496</v>
      </c>
      <c r="B494" t="s">
        <v>1249</v>
      </c>
      <c r="C494">
        <v>113.1</v>
      </c>
      <c r="D494">
        <v>9.2392778104408002</v>
      </c>
      <c r="E494">
        <v>943.94595609999999</v>
      </c>
      <c r="F494">
        <v>2E-3</v>
      </c>
      <c r="G494">
        <v>6.9999999999999999E-4</v>
      </c>
      <c r="H494">
        <v>5.4999999999999997E-3</v>
      </c>
      <c r="I494">
        <v>8.9999999999999998E-4</v>
      </c>
      <c r="J494">
        <v>3.32E-2</v>
      </c>
      <c r="K494">
        <v>0.9284</v>
      </c>
      <c r="L494">
        <v>2.93E-2</v>
      </c>
      <c r="M494">
        <v>0.2636</v>
      </c>
      <c r="N494">
        <v>2.5000000000000001E-3</v>
      </c>
      <c r="O494">
        <v>0.157</v>
      </c>
      <c r="P494" s="1">
        <v>60258.879999999997</v>
      </c>
      <c r="Q494">
        <v>0.21990000000000001</v>
      </c>
      <c r="R494">
        <v>0.1799</v>
      </c>
      <c r="S494">
        <v>0.60009999999999997</v>
      </c>
      <c r="T494">
        <v>9.8000000000000007</v>
      </c>
      <c r="U494" s="1">
        <v>69481.53</v>
      </c>
      <c r="V494">
        <v>96.18</v>
      </c>
      <c r="W494" s="1">
        <v>188546.87</v>
      </c>
      <c r="X494">
        <v>0.80579999999999996</v>
      </c>
      <c r="Y494">
        <v>4.4600000000000001E-2</v>
      </c>
      <c r="Z494">
        <v>0.14960000000000001</v>
      </c>
      <c r="AA494">
        <v>0.19420000000000001</v>
      </c>
      <c r="AB494">
        <v>188.55</v>
      </c>
      <c r="AC494" s="1">
        <v>4546.6827869402869</v>
      </c>
      <c r="AD494">
        <v>507.14</v>
      </c>
      <c r="AE494" s="1">
        <v>170436.11</v>
      </c>
      <c r="AF494" t="s">
        <v>3</v>
      </c>
      <c r="AG494" s="1">
        <v>38042</v>
      </c>
      <c r="AH494" s="1">
        <v>59399.360000000001</v>
      </c>
      <c r="AI494">
        <v>32.75</v>
      </c>
      <c r="AJ494">
        <v>22.04</v>
      </c>
      <c r="AK494">
        <v>24.57</v>
      </c>
      <c r="AL494">
        <v>1.63</v>
      </c>
      <c r="AM494">
        <v>1.01</v>
      </c>
      <c r="AN494">
        <v>1.41</v>
      </c>
      <c r="AO494" s="1">
        <v>1929.66</v>
      </c>
      <c r="AP494">
        <v>1.2729999999999999</v>
      </c>
      <c r="AQ494" s="1">
        <v>1841.98</v>
      </c>
      <c r="AR494" s="1">
        <v>2767.19</v>
      </c>
      <c r="AS494" s="1">
        <v>7968.66</v>
      </c>
      <c r="AT494">
        <v>733.07</v>
      </c>
      <c r="AU494">
        <v>356.76</v>
      </c>
      <c r="AV494" s="1">
        <v>13667.66</v>
      </c>
      <c r="AW494" s="1">
        <v>7514.29</v>
      </c>
      <c r="AX494">
        <v>0.48049999999999998</v>
      </c>
      <c r="AY494" s="1">
        <v>5271.27</v>
      </c>
      <c r="AZ494">
        <v>0.33710000000000001</v>
      </c>
      <c r="BA494">
        <v>801.98</v>
      </c>
      <c r="BB494">
        <v>5.1299999999999998E-2</v>
      </c>
      <c r="BC494" s="1">
        <v>2049.56</v>
      </c>
      <c r="BD494">
        <v>0.13109999999999999</v>
      </c>
      <c r="BE494" s="1">
        <v>15637.1</v>
      </c>
      <c r="BF494">
        <v>0.54810000000000003</v>
      </c>
      <c r="BG494">
        <v>0.24429999999999999</v>
      </c>
      <c r="BH494">
        <v>0.1502</v>
      </c>
      <c r="BI494">
        <v>3.61E-2</v>
      </c>
      <c r="BJ494">
        <v>2.12E-2</v>
      </c>
    </row>
    <row r="495" spans="1:62" x14ac:dyDescent="0.25">
      <c r="A495" t="s">
        <v>497</v>
      </c>
      <c r="B495" t="s">
        <v>1250</v>
      </c>
      <c r="C495">
        <v>25.48</v>
      </c>
      <c r="D495">
        <v>233.71858382583599</v>
      </c>
      <c r="E495">
        <v>3692.4134073999999</v>
      </c>
      <c r="F495">
        <v>5.4300000000000001E-2</v>
      </c>
      <c r="G495">
        <v>6.9999999999999999E-4</v>
      </c>
      <c r="H495">
        <v>3.32E-2</v>
      </c>
      <c r="I495">
        <v>1E-3</v>
      </c>
      <c r="J495">
        <v>4.5900000000000003E-2</v>
      </c>
      <c r="K495">
        <v>0.81779999999999997</v>
      </c>
      <c r="L495">
        <v>4.7199999999999999E-2</v>
      </c>
      <c r="M495">
        <v>8.43E-2</v>
      </c>
      <c r="N495">
        <v>2.0299999999999999E-2</v>
      </c>
      <c r="O495">
        <v>0.11840000000000001</v>
      </c>
      <c r="P495" s="1">
        <v>77516.44</v>
      </c>
      <c r="Q495">
        <v>0.15440000000000001</v>
      </c>
      <c r="R495">
        <v>0.17430000000000001</v>
      </c>
      <c r="S495">
        <v>0.67130000000000001</v>
      </c>
      <c r="T495">
        <v>24.07</v>
      </c>
      <c r="U495" s="1">
        <v>98103.11</v>
      </c>
      <c r="V495">
        <v>157.33000000000001</v>
      </c>
      <c r="W495" s="1">
        <v>289955.96999999997</v>
      </c>
      <c r="X495">
        <v>0.81699999999999995</v>
      </c>
      <c r="Y495">
        <v>0.14960000000000001</v>
      </c>
      <c r="Z495">
        <v>3.3399999999999999E-2</v>
      </c>
      <c r="AA495">
        <v>0.183</v>
      </c>
      <c r="AB495">
        <v>289.95999999999998</v>
      </c>
      <c r="AC495" s="1">
        <v>11854.34180407187</v>
      </c>
      <c r="AD495" s="1">
        <v>1006.6</v>
      </c>
      <c r="AE495" s="1">
        <v>268014.05</v>
      </c>
      <c r="AF495" t="s">
        <v>3</v>
      </c>
      <c r="AG495" s="1">
        <v>58328</v>
      </c>
      <c r="AH495" s="1">
        <v>136580.85</v>
      </c>
      <c r="AI495">
        <v>78.39</v>
      </c>
      <c r="AJ495">
        <v>37.700000000000003</v>
      </c>
      <c r="AK495">
        <v>48.28</v>
      </c>
      <c r="AL495">
        <v>1.88</v>
      </c>
      <c r="AM495">
        <v>1.41</v>
      </c>
      <c r="AN495">
        <v>1.55</v>
      </c>
      <c r="AO495" s="1">
        <v>2155.15</v>
      </c>
      <c r="AP495">
        <v>0.60940000000000005</v>
      </c>
      <c r="AQ495" s="1">
        <v>1660.85</v>
      </c>
      <c r="AR495" s="1">
        <v>2307.44</v>
      </c>
      <c r="AS495" s="1">
        <v>8417.41</v>
      </c>
      <c r="AT495">
        <v>967.85</v>
      </c>
      <c r="AU495">
        <v>429.43</v>
      </c>
      <c r="AV495" s="1">
        <v>13782.98</v>
      </c>
      <c r="AW495" s="1">
        <v>2928.39</v>
      </c>
      <c r="AX495">
        <v>0.19420000000000001</v>
      </c>
      <c r="AY495" s="1">
        <v>9891.67</v>
      </c>
      <c r="AZ495">
        <v>0.65590000000000004</v>
      </c>
      <c r="BA495" s="1">
        <v>1068.21</v>
      </c>
      <c r="BB495">
        <v>7.0800000000000002E-2</v>
      </c>
      <c r="BC495" s="1">
        <v>1191.94</v>
      </c>
      <c r="BD495">
        <v>7.9000000000000001E-2</v>
      </c>
      <c r="BE495" s="1">
        <v>15080.2</v>
      </c>
      <c r="BF495">
        <v>0.60970000000000002</v>
      </c>
      <c r="BG495">
        <v>0.22550000000000001</v>
      </c>
      <c r="BH495">
        <v>0.1159</v>
      </c>
      <c r="BI495">
        <v>3.0800000000000001E-2</v>
      </c>
      <c r="BJ495">
        <v>1.8200000000000001E-2</v>
      </c>
    </row>
    <row r="496" spans="1:62" x14ac:dyDescent="0.25">
      <c r="A496" t="s">
        <v>498</v>
      </c>
      <c r="B496" t="s">
        <v>1251</v>
      </c>
      <c r="C496">
        <v>16.14</v>
      </c>
      <c r="D496">
        <v>344.57936963959349</v>
      </c>
      <c r="E496">
        <v>4448.0785722999999</v>
      </c>
      <c r="F496">
        <v>3.0000000000000001E-3</v>
      </c>
      <c r="G496">
        <v>1.5E-3</v>
      </c>
      <c r="H496">
        <v>0.36930000000000002</v>
      </c>
      <c r="I496">
        <v>1.6000000000000001E-3</v>
      </c>
      <c r="J496">
        <v>0.1323</v>
      </c>
      <c r="K496">
        <v>0.3775</v>
      </c>
      <c r="L496">
        <v>0.1148</v>
      </c>
      <c r="M496">
        <v>0.98950000000000005</v>
      </c>
      <c r="N496">
        <v>5.9499999999999997E-2</v>
      </c>
      <c r="O496">
        <v>0.18940000000000001</v>
      </c>
      <c r="P496" s="1">
        <v>63179.79</v>
      </c>
      <c r="Q496">
        <v>0.24970000000000001</v>
      </c>
      <c r="R496">
        <v>0.1993</v>
      </c>
      <c r="S496">
        <v>0.55100000000000005</v>
      </c>
      <c r="T496">
        <v>50.08</v>
      </c>
      <c r="U496" s="1">
        <v>85964.42</v>
      </c>
      <c r="V496">
        <v>91.18</v>
      </c>
      <c r="W496" s="1">
        <v>119978.2</v>
      </c>
      <c r="X496">
        <v>0.66010000000000002</v>
      </c>
      <c r="Y496">
        <v>0.26190000000000002</v>
      </c>
      <c r="Z496">
        <v>7.8E-2</v>
      </c>
      <c r="AA496">
        <v>0.33989999999999998</v>
      </c>
      <c r="AB496">
        <v>119.98</v>
      </c>
      <c r="AC496" s="1">
        <v>4881.7533033780946</v>
      </c>
      <c r="AD496">
        <v>410.46</v>
      </c>
      <c r="AE496" s="1">
        <v>68765.67</v>
      </c>
      <c r="AF496" t="s">
        <v>3</v>
      </c>
      <c r="AG496" s="1">
        <v>27318</v>
      </c>
      <c r="AH496" s="1">
        <v>38462.339999999997</v>
      </c>
      <c r="AI496">
        <v>58.19</v>
      </c>
      <c r="AJ496">
        <v>36.35</v>
      </c>
      <c r="AK496">
        <v>43.94</v>
      </c>
      <c r="AL496">
        <v>2.14</v>
      </c>
      <c r="AM496">
        <v>1.72</v>
      </c>
      <c r="AN496">
        <v>1.95</v>
      </c>
      <c r="AO496">
        <v>1.41</v>
      </c>
      <c r="AP496">
        <v>1.1063000000000001</v>
      </c>
      <c r="AQ496" s="1">
        <v>2320.6</v>
      </c>
      <c r="AR496" s="1">
        <v>3244.95</v>
      </c>
      <c r="AS496" s="1">
        <v>9180.0300000000007</v>
      </c>
      <c r="AT496" s="1">
        <v>1315.82</v>
      </c>
      <c r="AU496">
        <v>722.36</v>
      </c>
      <c r="AV496" s="1">
        <v>16783.759999999998</v>
      </c>
      <c r="AW496" s="1">
        <v>9769.6</v>
      </c>
      <c r="AX496">
        <v>0.51429999999999998</v>
      </c>
      <c r="AY496" s="1">
        <v>4328.7299999999996</v>
      </c>
      <c r="AZ496">
        <v>0.22789999999999999</v>
      </c>
      <c r="BA496">
        <v>472.53</v>
      </c>
      <c r="BB496">
        <v>2.4899999999999999E-2</v>
      </c>
      <c r="BC496" s="1">
        <v>4426.6099999999997</v>
      </c>
      <c r="BD496">
        <v>0.23300000000000001</v>
      </c>
      <c r="BE496" s="1">
        <v>18997.47</v>
      </c>
      <c r="BF496">
        <v>0.5756</v>
      </c>
      <c r="BG496">
        <v>0.22109999999999999</v>
      </c>
      <c r="BH496">
        <v>0.15920000000000001</v>
      </c>
      <c r="BI496">
        <v>3.1199999999999999E-2</v>
      </c>
      <c r="BJ496">
        <v>1.2999999999999999E-2</v>
      </c>
    </row>
    <row r="497" spans="1:62" x14ac:dyDescent="0.25">
      <c r="A497" t="s">
        <v>499</v>
      </c>
      <c r="B497" t="s">
        <v>1252</v>
      </c>
      <c r="C497">
        <v>27.86</v>
      </c>
      <c r="D497">
        <v>171.65006899596361</v>
      </c>
      <c r="E497">
        <v>4193.3699745499998</v>
      </c>
      <c r="F497">
        <v>3.9199999999999999E-2</v>
      </c>
      <c r="G497">
        <v>1.8E-3</v>
      </c>
      <c r="H497">
        <v>0.15179999999999999</v>
      </c>
      <c r="I497">
        <v>1.6999999999999999E-3</v>
      </c>
      <c r="J497">
        <v>7.9299999999999995E-2</v>
      </c>
      <c r="K497">
        <v>0.65249999999999997</v>
      </c>
      <c r="L497">
        <v>7.3800000000000004E-2</v>
      </c>
      <c r="M497">
        <v>0.35410000000000003</v>
      </c>
      <c r="N497">
        <v>4.7600000000000003E-2</v>
      </c>
      <c r="O497">
        <v>0.15820000000000001</v>
      </c>
      <c r="P497" s="1">
        <v>71568.649999999994</v>
      </c>
      <c r="Q497">
        <v>0.18529999999999999</v>
      </c>
      <c r="R497">
        <v>0.18110000000000001</v>
      </c>
      <c r="S497">
        <v>0.63360000000000005</v>
      </c>
      <c r="T497">
        <v>30.99</v>
      </c>
      <c r="U497" s="1">
        <v>95787.15</v>
      </c>
      <c r="V497">
        <v>134</v>
      </c>
      <c r="W497" s="1">
        <v>231766.92</v>
      </c>
      <c r="X497">
        <v>0.70079999999999998</v>
      </c>
      <c r="Y497">
        <v>0.25490000000000002</v>
      </c>
      <c r="Z497">
        <v>4.4299999999999999E-2</v>
      </c>
      <c r="AA497">
        <v>0.29920000000000002</v>
      </c>
      <c r="AB497">
        <v>231.77</v>
      </c>
      <c r="AC497" s="1">
        <v>9234.7389202614195</v>
      </c>
      <c r="AD497">
        <v>838.65</v>
      </c>
      <c r="AE497" s="1">
        <v>193702.17</v>
      </c>
      <c r="AF497" t="s">
        <v>3</v>
      </c>
      <c r="AG497" s="1">
        <v>38685</v>
      </c>
      <c r="AH497" s="1">
        <v>62942.1</v>
      </c>
      <c r="AI497">
        <v>66.489999999999995</v>
      </c>
      <c r="AJ497">
        <v>35.840000000000003</v>
      </c>
      <c r="AK497">
        <v>43.64</v>
      </c>
      <c r="AL497">
        <v>1.55</v>
      </c>
      <c r="AM497">
        <v>1.17</v>
      </c>
      <c r="AN497">
        <v>1.4</v>
      </c>
      <c r="AO497" s="1">
        <v>2495.3000000000002</v>
      </c>
      <c r="AP497">
        <v>0.99680000000000002</v>
      </c>
      <c r="AQ497" s="1">
        <v>1740.64</v>
      </c>
      <c r="AR497" s="1">
        <v>2363.89</v>
      </c>
      <c r="AS497" s="1">
        <v>8310.33</v>
      </c>
      <c r="AT497">
        <v>956.4</v>
      </c>
      <c r="AU497">
        <v>382.85</v>
      </c>
      <c r="AV497" s="1">
        <v>13754.11</v>
      </c>
      <c r="AW497" s="1">
        <v>4452.78</v>
      </c>
      <c r="AX497">
        <v>0.28670000000000001</v>
      </c>
      <c r="AY497" s="1">
        <v>8269.8799999999992</v>
      </c>
      <c r="AZ497">
        <v>0.53259999999999996</v>
      </c>
      <c r="BA497">
        <v>785.79</v>
      </c>
      <c r="BB497">
        <v>5.0599999999999999E-2</v>
      </c>
      <c r="BC497" s="1">
        <v>2020.1</v>
      </c>
      <c r="BD497">
        <v>0.13009999999999999</v>
      </c>
      <c r="BE497" s="1">
        <v>15528.55</v>
      </c>
      <c r="BF497">
        <v>0.59219999999999995</v>
      </c>
      <c r="BG497">
        <v>0.2361</v>
      </c>
      <c r="BH497">
        <v>0.1273</v>
      </c>
      <c r="BI497">
        <v>2.64E-2</v>
      </c>
      <c r="BJ497">
        <v>1.8100000000000002E-2</v>
      </c>
    </row>
    <row r="498" spans="1:62" x14ac:dyDescent="0.25">
      <c r="A498" t="s">
        <v>500</v>
      </c>
      <c r="B498" t="s">
        <v>1253</v>
      </c>
      <c r="C498">
        <v>54.76</v>
      </c>
      <c r="D498">
        <v>22.224831206819921</v>
      </c>
      <c r="E498">
        <v>1055.62979305</v>
      </c>
      <c r="F498">
        <v>3.7000000000000002E-3</v>
      </c>
      <c r="G498">
        <v>5.0000000000000001E-4</v>
      </c>
      <c r="H498">
        <v>9.7999999999999997E-3</v>
      </c>
      <c r="I498">
        <v>1.1000000000000001E-3</v>
      </c>
      <c r="J498">
        <v>3.5200000000000002E-2</v>
      </c>
      <c r="K498">
        <v>0.91910000000000003</v>
      </c>
      <c r="L498">
        <v>3.0499999999999999E-2</v>
      </c>
      <c r="M498">
        <v>0.27629999999999999</v>
      </c>
      <c r="N498">
        <v>6.7000000000000002E-3</v>
      </c>
      <c r="O498">
        <v>0.1416</v>
      </c>
      <c r="P498" s="1">
        <v>60451.199999999997</v>
      </c>
      <c r="Q498">
        <v>0.16769999999999999</v>
      </c>
      <c r="R498">
        <v>0.20960000000000001</v>
      </c>
      <c r="S498">
        <v>0.62270000000000003</v>
      </c>
      <c r="T498">
        <v>10.4</v>
      </c>
      <c r="U498" s="1">
        <v>77565.429999999993</v>
      </c>
      <c r="V498">
        <v>100.83</v>
      </c>
      <c r="W498" s="1">
        <v>262445.34000000003</v>
      </c>
      <c r="X498">
        <v>0.73829999999999996</v>
      </c>
      <c r="Y498">
        <v>0.12609999999999999</v>
      </c>
      <c r="Z498">
        <v>0.13569999999999999</v>
      </c>
      <c r="AA498">
        <v>0.26169999999999999</v>
      </c>
      <c r="AB498">
        <v>262.45</v>
      </c>
      <c r="AC498" s="1">
        <v>7501.0254024625192</v>
      </c>
      <c r="AD498">
        <v>665.67</v>
      </c>
      <c r="AE498" s="1">
        <v>228677.02</v>
      </c>
      <c r="AF498" t="s">
        <v>3</v>
      </c>
      <c r="AG498" s="1">
        <v>36351</v>
      </c>
      <c r="AH498" s="1">
        <v>61122.36</v>
      </c>
      <c r="AI498">
        <v>42.5</v>
      </c>
      <c r="AJ498">
        <v>23.49</v>
      </c>
      <c r="AK498">
        <v>27.75</v>
      </c>
      <c r="AL498">
        <v>1.91</v>
      </c>
      <c r="AM498">
        <v>1.28</v>
      </c>
      <c r="AN498">
        <v>1.62</v>
      </c>
      <c r="AO498" s="1">
        <v>1581.34</v>
      </c>
      <c r="AP498">
        <v>1.1474</v>
      </c>
      <c r="AQ498" s="1">
        <v>1835.79</v>
      </c>
      <c r="AR498" s="1">
        <v>2429.13</v>
      </c>
      <c r="AS498" s="1">
        <v>7659.04</v>
      </c>
      <c r="AT498">
        <v>706.45</v>
      </c>
      <c r="AU498">
        <v>424.42</v>
      </c>
      <c r="AV498" s="1">
        <v>13054.83</v>
      </c>
      <c r="AW498" s="1">
        <v>5671.37</v>
      </c>
      <c r="AX498">
        <v>0.37280000000000002</v>
      </c>
      <c r="AY498" s="1">
        <v>6774.72</v>
      </c>
      <c r="AZ498">
        <v>0.44540000000000002</v>
      </c>
      <c r="BA498">
        <v>821.61</v>
      </c>
      <c r="BB498">
        <v>5.3999999999999999E-2</v>
      </c>
      <c r="BC498" s="1">
        <v>1944.16</v>
      </c>
      <c r="BD498">
        <v>0.1278</v>
      </c>
      <c r="BE498" s="1">
        <v>15211.87</v>
      </c>
      <c r="BF498">
        <v>0.56210000000000004</v>
      </c>
      <c r="BG498">
        <v>0.2341</v>
      </c>
      <c r="BH498">
        <v>0.15090000000000001</v>
      </c>
      <c r="BI498">
        <v>3.3599999999999998E-2</v>
      </c>
      <c r="BJ498">
        <v>1.9199999999999998E-2</v>
      </c>
    </row>
    <row r="499" spans="1:62" x14ac:dyDescent="0.25">
      <c r="A499" t="s">
        <v>501</v>
      </c>
      <c r="B499" t="s">
        <v>1254</v>
      </c>
      <c r="C499">
        <v>29.29</v>
      </c>
      <c r="D499">
        <v>107.91167815802611</v>
      </c>
      <c r="E499">
        <v>2216.7535763000001</v>
      </c>
      <c r="F499">
        <v>9.7000000000000003E-3</v>
      </c>
      <c r="G499">
        <v>8.0000000000000004E-4</v>
      </c>
      <c r="H499">
        <v>3.4799999999999998E-2</v>
      </c>
      <c r="I499">
        <v>8.9999999999999998E-4</v>
      </c>
      <c r="J499">
        <v>5.6399999999999999E-2</v>
      </c>
      <c r="K499">
        <v>0.82850000000000001</v>
      </c>
      <c r="L499">
        <v>6.8900000000000003E-2</v>
      </c>
      <c r="M499">
        <v>0.44529999999999997</v>
      </c>
      <c r="N499">
        <v>1.7000000000000001E-2</v>
      </c>
      <c r="O499">
        <v>0.16439999999999999</v>
      </c>
      <c r="P499" s="1">
        <v>65171.03</v>
      </c>
      <c r="Q499">
        <v>0.16739999999999999</v>
      </c>
      <c r="R499">
        <v>0.17269999999999999</v>
      </c>
      <c r="S499">
        <v>0.65990000000000004</v>
      </c>
      <c r="T499">
        <v>16.47</v>
      </c>
      <c r="U499" s="1">
        <v>88622.74</v>
      </c>
      <c r="V499">
        <v>133.30000000000001</v>
      </c>
      <c r="W499" s="1">
        <v>176525.94</v>
      </c>
      <c r="X499">
        <v>0.72250000000000003</v>
      </c>
      <c r="Y499">
        <v>0.2198</v>
      </c>
      <c r="Z499">
        <v>5.7599999999999998E-2</v>
      </c>
      <c r="AA499">
        <v>0.27750000000000002</v>
      </c>
      <c r="AB499">
        <v>176.53</v>
      </c>
      <c r="AC499" s="1">
        <v>5804.5545124531091</v>
      </c>
      <c r="AD499">
        <v>585.17999999999995</v>
      </c>
      <c r="AE499" s="1">
        <v>144980.57999999999</v>
      </c>
      <c r="AF499" t="s">
        <v>3</v>
      </c>
      <c r="AG499" s="1">
        <v>33974</v>
      </c>
      <c r="AH499" s="1">
        <v>53633.74</v>
      </c>
      <c r="AI499">
        <v>51.51</v>
      </c>
      <c r="AJ499">
        <v>29.07</v>
      </c>
      <c r="AK499">
        <v>35.11</v>
      </c>
      <c r="AL499">
        <v>2.08</v>
      </c>
      <c r="AM499">
        <v>1.43</v>
      </c>
      <c r="AN499">
        <v>1.76</v>
      </c>
      <c r="AO499">
        <v>955.1</v>
      </c>
      <c r="AP499">
        <v>0.96540000000000004</v>
      </c>
      <c r="AQ499" s="1">
        <v>1674.41</v>
      </c>
      <c r="AR499" s="1">
        <v>2335.77</v>
      </c>
      <c r="AS499" s="1">
        <v>7753.87</v>
      </c>
      <c r="AT499">
        <v>826.34</v>
      </c>
      <c r="AU499">
        <v>368.1</v>
      </c>
      <c r="AV499" s="1">
        <v>12958.48</v>
      </c>
      <c r="AW499" s="1">
        <v>6327.73</v>
      </c>
      <c r="AX499">
        <v>0.42970000000000003</v>
      </c>
      <c r="AY499" s="1">
        <v>5345.03</v>
      </c>
      <c r="AZ499">
        <v>0.36299999999999999</v>
      </c>
      <c r="BA499">
        <v>713.69</v>
      </c>
      <c r="BB499">
        <v>4.8500000000000001E-2</v>
      </c>
      <c r="BC499" s="1">
        <v>2338.27</v>
      </c>
      <c r="BD499">
        <v>0.1588</v>
      </c>
      <c r="BE499" s="1">
        <v>14724.73</v>
      </c>
      <c r="BF499">
        <v>0.55400000000000005</v>
      </c>
      <c r="BG499">
        <v>0.23980000000000001</v>
      </c>
      <c r="BH499">
        <v>0.16600000000000001</v>
      </c>
      <c r="BI499">
        <v>2.5600000000000001E-2</v>
      </c>
      <c r="BJ499">
        <v>1.46E-2</v>
      </c>
    </row>
    <row r="500" spans="1:62" x14ac:dyDescent="0.25">
      <c r="A500" t="s">
        <v>502</v>
      </c>
      <c r="B500" t="s">
        <v>1255</v>
      </c>
      <c r="C500">
        <v>6.14</v>
      </c>
      <c r="D500">
        <v>303.1283605160354</v>
      </c>
      <c r="E500">
        <v>1559.2882543000001</v>
      </c>
      <c r="F500">
        <v>6.7000000000000002E-3</v>
      </c>
      <c r="G500">
        <v>1E-3</v>
      </c>
      <c r="H500">
        <v>0.34760000000000002</v>
      </c>
      <c r="I500">
        <v>1.5E-3</v>
      </c>
      <c r="J500">
        <v>0.13120000000000001</v>
      </c>
      <c r="K500">
        <v>0.41149999999999998</v>
      </c>
      <c r="L500">
        <v>0.10050000000000001</v>
      </c>
      <c r="M500">
        <v>0.91120000000000001</v>
      </c>
      <c r="N500">
        <v>4.6199999999999998E-2</v>
      </c>
      <c r="O500">
        <v>0.17380000000000001</v>
      </c>
      <c r="P500" s="1">
        <v>65218.52</v>
      </c>
      <c r="Q500">
        <v>0.245</v>
      </c>
      <c r="R500">
        <v>0.2205</v>
      </c>
      <c r="S500">
        <v>0.53449999999999998</v>
      </c>
      <c r="T500">
        <v>16.91</v>
      </c>
      <c r="U500" s="1">
        <v>87814.76</v>
      </c>
      <c r="V500">
        <v>89.92</v>
      </c>
      <c r="W500" s="1">
        <v>146859.82999999999</v>
      </c>
      <c r="X500">
        <v>0.61799999999999999</v>
      </c>
      <c r="Y500">
        <v>0.3135</v>
      </c>
      <c r="Z500">
        <v>6.8500000000000005E-2</v>
      </c>
      <c r="AA500">
        <v>0.38200000000000001</v>
      </c>
      <c r="AB500">
        <v>146.86000000000001</v>
      </c>
      <c r="AC500" s="1">
        <v>6456.7792972982079</v>
      </c>
      <c r="AD500">
        <v>513.19000000000005</v>
      </c>
      <c r="AE500" s="1">
        <v>107230.74</v>
      </c>
      <c r="AF500" t="s">
        <v>3</v>
      </c>
      <c r="AG500" s="1">
        <v>28425</v>
      </c>
      <c r="AH500" s="1">
        <v>44041.56</v>
      </c>
      <c r="AI500">
        <v>59.53</v>
      </c>
      <c r="AJ500">
        <v>36.71</v>
      </c>
      <c r="AK500">
        <v>43.61</v>
      </c>
      <c r="AL500">
        <v>1.76</v>
      </c>
      <c r="AM500">
        <v>1.38</v>
      </c>
      <c r="AN500">
        <v>1.55</v>
      </c>
      <c r="AO500">
        <v>0</v>
      </c>
      <c r="AP500">
        <v>1.0745</v>
      </c>
      <c r="AQ500" s="1">
        <v>2491.94</v>
      </c>
      <c r="AR500" s="1">
        <v>2950.96</v>
      </c>
      <c r="AS500" s="1">
        <v>9411.02</v>
      </c>
      <c r="AT500" s="1">
        <v>1126.97</v>
      </c>
      <c r="AU500">
        <v>526.52</v>
      </c>
      <c r="AV500" s="1">
        <v>16507.419999999998</v>
      </c>
      <c r="AW500" s="1">
        <v>8855.8799999999992</v>
      </c>
      <c r="AX500">
        <v>0.46339999999999998</v>
      </c>
      <c r="AY500" s="1">
        <v>5416.31</v>
      </c>
      <c r="AZ500">
        <v>0.28339999999999999</v>
      </c>
      <c r="BA500">
        <v>923.16</v>
      </c>
      <c r="BB500">
        <v>4.8300000000000003E-2</v>
      </c>
      <c r="BC500" s="1">
        <v>3916.5</v>
      </c>
      <c r="BD500">
        <v>0.2049</v>
      </c>
      <c r="BE500" s="1">
        <v>19111.86</v>
      </c>
      <c r="BF500">
        <v>0.53979999999999995</v>
      </c>
      <c r="BG500">
        <v>0.21390000000000001</v>
      </c>
      <c r="BH500">
        <v>0.2026</v>
      </c>
      <c r="BI500">
        <v>2.7E-2</v>
      </c>
      <c r="BJ500">
        <v>1.6799999999999999E-2</v>
      </c>
    </row>
    <row r="501" spans="1:62" x14ac:dyDescent="0.25">
      <c r="A501" t="s">
        <v>503</v>
      </c>
      <c r="B501" t="s">
        <v>1256</v>
      </c>
      <c r="C501">
        <v>64.48</v>
      </c>
      <c r="D501">
        <v>25.50118870522185</v>
      </c>
      <c r="E501">
        <v>1445.4930073</v>
      </c>
      <c r="F501">
        <v>4.0000000000000001E-3</v>
      </c>
      <c r="G501">
        <v>5.0000000000000001E-4</v>
      </c>
      <c r="H501">
        <v>1.12E-2</v>
      </c>
      <c r="I501">
        <v>1E-3</v>
      </c>
      <c r="J501">
        <v>3.7199999999999997E-2</v>
      </c>
      <c r="K501">
        <v>0.91039999999999999</v>
      </c>
      <c r="L501">
        <v>3.5700000000000003E-2</v>
      </c>
      <c r="M501">
        <v>0.2893</v>
      </c>
      <c r="N501">
        <v>5.1999999999999998E-3</v>
      </c>
      <c r="O501">
        <v>0.14149999999999999</v>
      </c>
      <c r="P501" s="1">
        <v>62438.22</v>
      </c>
      <c r="Q501">
        <v>0.1953</v>
      </c>
      <c r="R501">
        <v>0.19209999999999999</v>
      </c>
      <c r="S501">
        <v>0.61260000000000003</v>
      </c>
      <c r="T501">
        <v>12.28</v>
      </c>
      <c r="U501" s="1">
        <v>82358.399999999994</v>
      </c>
      <c r="V501">
        <v>118.07</v>
      </c>
      <c r="W501" s="1">
        <v>230596.07</v>
      </c>
      <c r="X501">
        <v>0.74039999999999995</v>
      </c>
      <c r="Y501">
        <v>0.13669999999999999</v>
      </c>
      <c r="Z501">
        <v>0.1229</v>
      </c>
      <c r="AA501">
        <v>0.2596</v>
      </c>
      <c r="AB501">
        <v>230.6</v>
      </c>
      <c r="AC501" s="1">
        <v>6251.3070480385304</v>
      </c>
      <c r="AD501">
        <v>654.44000000000005</v>
      </c>
      <c r="AE501" s="1">
        <v>186909.18</v>
      </c>
      <c r="AF501" t="s">
        <v>3</v>
      </c>
      <c r="AG501" s="1">
        <v>38581</v>
      </c>
      <c r="AH501" s="1">
        <v>63447.3</v>
      </c>
      <c r="AI501">
        <v>44.53</v>
      </c>
      <c r="AJ501">
        <v>25.46</v>
      </c>
      <c r="AK501">
        <v>29.11</v>
      </c>
      <c r="AL501">
        <v>1.7</v>
      </c>
      <c r="AM501">
        <v>1.37</v>
      </c>
      <c r="AN501">
        <v>1.54</v>
      </c>
      <c r="AO501" s="1">
        <v>1792.99</v>
      </c>
      <c r="AP501">
        <v>1.0609</v>
      </c>
      <c r="AQ501" s="1">
        <v>1639.39</v>
      </c>
      <c r="AR501" s="1">
        <v>2384.46</v>
      </c>
      <c r="AS501" s="1">
        <v>7435.55</v>
      </c>
      <c r="AT501">
        <v>782.44</v>
      </c>
      <c r="AU501">
        <v>369.51</v>
      </c>
      <c r="AV501" s="1">
        <v>12611.34</v>
      </c>
      <c r="AW501" s="1">
        <v>5403.94</v>
      </c>
      <c r="AX501">
        <v>0.37030000000000002</v>
      </c>
      <c r="AY501" s="1">
        <v>6663.27</v>
      </c>
      <c r="AZ501">
        <v>0.45660000000000001</v>
      </c>
      <c r="BA501">
        <v>718.47</v>
      </c>
      <c r="BB501">
        <v>4.9200000000000001E-2</v>
      </c>
      <c r="BC501" s="1">
        <v>1809.11</v>
      </c>
      <c r="BD501">
        <v>0.124</v>
      </c>
      <c r="BE501" s="1">
        <v>14594.79</v>
      </c>
      <c r="BF501">
        <v>0.5706</v>
      </c>
      <c r="BG501">
        <v>0.2293</v>
      </c>
      <c r="BH501">
        <v>0.14599999999999999</v>
      </c>
      <c r="BI501">
        <v>3.56E-2</v>
      </c>
      <c r="BJ501">
        <v>1.8499999999999999E-2</v>
      </c>
    </row>
    <row r="502" spans="1:62" x14ac:dyDescent="0.25">
      <c r="A502" t="s">
        <v>504</v>
      </c>
      <c r="B502" t="s">
        <v>1257</v>
      </c>
      <c r="C502">
        <v>75.52</v>
      </c>
      <c r="D502">
        <v>12.77357042256825</v>
      </c>
      <c r="E502">
        <v>905.42820395000001</v>
      </c>
      <c r="F502">
        <v>3.0000000000000001E-3</v>
      </c>
      <c r="G502">
        <v>6.9999999999999999E-4</v>
      </c>
      <c r="H502">
        <v>4.7000000000000002E-3</v>
      </c>
      <c r="I502">
        <v>2.9999999999999997E-4</v>
      </c>
      <c r="J502">
        <v>1.9300000000000001E-2</v>
      </c>
      <c r="K502">
        <v>0.95399999999999996</v>
      </c>
      <c r="L502">
        <v>1.7999999999999999E-2</v>
      </c>
      <c r="M502">
        <v>0.15310000000000001</v>
      </c>
      <c r="N502">
        <v>2.0999999999999999E-3</v>
      </c>
      <c r="O502">
        <v>0.1235</v>
      </c>
      <c r="P502" s="1">
        <v>63025.17</v>
      </c>
      <c r="Q502">
        <v>0.16539999999999999</v>
      </c>
      <c r="R502">
        <v>0.18540000000000001</v>
      </c>
      <c r="S502">
        <v>0.6492</v>
      </c>
      <c r="T502">
        <v>7.26</v>
      </c>
      <c r="U502" s="1">
        <v>82659.02</v>
      </c>
      <c r="V502">
        <v>124.86</v>
      </c>
      <c r="W502" s="1">
        <v>207222.15</v>
      </c>
      <c r="X502">
        <v>0.82650000000000001</v>
      </c>
      <c r="Y502">
        <v>6.6900000000000001E-2</v>
      </c>
      <c r="Z502">
        <v>0.1066</v>
      </c>
      <c r="AA502">
        <v>0.17349999999999999</v>
      </c>
      <c r="AB502">
        <v>207.22</v>
      </c>
      <c r="AC502" s="1">
        <v>4746.1198807032242</v>
      </c>
      <c r="AD502">
        <v>577.09</v>
      </c>
      <c r="AE502" s="1">
        <v>182913.31</v>
      </c>
      <c r="AF502" t="s">
        <v>3</v>
      </c>
      <c r="AG502" s="1">
        <v>42426</v>
      </c>
      <c r="AH502" s="1">
        <v>69672.22</v>
      </c>
      <c r="AI502">
        <v>34.450000000000003</v>
      </c>
      <c r="AJ502">
        <v>22.18</v>
      </c>
      <c r="AK502">
        <v>24.68</v>
      </c>
      <c r="AL502">
        <v>1.37</v>
      </c>
      <c r="AM502">
        <v>0.91</v>
      </c>
      <c r="AN502">
        <v>1.19</v>
      </c>
      <c r="AO502" s="1">
        <v>1986.58</v>
      </c>
      <c r="AP502">
        <v>1.1453</v>
      </c>
      <c r="AQ502" s="1">
        <v>1668.9</v>
      </c>
      <c r="AR502" s="1">
        <v>2501</v>
      </c>
      <c r="AS502" s="1">
        <v>7478.74</v>
      </c>
      <c r="AT502">
        <v>660.52</v>
      </c>
      <c r="AU502">
        <v>433.64</v>
      </c>
      <c r="AV502" s="1">
        <v>12742.81</v>
      </c>
      <c r="AW502" s="1">
        <v>6450.69</v>
      </c>
      <c r="AX502">
        <v>0.44280000000000003</v>
      </c>
      <c r="AY502" s="1">
        <v>5885.92</v>
      </c>
      <c r="AZ502">
        <v>0.40400000000000003</v>
      </c>
      <c r="BA502">
        <v>843.16</v>
      </c>
      <c r="BB502">
        <v>5.79E-2</v>
      </c>
      <c r="BC502" s="1">
        <v>1387.56</v>
      </c>
      <c r="BD502">
        <v>9.5299999999999996E-2</v>
      </c>
      <c r="BE502" s="1">
        <v>14567.34</v>
      </c>
      <c r="BF502">
        <v>0.55759999999999998</v>
      </c>
      <c r="BG502">
        <v>0.246</v>
      </c>
      <c r="BH502">
        <v>0.13869999999999999</v>
      </c>
      <c r="BI502">
        <v>3.49E-2</v>
      </c>
      <c r="BJ502">
        <v>2.2800000000000001E-2</v>
      </c>
    </row>
    <row r="503" spans="1:62" x14ac:dyDescent="0.25">
      <c r="A503" t="s">
        <v>505</v>
      </c>
      <c r="B503" t="s">
        <v>1258</v>
      </c>
      <c r="C503">
        <v>76.760000000000005</v>
      </c>
      <c r="D503">
        <v>27.273501329685299</v>
      </c>
      <c r="E503">
        <v>1752.17463595</v>
      </c>
      <c r="F503">
        <v>5.3E-3</v>
      </c>
      <c r="G503">
        <v>1.1000000000000001E-3</v>
      </c>
      <c r="H503">
        <v>1.3899999999999999E-2</v>
      </c>
      <c r="I503">
        <v>1.4E-3</v>
      </c>
      <c r="J503">
        <v>4.1599999999999998E-2</v>
      </c>
      <c r="K503">
        <v>0.89470000000000005</v>
      </c>
      <c r="L503">
        <v>4.2099999999999999E-2</v>
      </c>
      <c r="M503">
        <v>0.34789999999999999</v>
      </c>
      <c r="N503">
        <v>4.4000000000000003E-3</v>
      </c>
      <c r="O503">
        <v>0.15190000000000001</v>
      </c>
      <c r="P503" s="1">
        <v>62759.83</v>
      </c>
      <c r="Q503">
        <v>0.18779999999999999</v>
      </c>
      <c r="R503">
        <v>0.17849999999999999</v>
      </c>
      <c r="S503">
        <v>0.63370000000000004</v>
      </c>
      <c r="T503">
        <v>12.74</v>
      </c>
      <c r="U503" s="1">
        <v>84594.7</v>
      </c>
      <c r="V503">
        <v>138.30000000000001</v>
      </c>
      <c r="W503" s="1">
        <v>191578.17</v>
      </c>
      <c r="X503">
        <v>0.76629999999999998</v>
      </c>
      <c r="Y503">
        <v>0.161</v>
      </c>
      <c r="Z503">
        <v>7.2700000000000001E-2</v>
      </c>
      <c r="AA503">
        <v>0.23369999999999999</v>
      </c>
      <c r="AB503">
        <v>191.58</v>
      </c>
      <c r="AC503" s="1">
        <v>5360.6343670791921</v>
      </c>
      <c r="AD503">
        <v>568.53</v>
      </c>
      <c r="AE503" s="1">
        <v>169129.38</v>
      </c>
      <c r="AF503" t="s">
        <v>3</v>
      </c>
      <c r="AG503" s="1">
        <v>37012</v>
      </c>
      <c r="AH503" s="1">
        <v>58540.45</v>
      </c>
      <c r="AI503">
        <v>39.090000000000003</v>
      </c>
      <c r="AJ503">
        <v>24.5</v>
      </c>
      <c r="AK503">
        <v>29.26</v>
      </c>
      <c r="AL503">
        <v>1.58</v>
      </c>
      <c r="AM503">
        <v>1.1200000000000001</v>
      </c>
      <c r="AN503">
        <v>1.46</v>
      </c>
      <c r="AO503" s="1">
        <v>1493</v>
      </c>
      <c r="AP503">
        <v>1.1011</v>
      </c>
      <c r="AQ503" s="1">
        <v>1529.54</v>
      </c>
      <c r="AR503" s="1">
        <v>2352.1799999999998</v>
      </c>
      <c r="AS503" s="1">
        <v>7330.8</v>
      </c>
      <c r="AT503">
        <v>816.89</v>
      </c>
      <c r="AU503">
        <v>368.19</v>
      </c>
      <c r="AV503" s="1">
        <v>12397.59</v>
      </c>
      <c r="AW503" s="1">
        <v>5789.65</v>
      </c>
      <c r="AX503">
        <v>0.41299999999999998</v>
      </c>
      <c r="AY503" s="1">
        <v>5513.86</v>
      </c>
      <c r="AZ503">
        <v>0.39329999999999998</v>
      </c>
      <c r="BA503">
        <v>683.34</v>
      </c>
      <c r="BB503">
        <v>4.87E-2</v>
      </c>
      <c r="BC503" s="1">
        <v>2032.39</v>
      </c>
      <c r="BD503">
        <v>0.14499999999999999</v>
      </c>
      <c r="BE503" s="1">
        <v>14019.24</v>
      </c>
      <c r="BF503">
        <v>0.56669999999999998</v>
      </c>
      <c r="BG503">
        <v>0.23369999999999999</v>
      </c>
      <c r="BH503">
        <v>0.1474</v>
      </c>
      <c r="BI503">
        <v>3.4099999999999998E-2</v>
      </c>
      <c r="BJ503">
        <v>1.8200000000000001E-2</v>
      </c>
    </row>
    <row r="504" spans="1:62" x14ac:dyDescent="0.25">
      <c r="A504" t="s">
        <v>506</v>
      </c>
      <c r="B504" t="s">
        <v>1259</v>
      </c>
      <c r="C504">
        <v>13.29</v>
      </c>
      <c r="D504">
        <v>265.9333367534835</v>
      </c>
      <c r="E504">
        <v>2786.5136336</v>
      </c>
      <c r="F504">
        <v>3.3999999999999998E-3</v>
      </c>
      <c r="G504">
        <v>1E-3</v>
      </c>
      <c r="H504">
        <v>0.28110000000000002</v>
      </c>
      <c r="I504">
        <v>1.5E-3</v>
      </c>
      <c r="J504">
        <v>0.1036</v>
      </c>
      <c r="K504">
        <v>0.47589999999999999</v>
      </c>
      <c r="L504">
        <v>0.13350000000000001</v>
      </c>
      <c r="M504">
        <v>0.98770000000000002</v>
      </c>
      <c r="N504">
        <v>4.0500000000000001E-2</v>
      </c>
      <c r="O504">
        <v>0.19020000000000001</v>
      </c>
      <c r="P504" s="1">
        <v>62689.61</v>
      </c>
      <c r="Q504">
        <v>0.26350000000000001</v>
      </c>
      <c r="R504">
        <v>0.2056</v>
      </c>
      <c r="S504">
        <v>0.53090000000000004</v>
      </c>
      <c r="T504">
        <v>28.81</v>
      </c>
      <c r="U504" s="1">
        <v>86524.04</v>
      </c>
      <c r="V504">
        <v>96.12</v>
      </c>
      <c r="W504" s="1">
        <v>125534.77</v>
      </c>
      <c r="X504">
        <v>0.64229999999999998</v>
      </c>
      <c r="Y504">
        <v>0.27689999999999998</v>
      </c>
      <c r="Z504">
        <v>8.0799999999999997E-2</v>
      </c>
      <c r="AA504">
        <v>0.35770000000000002</v>
      </c>
      <c r="AB504">
        <v>125.53</v>
      </c>
      <c r="AC504" s="1">
        <v>4803.6658119324711</v>
      </c>
      <c r="AD504">
        <v>415.23</v>
      </c>
      <c r="AE504" s="1">
        <v>81671.850000000006</v>
      </c>
      <c r="AF504" t="s">
        <v>3</v>
      </c>
      <c r="AG504" s="1">
        <v>27372</v>
      </c>
      <c r="AH504" s="1">
        <v>40695.01</v>
      </c>
      <c r="AI504">
        <v>54.53</v>
      </c>
      <c r="AJ504">
        <v>32.58</v>
      </c>
      <c r="AK504">
        <v>39.42</v>
      </c>
      <c r="AL504">
        <v>2.38</v>
      </c>
      <c r="AM504">
        <v>1.93</v>
      </c>
      <c r="AN504">
        <v>2.2200000000000002</v>
      </c>
      <c r="AO504">
        <v>1.41</v>
      </c>
      <c r="AP504">
        <v>1.0031000000000001</v>
      </c>
      <c r="AQ504" s="1">
        <v>2079.81</v>
      </c>
      <c r="AR504" s="1">
        <v>3077.35</v>
      </c>
      <c r="AS504" s="1">
        <v>8838.67</v>
      </c>
      <c r="AT504" s="1">
        <v>1108.96</v>
      </c>
      <c r="AU504">
        <v>619.9</v>
      </c>
      <c r="AV504" s="1">
        <v>15724.69</v>
      </c>
      <c r="AW504" s="1">
        <v>9122.49</v>
      </c>
      <c r="AX504">
        <v>0.51749999999999996</v>
      </c>
      <c r="AY504" s="1">
        <v>4020.49</v>
      </c>
      <c r="AZ504">
        <v>0.2281</v>
      </c>
      <c r="BA504">
        <v>622.29</v>
      </c>
      <c r="BB504">
        <v>3.5299999999999998E-2</v>
      </c>
      <c r="BC504" s="1">
        <v>3862.82</v>
      </c>
      <c r="BD504">
        <v>0.21909999999999999</v>
      </c>
      <c r="BE504" s="1">
        <v>17628.09</v>
      </c>
      <c r="BF504">
        <v>0.55969999999999998</v>
      </c>
      <c r="BG504">
        <v>0.2225</v>
      </c>
      <c r="BH504">
        <v>0.1701</v>
      </c>
      <c r="BI504">
        <v>3.1199999999999999E-2</v>
      </c>
      <c r="BJ504">
        <v>1.6500000000000001E-2</v>
      </c>
    </row>
    <row r="505" spans="1:62" x14ac:dyDescent="0.25">
      <c r="A505" t="s">
        <v>507</v>
      </c>
      <c r="B505" t="s">
        <v>1260</v>
      </c>
      <c r="C505">
        <v>26.52</v>
      </c>
      <c r="D505">
        <v>209.49994317472809</v>
      </c>
      <c r="E505">
        <v>4946.5880178500001</v>
      </c>
      <c r="F505">
        <v>3.9600000000000003E-2</v>
      </c>
      <c r="G505">
        <v>6.9999999999999999E-4</v>
      </c>
      <c r="H505">
        <v>5.1999999999999998E-2</v>
      </c>
      <c r="I505">
        <v>8.9999999999999998E-4</v>
      </c>
      <c r="J505">
        <v>4.2700000000000002E-2</v>
      </c>
      <c r="K505">
        <v>0.80930000000000002</v>
      </c>
      <c r="L505">
        <v>5.4800000000000001E-2</v>
      </c>
      <c r="M505">
        <v>0.1946</v>
      </c>
      <c r="N505">
        <v>2.0400000000000001E-2</v>
      </c>
      <c r="O505">
        <v>0.1401</v>
      </c>
      <c r="P505" s="1">
        <v>78167.759999999995</v>
      </c>
      <c r="Q505">
        <v>0.1613</v>
      </c>
      <c r="R505">
        <v>0.19009999999999999</v>
      </c>
      <c r="S505">
        <v>0.64849999999999997</v>
      </c>
      <c r="T505">
        <v>31.45</v>
      </c>
      <c r="U505" s="1">
        <v>104520.9</v>
      </c>
      <c r="V505">
        <v>157.4</v>
      </c>
      <c r="W505" s="1">
        <v>277960.06</v>
      </c>
      <c r="X505">
        <v>0.77029999999999998</v>
      </c>
      <c r="Y505">
        <v>0.1943</v>
      </c>
      <c r="Z505">
        <v>3.5400000000000001E-2</v>
      </c>
      <c r="AA505">
        <v>0.22969999999999999</v>
      </c>
      <c r="AB505">
        <v>277.95999999999998</v>
      </c>
      <c r="AC505" s="1">
        <v>10957.127251434429</v>
      </c>
      <c r="AD505" s="1">
        <v>1036.99</v>
      </c>
      <c r="AE505" s="1">
        <v>246074.05</v>
      </c>
      <c r="AF505" t="s">
        <v>3</v>
      </c>
      <c r="AG505" s="1">
        <v>45000</v>
      </c>
      <c r="AH505" s="1">
        <v>85744.89</v>
      </c>
      <c r="AI505">
        <v>71.87</v>
      </c>
      <c r="AJ505">
        <v>35.08</v>
      </c>
      <c r="AK505">
        <v>42.07</v>
      </c>
      <c r="AL505">
        <v>1.91</v>
      </c>
      <c r="AM505">
        <v>1.53</v>
      </c>
      <c r="AN505">
        <v>1.68</v>
      </c>
      <c r="AO505">
        <v>0</v>
      </c>
      <c r="AP505">
        <v>0.78380000000000005</v>
      </c>
      <c r="AQ505" s="1">
        <v>1683.15</v>
      </c>
      <c r="AR505" s="1">
        <v>2448.81</v>
      </c>
      <c r="AS505" s="1">
        <v>8409.8799999999992</v>
      </c>
      <c r="AT505">
        <v>986.23</v>
      </c>
      <c r="AU505">
        <v>398.94</v>
      </c>
      <c r="AV505" s="1">
        <v>13927.01</v>
      </c>
      <c r="AW505" s="1">
        <v>3552.94</v>
      </c>
      <c r="AX505">
        <v>0.23549999999999999</v>
      </c>
      <c r="AY505" s="1">
        <v>9196.61</v>
      </c>
      <c r="AZ505">
        <v>0.60950000000000004</v>
      </c>
      <c r="BA505">
        <v>946.76</v>
      </c>
      <c r="BB505">
        <v>6.2700000000000006E-2</v>
      </c>
      <c r="BC505" s="1">
        <v>1392.22</v>
      </c>
      <c r="BD505">
        <v>9.2299999999999993E-2</v>
      </c>
      <c r="BE505" s="1">
        <v>15088.55</v>
      </c>
      <c r="BF505">
        <v>0.6018</v>
      </c>
      <c r="BG505">
        <v>0.23699999999999999</v>
      </c>
      <c r="BH505">
        <v>0.11559999999999999</v>
      </c>
      <c r="BI505">
        <v>2.92E-2</v>
      </c>
      <c r="BJ505">
        <v>1.6400000000000001E-2</v>
      </c>
    </row>
    <row r="506" spans="1:62" x14ac:dyDescent="0.25">
      <c r="A506" t="s">
        <v>508</v>
      </c>
      <c r="B506" t="s">
        <v>1261</v>
      </c>
      <c r="C506">
        <v>42.29</v>
      </c>
      <c r="D506">
        <v>23.61792505171039</v>
      </c>
      <c r="E506">
        <v>900.13037310000004</v>
      </c>
      <c r="F506">
        <v>4.7000000000000002E-3</v>
      </c>
      <c r="G506">
        <v>5.9999999999999995E-4</v>
      </c>
      <c r="H506">
        <v>8.9999999999999993E-3</v>
      </c>
      <c r="I506">
        <v>1.1000000000000001E-3</v>
      </c>
      <c r="J506">
        <v>3.2099999999999997E-2</v>
      </c>
      <c r="K506">
        <v>0.92100000000000004</v>
      </c>
      <c r="L506">
        <v>3.15E-2</v>
      </c>
      <c r="M506">
        <v>0.31340000000000001</v>
      </c>
      <c r="N506">
        <v>6.3E-3</v>
      </c>
      <c r="O506">
        <v>0.14879999999999999</v>
      </c>
      <c r="P506" s="1">
        <v>59508.18</v>
      </c>
      <c r="Q506">
        <v>0.19520000000000001</v>
      </c>
      <c r="R506">
        <v>0.22159999999999999</v>
      </c>
      <c r="S506">
        <v>0.58320000000000005</v>
      </c>
      <c r="T506">
        <v>8.6</v>
      </c>
      <c r="U506" s="1">
        <v>79262.210000000006</v>
      </c>
      <c r="V506">
        <v>102.65</v>
      </c>
      <c r="W506" s="1">
        <v>224973.77</v>
      </c>
      <c r="X506">
        <v>0.82509999999999994</v>
      </c>
      <c r="Y506">
        <v>0.1095</v>
      </c>
      <c r="Z506">
        <v>6.54E-2</v>
      </c>
      <c r="AA506">
        <v>0.1749</v>
      </c>
      <c r="AB506">
        <v>224.97</v>
      </c>
      <c r="AC506" s="1">
        <v>6032.349690625103</v>
      </c>
      <c r="AD506">
        <v>638.4</v>
      </c>
      <c r="AE506" s="1">
        <v>210220.08</v>
      </c>
      <c r="AF506" t="s">
        <v>3</v>
      </c>
      <c r="AG506" s="1">
        <v>36273</v>
      </c>
      <c r="AH506" s="1">
        <v>59174.25</v>
      </c>
      <c r="AI506">
        <v>39.880000000000003</v>
      </c>
      <c r="AJ506">
        <v>22.81</v>
      </c>
      <c r="AK506">
        <v>26.44</v>
      </c>
      <c r="AL506">
        <v>2.25</v>
      </c>
      <c r="AM506">
        <v>1.68</v>
      </c>
      <c r="AN506">
        <v>2.0299999999999998</v>
      </c>
      <c r="AO506" s="1">
        <v>2125.6</v>
      </c>
      <c r="AP506">
        <v>1.3237000000000001</v>
      </c>
      <c r="AQ506" s="1">
        <v>1958.49</v>
      </c>
      <c r="AR506" s="1">
        <v>2562.29</v>
      </c>
      <c r="AS506" s="1">
        <v>7855.84</v>
      </c>
      <c r="AT506">
        <v>805.85</v>
      </c>
      <c r="AU506">
        <v>528.91999999999996</v>
      </c>
      <c r="AV506" s="1">
        <v>13711.4</v>
      </c>
      <c r="AW506" s="1">
        <v>6567.17</v>
      </c>
      <c r="AX506">
        <v>0.4138</v>
      </c>
      <c r="AY506" s="1">
        <v>6434.89</v>
      </c>
      <c r="AZ506">
        <v>0.40550000000000003</v>
      </c>
      <c r="BA506">
        <v>851.16</v>
      </c>
      <c r="BB506">
        <v>5.3600000000000002E-2</v>
      </c>
      <c r="BC506" s="1">
        <v>2016.32</v>
      </c>
      <c r="BD506">
        <v>0.12709999999999999</v>
      </c>
      <c r="BE506" s="1">
        <v>15869.54</v>
      </c>
      <c r="BF506">
        <v>0.55489999999999995</v>
      </c>
      <c r="BG506">
        <v>0.24049999999999999</v>
      </c>
      <c r="BH506">
        <v>0.14829999999999999</v>
      </c>
      <c r="BI506">
        <v>3.2899999999999999E-2</v>
      </c>
      <c r="BJ506">
        <v>2.35E-2</v>
      </c>
    </row>
    <row r="507" spans="1:62" x14ac:dyDescent="0.25">
      <c r="A507" t="s">
        <v>509</v>
      </c>
      <c r="B507" t="s">
        <v>1262</v>
      </c>
      <c r="C507">
        <v>31.14</v>
      </c>
      <c r="D507">
        <v>96.897860586218556</v>
      </c>
      <c r="E507">
        <v>2514.16272815</v>
      </c>
      <c r="F507">
        <v>1.8700000000000001E-2</v>
      </c>
      <c r="G507">
        <v>1E-3</v>
      </c>
      <c r="H507">
        <v>7.2900000000000006E-2</v>
      </c>
      <c r="I507">
        <v>1.1000000000000001E-3</v>
      </c>
      <c r="J507">
        <v>8.1600000000000006E-2</v>
      </c>
      <c r="K507">
        <v>0.7621</v>
      </c>
      <c r="L507">
        <v>6.2600000000000003E-2</v>
      </c>
      <c r="M507">
        <v>0.2989</v>
      </c>
      <c r="N507">
        <v>2.1100000000000001E-2</v>
      </c>
      <c r="O507">
        <v>0.13930000000000001</v>
      </c>
      <c r="P507" s="1">
        <v>69593.710000000006</v>
      </c>
      <c r="Q507">
        <v>0.18540000000000001</v>
      </c>
      <c r="R507">
        <v>0.1827</v>
      </c>
      <c r="S507">
        <v>0.63190000000000002</v>
      </c>
      <c r="T507">
        <v>19.3</v>
      </c>
      <c r="U507" s="1">
        <v>91901.25</v>
      </c>
      <c r="V507">
        <v>128.94999999999999</v>
      </c>
      <c r="W507" s="1">
        <v>218734.87</v>
      </c>
      <c r="X507">
        <v>0.69540000000000002</v>
      </c>
      <c r="Y507">
        <v>0.2452</v>
      </c>
      <c r="Z507">
        <v>5.9400000000000001E-2</v>
      </c>
      <c r="AA507">
        <v>0.30459999999999998</v>
      </c>
      <c r="AB507">
        <v>218.73</v>
      </c>
      <c r="AC507" s="1">
        <v>8233.9740324983286</v>
      </c>
      <c r="AD507">
        <v>712.32</v>
      </c>
      <c r="AE507" s="1">
        <v>190614.2</v>
      </c>
      <c r="AF507" t="s">
        <v>3</v>
      </c>
      <c r="AG507" s="1">
        <v>39304</v>
      </c>
      <c r="AH507" s="1">
        <v>65058.57</v>
      </c>
      <c r="AI507">
        <v>60.47</v>
      </c>
      <c r="AJ507">
        <v>32.94</v>
      </c>
      <c r="AK507">
        <v>42.54</v>
      </c>
      <c r="AL507">
        <v>1.99</v>
      </c>
      <c r="AM507">
        <v>1.52</v>
      </c>
      <c r="AN507">
        <v>1.85</v>
      </c>
      <c r="AO507" s="1">
        <v>3226.17</v>
      </c>
      <c r="AP507">
        <v>0.90539999999999998</v>
      </c>
      <c r="AQ507" s="1">
        <v>1661.05</v>
      </c>
      <c r="AR507" s="1">
        <v>2353.77</v>
      </c>
      <c r="AS507" s="1">
        <v>7978.39</v>
      </c>
      <c r="AT507">
        <v>865.71</v>
      </c>
      <c r="AU507">
        <v>417.39</v>
      </c>
      <c r="AV507" s="1">
        <v>13276.32</v>
      </c>
      <c r="AW507" s="1">
        <v>4586.08</v>
      </c>
      <c r="AX507">
        <v>0.30730000000000002</v>
      </c>
      <c r="AY507" s="1">
        <v>7663.11</v>
      </c>
      <c r="AZ507">
        <v>0.51339999999999997</v>
      </c>
      <c r="BA507">
        <v>835.68</v>
      </c>
      <c r="BB507">
        <v>5.6000000000000001E-2</v>
      </c>
      <c r="BC507" s="1">
        <v>1841.27</v>
      </c>
      <c r="BD507">
        <v>0.1234</v>
      </c>
      <c r="BE507" s="1">
        <v>14926.13</v>
      </c>
      <c r="BF507">
        <v>0.58220000000000005</v>
      </c>
      <c r="BG507">
        <v>0.2346</v>
      </c>
      <c r="BH507">
        <v>0.13600000000000001</v>
      </c>
      <c r="BI507">
        <v>2.86E-2</v>
      </c>
      <c r="BJ507">
        <v>1.8499999999999999E-2</v>
      </c>
    </row>
    <row r="508" spans="1:62" x14ac:dyDescent="0.25">
      <c r="A508" t="s">
        <v>510</v>
      </c>
      <c r="B508" t="s">
        <v>1263</v>
      </c>
      <c r="C508">
        <v>26.52</v>
      </c>
      <c r="D508">
        <v>209.55234126714981</v>
      </c>
      <c r="E508">
        <v>5222.3109032499997</v>
      </c>
      <c r="F508">
        <v>5.1700000000000003E-2</v>
      </c>
      <c r="G508">
        <v>8.0000000000000004E-4</v>
      </c>
      <c r="H508">
        <v>7.7700000000000005E-2</v>
      </c>
      <c r="I508">
        <v>1.1999999999999999E-3</v>
      </c>
      <c r="J508">
        <v>5.1700000000000003E-2</v>
      </c>
      <c r="K508">
        <v>0.76070000000000004</v>
      </c>
      <c r="L508">
        <v>5.6000000000000001E-2</v>
      </c>
      <c r="M508">
        <v>0.16320000000000001</v>
      </c>
      <c r="N508">
        <v>2.9100000000000001E-2</v>
      </c>
      <c r="O508">
        <v>0.13469999999999999</v>
      </c>
      <c r="P508" s="1">
        <v>78274.490000000005</v>
      </c>
      <c r="Q508">
        <v>0.16320000000000001</v>
      </c>
      <c r="R508">
        <v>0.17780000000000001</v>
      </c>
      <c r="S508">
        <v>0.65890000000000004</v>
      </c>
      <c r="T508">
        <v>31.84</v>
      </c>
      <c r="U508" s="1">
        <v>102721.94</v>
      </c>
      <c r="V508">
        <v>164.02</v>
      </c>
      <c r="W508" s="1">
        <v>288277.09000000003</v>
      </c>
      <c r="X508">
        <v>0.76859999999999995</v>
      </c>
      <c r="Y508">
        <v>0.2</v>
      </c>
      <c r="Z508">
        <v>3.1399999999999997E-2</v>
      </c>
      <c r="AA508">
        <v>0.23139999999999999</v>
      </c>
      <c r="AB508">
        <v>288.27999999999997</v>
      </c>
      <c r="AC508" s="1">
        <v>11502.99455184924</v>
      </c>
      <c r="AD508" s="1">
        <v>1036.77</v>
      </c>
      <c r="AE508" s="1">
        <v>265633.77</v>
      </c>
      <c r="AF508" t="s">
        <v>3</v>
      </c>
      <c r="AG508" s="1">
        <v>48923</v>
      </c>
      <c r="AH508" s="1">
        <v>97948.19</v>
      </c>
      <c r="AI508">
        <v>71.25</v>
      </c>
      <c r="AJ508">
        <v>36.35</v>
      </c>
      <c r="AK508">
        <v>43.43</v>
      </c>
      <c r="AL508">
        <v>1.96</v>
      </c>
      <c r="AM508">
        <v>1.46</v>
      </c>
      <c r="AN508">
        <v>1.65</v>
      </c>
      <c r="AO508" s="1">
        <v>1787.56</v>
      </c>
      <c r="AP508">
        <v>0.74590000000000001</v>
      </c>
      <c r="AQ508" s="1">
        <v>1682.84</v>
      </c>
      <c r="AR508" s="1">
        <v>2402.9299999999998</v>
      </c>
      <c r="AS508" s="1">
        <v>8478.41</v>
      </c>
      <c r="AT508" s="1">
        <v>1004.67</v>
      </c>
      <c r="AU508">
        <v>410.85</v>
      </c>
      <c r="AV508" s="1">
        <v>13979.7</v>
      </c>
      <c r="AW508" s="1">
        <v>2968.5</v>
      </c>
      <c r="AX508">
        <v>0.1951</v>
      </c>
      <c r="AY508" s="1">
        <v>10106.459999999999</v>
      </c>
      <c r="AZ508">
        <v>0.66439999999999999</v>
      </c>
      <c r="BA508">
        <v>792.11</v>
      </c>
      <c r="BB508">
        <v>5.21E-2</v>
      </c>
      <c r="BC508" s="1">
        <v>1344.81</v>
      </c>
      <c r="BD508">
        <v>8.8400000000000006E-2</v>
      </c>
      <c r="BE508" s="1">
        <v>15211.88</v>
      </c>
      <c r="BF508">
        <v>0.60329999999999995</v>
      </c>
      <c r="BG508">
        <v>0.23569999999999999</v>
      </c>
      <c r="BH508">
        <v>0.1153</v>
      </c>
      <c r="BI508">
        <v>2.8400000000000002E-2</v>
      </c>
      <c r="BJ508">
        <v>1.7399999999999999E-2</v>
      </c>
    </row>
    <row r="509" spans="1:62" x14ac:dyDescent="0.25">
      <c r="A509" t="s">
        <v>511</v>
      </c>
      <c r="B509" t="s">
        <v>1264</v>
      </c>
      <c r="C509">
        <v>11.1</v>
      </c>
      <c r="D509">
        <v>233.87671494002609</v>
      </c>
      <c r="E509">
        <v>2167.20986855</v>
      </c>
      <c r="F509">
        <v>6.7000000000000002E-3</v>
      </c>
      <c r="G509">
        <v>8.9999999999999998E-4</v>
      </c>
      <c r="H509">
        <v>0.113</v>
      </c>
      <c r="I509">
        <v>1.6999999999999999E-3</v>
      </c>
      <c r="J509">
        <v>5.16E-2</v>
      </c>
      <c r="K509">
        <v>0.71830000000000005</v>
      </c>
      <c r="L509">
        <v>0.10780000000000001</v>
      </c>
      <c r="M509">
        <v>0.82779999999999998</v>
      </c>
      <c r="N509">
        <v>1.9199999999999998E-2</v>
      </c>
      <c r="O509">
        <v>0.1804</v>
      </c>
      <c r="P509" s="1">
        <v>63848.33</v>
      </c>
      <c r="Q509">
        <v>0.21079999999999999</v>
      </c>
      <c r="R509">
        <v>0.2011</v>
      </c>
      <c r="S509">
        <v>0.58809999999999996</v>
      </c>
      <c r="T509">
        <v>19.18</v>
      </c>
      <c r="U509" s="1">
        <v>81639.759999999995</v>
      </c>
      <c r="V509">
        <v>111.76</v>
      </c>
      <c r="W509" s="1">
        <v>128715.16</v>
      </c>
      <c r="X509">
        <v>0.68669999999999998</v>
      </c>
      <c r="Y509">
        <v>0.2424</v>
      </c>
      <c r="Z509">
        <v>7.0900000000000005E-2</v>
      </c>
      <c r="AA509">
        <v>0.31330000000000002</v>
      </c>
      <c r="AB509">
        <v>128.72</v>
      </c>
      <c r="AC509" s="1">
        <v>4349.6609011402106</v>
      </c>
      <c r="AD509">
        <v>468.79</v>
      </c>
      <c r="AE509" s="1">
        <v>92454.25</v>
      </c>
      <c r="AF509" t="s">
        <v>3</v>
      </c>
      <c r="AG509" s="1">
        <v>29340</v>
      </c>
      <c r="AH509" s="1">
        <v>43516.74</v>
      </c>
      <c r="AI509">
        <v>49.55</v>
      </c>
      <c r="AJ509">
        <v>30.9</v>
      </c>
      <c r="AK509">
        <v>35.78</v>
      </c>
      <c r="AL509">
        <v>1.87</v>
      </c>
      <c r="AM509">
        <v>1.5</v>
      </c>
      <c r="AN509">
        <v>1.67</v>
      </c>
      <c r="AO509">
        <v>211.84</v>
      </c>
      <c r="AP509">
        <v>0.93359999999999999</v>
      </c>
      <c r="AQ509" s="1">
        <v>1789.64</v>
      </c>
      <c r="AR509" s="1">
        <v>2580.62</v>
      </c>
      <c r="AS509" s="1">
        <v>8484.23</v>
      </c>
      <c r="AT509">
        <v>950.88</v>
      </c>
      <c r="AU509">
        <v>480.8</v>
      </c>
      <c r="AV509" s="1">
        <v>14286.16</v>
      </c>
      <c r="AW509" s="1">
        <v>8595.84</v>
      </c>
      <c r="AX509">
        <v>0.53320000000000001</v>
      </c>
      <c r="AY509" s="1">
        <v>3769.18</v>
      </c>
      <c r="AZ509">
        <v>0.23380000000000001</v>
      </c>
      <c r="BA509">
        <v>579.37</v>
      </c>
      <c r="BB509">
        <v>3.5900000000000001E-2</v>
      </c>
      <c r="BC509" s="1">
        <v>3175.85</v>
      </c>
      <c r="BD509">
        <v>0.19700000000000001</v>
      </c>
      <c r="BE509" s="1">
        <v>16120.23</v>
      </c>
      <c r="BF509">
        <v>0.55630000000000002</v>
      </c>
      <c r="BG509">
        <v>0.23930000000000001</v>
      </c>
      <c r="BH509">
        <v>0.15329999999999999</v>
      </c>
      <c r="BI509">
        <v>3.27E-2</v>
      </c>
      <c r="BJ509">
        <v>1.8499999999999999E-2</v>
      </c>
    </row>
    <row r="510" spans="1:62" x14ac:dyDescent="0.25">
      <c r="A510" t="s">
        <v>512</v>
      </c>
      <c r="B510" t="s">
        <v>1265</v>
      </c>
      <c r="C510">
        <v>68.86</v>
      </c>
      <c r="D510">
        <v>8.8811359309405908</v>
      </c>
      <c r="E510">
        <v>571.15780559999996</v>
      </c>
      <c r="F510">
        <v>3.0999999999999999E-3</v>
      </c>
      <c r="G510">
        <v>5.0000000000000001E-4</v>
      </c>
      <c r="H510">
        <v>9.1000000000000004E-3</v>
      </c>
      <c r="I510">
        <v>1.6999999999999999E-3</v>
      </c>
      <c r="J510">
        <v>6.8500000000000005E-2</v>
      </c>
      <c r="K510">
        <v>0.88919999999999999</v>
      </c>
      <c r="L510">
        <v>2.7900000000000001E-2</v>
      </c>
      <c r="M510">
        <v>0.31269999999999998</v>
      </c>
      <c r="N510">
        <v>5.8999999999999999E-3</v>
      </c>
      <c r="O510">
        <v>0.1452</v>
      </c>
      <c r="P510" s="1">
        <v>57595.75</v>
      </c>
      <c r="Q510">
        <v>0.19320000000000001</v>
      </c>
      <c r="R510">
        <v>0.2341</v>
      </c>
      <c r="S510">
        <v>0.57279999999999998</v>
      </c>
      <c r="T510">
        <v>6.79</v>
      </c>
      <c r="U510" s="1">
        <v>69325.94</v>
      </c>
      <c r="V510">
        <v>82.58</v>
      </c>
      <c r="W510" s="1">
        <v>185950.85</v>
      </c>
      <c r="X510">
        <v>0.7893</v>
      </c>
      <c r="Y510">
        <v>6.5500000000000003E-2</v>
      </c>
      <c r="Z510">
        <v>0.1452</v>
      </c>
      <c r="AA510">
        <v>0.2107</v>
      </c>
      <c r="AB510">
        <v>185.95</v>
      </c>
      <c r="AC510" s="1">
        <v>4632.7040088310932</v>
      </c>
      <c r="AD510">
        <v>535.46</v>
      </c>
      <c r="AE510" s="1">
        <v>168788.16</v>
      </c>
      <c r="AF510" t="s">
        <v>3</v>
      </c>
      <c r="AG510" s="1">
        <v>36280</v>
      </c>
      <c r="AH510" s="1">
        <v>55319.91</v>
      </c>
      <c r="AI510">
        <v>38.14</v>
      </c>
      <c r="AJ510">
        <v>22.84</v>
      </c>
      <c r="AK510">
        <v>27.44</v>
      </c>
      <c r="AL510">
        <v>2.2599999999999998</v>
      </c>
      <c r="AM510">
        <v>1.61</v>
      </c>
      <c r="AN510">
        <v>2.06</v>
      </c>
      <c r="AO510" s="1">
        <v>2142.52</v>
      </c>
      <c r="AP510">
        <v>1.5269999999999999</v>
      </c>
      <c r="AQ510" s="1">
        <v>2203.86</v>
      </c>
      <c r="AR510" s="1">
        <v>3074.8</v>
      </c>
      <c r="AS510" s="1">
        <v>8095.24</v>
      </c>
      <c r="AT510">
        <v>770.29</v>
      </c>
      <c r="AU510">
        <v>432.7</v>
      </c>
      <c r="AV510" s="1">
        <v>14576.88</v>
      </c>
      <c r="AW510" s="1">
        <v>8229.7800000000007</v>
      </c>
      <c r="AX510">
        <v>0.47839999999999999</v>
      </c>
      <c r="AY510" s="1">
        <v>5950.78</v>
      </c>
      <c r="AZ510">
        <v>0.34589999999999999</v>
      </c>
      <c r="BA510">
        <v>838.87</v>
      </c>
      <c r="BB510">
        <v>4.8800000000000003E-2</v>
      </c>
      <c r="BC510" s="1">
        <v>2182.33</v>
      </c>
      <c r="BD510">
        <v>0.12690000000000001</v>
      </c>
      <c r="BE510" s="1">
        <v>17201.759999999998</v>
      </c>
      <c r="BF510">
        <v>0.54359999999999997</v>
      </c>
      <c r="BG510">
        <v>0.23180000000000001</v>
      </c>
      <c r="BH510">
        <v>0.1661</v>
      </c>
      <c r="BI510">
        <v>3.61E-2</v>
      </c>
      <c r="BJ510">
        <v>2.24E-2</v>
      </c>
    </row>
    <row r="511" spans="1:62" x14ac:dyDescent="0.25">
      <c r="A511" t="s">
        <v>513</v>
      </c>
      <c r="B511" t="s">
        <v>1266</v>
      </c>
      <c r="C511">
        <v>33.049999999999997</v>
      </c>
      <c r="D511">
        <v>159.97641826908529</v>
      </c>
      <c r="E511">
        <v>3863.24310565</v>
      </c>
      <c r="F511">
        <v>5.11E-2</v>
      </c>
      <c r="G511">
        <v>1E-3</v>
      </c>
      <c r="H511">
        <v>3.56E-2</v>
      </c>
      <c r="I511">
        <v>8.9999999999999998E-4</v>
      </c>
      <c r="J511">
        <v>4.2299999999999997E-2</v>
      </c>
      <c r="K511">
        <v>0.82489999999999997</v>
      </c>
      <c r="L511">
        <v>4.4200000000000003E-2</v>
      </c>
      <c r="M511">
        <v>9.8799999999999999E-2</v>
      </c>
      <c r="N511">
        <v>1.8499999999999999E-2</v>
      </c>
      <c r="O511">
        <v>0.1159</v>
      </c>
      <c r="P511" s="1">
        <v>77054.13</v>
      </c>
      <c r="Q511">
        <v>0.1628</v>
      </c>
      <c r="R511">
        <v>0.1784</v>
      </c>
      <c r="S511">
        <v>0.65880000000000005</v>
      </c>
      <c r="T511">
        <v>22.96</v>
      </c>
      <c r="U511" s="1">
        <v>99566.06</v>
      </c>
      <c r="V511">
        <v>165.42</v>
      </c>
      <c r="W511" s="1">
        <v>303603.96999999997</v>
      </c>
      <c r="X511">
        <v>0.8105</v>
      </c>
      <c r="Y511">
        <v>0.15310000000000001</v>
      </c>
      <c r="Z511">
        <v>3.6499999999999998E-2</v>
      </c>
      <c r="AA511">
        <v>0.1895</v>
      </c>
      <c r="AB511">
        <v>303.60000000000002</v>
      </c>
      <c r="AC511" s="1">
        <v>11759.6773498649</v>
      </c>
      <c r="AD511">
        <v>985.56</v>
      </c>
      <c r="AE511" s="1">
        <v>279163.71000000002</v>
      </c>
      <c r="AF511" t="s">
        <v>3</v>
      </c>
      <c r="AG511" s="1">
        <v>56098</v>
      </c>
      <c r="AH511" s="1">
        <v>121878.78</v>
      </c>
      <c r="AI511">
        <v>71.12</v>
      </c>
      <c r="AJ511">
        <v>35.049999999999997</v>
      </c>
      <c r="AK511">
        <v>43.21</v>
      </c>
      <c r="AL511">
        <v>2.1800000000000002</v>
      </c>
      <c r="AM511">
        <v>1.66</v>
      </c>
      <c r="AN511">
        <v>1.81</v>
      </c>
      <c r="AO511" s="1">
        <v>2155.15</v>
      </c>
      <c r="AP511">
        <v>0.63419999999999999</v>
      </c>
      <c r="AQ511" s="1">
        <v>1624.41</v>
      </c>
      <c r="AR511" s="1">
        <v>2335.0500000000002</v>
      </c>
      <c r="AS511" s="1">
        <v>8313.18</v>
      </c>
      <c r="AT511">
        <v>896.46</v>
      </c>
      <c r="AU511">
        <v>401.28</v>
      </c>
      <c r="AV511" s="1">
        <v>13570.39</v>
      </c>
      <c r="AW511" s="1">
        <v>2898.07</v>
      </c>
      <c r="AX511">
        <v>0.1963</v>
      </c>
      <c r="AY511" s="1">
        <v>9757.57</v>
      </c>
      <c r="AZ511">
        <v>0.66090000000000004</v>
      </c>
      <c r="BA511">
        <v>936.57</v>
      </c>
      <c r="BB511">
        <v>6.3399999999999998E-2</v>
      </c>
      <c r="BC511" s="1">
        <v>1170.99</v>
      </c>
      <c r="BD511">
        <v>7.9299999999999995E-2</v>
      </c>
      <c r="BE511" s="1">
        <v>14763.2</v>
      </c>
      <c r="BF511">
        <v>0.60470000000000002</v>
      </c>
      <c r="BG511">
        <v>0.2296</v>
      </c>
      <c r="BH511">
        <v>0.1178</v>
      </c>
      <c r="BI511">
        <v>3.04E-2</v>
      </c>
      <c r="BJ511">
        <v>1.7399999999999999E-2</v>
      </c>
    </row>
    <row r="512" spans="1:62" x14ac:dyDescent="0.25">
      <c r="A512" t="s">
        <v>514</v>
      </c>
      <c r="B512" t="s">
        <v>1267</v>
      </c>
      <c r="C512">
        <v>69.05</v>
      </c>
      <c r="D512">
        <v>22.757780335716731</v>
      </c>
      <c r="E512">
        <v>1472.66691625</v>
      </c>
      <c r="F512">
        <v>3.7000000000000002E-3</v>
      </c>
      <c r="G512">
        <v>8.0000000000000004E-4</v>
      </c>
      <c r="H512">
        <v>1.34E-2</v>
      </c>
      <c r="I512">
        <v>1.2999999999999999E-3</v>
      </c>
      <c r="J512">
        <v>4.65E-2</v>
      </c>
      <c r="K512">
        <v>0.89190000000000003</v>
      </c>
      <c r="L512">
        <v>4.24E-2</v>
      </c>
      <c r="M512">
        <v>0.33260000000000001</v>
      </c>
      <c r="N512">
        <v>4.7000000000000002E-3</v>
      </c>
      <c r="O512">
        <v>0.14360000000000001</v>
      </c>
      <c r="P512" s="1">
        <v>61895.91</v>
      </c>
      <c r="Q512">
        <v>0.192</v>
      </c>
      <c r="R512">
        <v>0.1716</v>
      </c>
      <c r="S512">
        <v>0.63639999999999997</v>
      </c>
      <c r="T512">
        <v>12.32</v>
      </c>
      <c r="U512" s="1">
        <v>80527.81</v>
      </c>
      <c r="V512">
        <v>118.24</v>
      </c>
      <c r="W512" s="1">
        <v>224353.87</v>
      </c>
      <c r="X512">
        <v>0.7278</v>
      </c>
      <c r="Y512">
        <v>0.16600000000000001</v>
      </c>
      <c r="Z512">
        <v>0.1062</v>
      </c>
      <c r="AA512">
        <v>0.2722</v>
      </c>
      <c r="AB512">
        <v>224.35</v>
      </c>
      <c r="AC512" s="1">
        <v>6247.699243784542</v>
      </c>
      <c r="AD512">
        <v>603.47</v>
      </c>
      <c r="AE512" s="1">
        <v>187026.61</v>
      </c>
      <c r="AF512" t="s">
        <v>3</v>
      </c>
      <c r="AG512" s="1">
        <v>37072</v>
      </c>
      <c r="AH512" s="1">
        <v>62378.33</v>
      </c>
      <c r="AI512">
        <v>45.21</v>
      </c>
      <c r="AJ512">
        <v>24.69</v>
      </c>
      <c r="AK512">
        <v>29.86</v>
      </c>
      <c r="AL512">
        <v>1.42</v>
      </c>
      <c r="AM512">
        <v>1.05</v>
      </c>
      <c r="AN512">
        <v>1.27</v>
      </c>
      <c r="AO512" s="1">
        <v>1475.52</v>
      </c>
      <c r="AP512">
        <v>1.0307999999999999</v>
      </c>
      <c r="AQ512" s="1">
        <v>1740.16</v>
      </c>
      <c r="AR512" s="1">
        <v>2402.9699999999998</v>
      </c>
      <c r="AS512" s="1">
        <v>7383.13</v>
      </c>
      <c r="AT512">
        <v>728.45</v>
      </c>
      <c r="AU512">
        <v>406.85</v>
      </c>
      <c r="AV512" s="1">
        <v>12661.56</v>
      </c>
      <c r="AW512" s="1">
        <v>5510.48</v>
      </c>
      <c r="AX512">
        <v>0.3795</v>
      </c>
      <c r="AY512" s="1">
        <v>6167.16</v>
      </c>
      <c r="AZ512">
        <v>0.42470000000000002</v>
      </c>
      <c r="BA512">
        <v>802.47</v>
      </c>
      <c r="BB512">
        <v>5.5300000000000002E-2</v>
      </c>
      <c r="BC512" s="1">
        <v>2042.01</v>
      </c>
      <c r="BD512">
        <v>0.1406</v>
      </c>
      <c r="BE512" s="1">
        <v>14522.13</v>
      </c>
      <c r="BF512">
        <v>0.56820000000000004</v>
      </c>
      <c r="BG512">
        <v>0.23769999999999999</v>
      </c>
      <c r="BH512">
        <v>0.13950000000000001</v>
      </c>
      <c r="BI512">
        <v>3.4700000000000002E-2</v>
      </c>
      <c r="BJ512">
        <v>1.9900000000000001E-2</v>
      </c>
    </row>
    <row r="513" spans="1:62" x14ac:dyDescent="0.25">
      <c r="A513" t="s">
        <v>515</v>
      </c>
      <c r="B513" t="s">
        <v>1268</v>
      </c>
      <c r="C513">
        <v>199.33</v>
      </c>
      <c r="D513">
        <v>8.4659433587850934</v>
      </c>
      <c r="E513">
        <v>1328.4471082</v>
      </c>
      <c r="F513">
        <v>1.2999999999999999E-3</v>
      </c>
      <c r="G513">
        <v>2.9999999999999997E-4</v>
      </c>
      <c r="H513">
        <v>4.4999999999999997E-3</v>
      </c>
      <c r="I513">
        <v>5.9999999999999995E-4</v>
      </c>
      <c r="J513">
        <v>1.03E-2</v>
      </c>
      <c r="K513">
        <v>0.96560000000000001</v>
      </c>
      <c r="L513">
        <v>1.7500000000000002E-2</v>
      </c>
      <c r="M513">
        <v>0.45</v>
      </c>
      <c r="N513">
        <v>6.9999999999999999E-4</v>
      </c>
      <c r="O513">
        <v>0.1656</v>
      </c>
      <c r="P513" s="1">
        <v>60257.24</v>
      </c>
      <c r="Q513">
        <v>0.15820000000000001</v>
      </c>
      <c r="R513">
        <v>0.19620000000000001</v>
      </c>
      <c r="S513">
        <v>0.64549999999999996</v>
      </c>
      <c r="T513">
        <v>13.62</v>
      </c>
      <c r="U513" s="1">
        <v>76628.5</v>
      </c>
      <c r="V513">
        <v>99.61</v>
      </c>
      <c r="W513" s="1">
        <v>268414.78999999998</v>
      </c>
      <c r="X513">
        <v>0.51919999999999999</v>
      </c>
      <c r="Y513">
        <v>0.13320000000000001</v>
      </c>
      <c r="Z513">
        <v>0.34760000000000002</v>
      </c>
      <c r="AA513">
        <v>0.48080000000000001</v>
      </c>
      <c r="AB513">
        <v>268.41000000000003</v>
      </c>
      <c r="AC513" s="1">
        <v>6048.702350521854</v>
      </c>
      <c r="AD513">
        <v>411.19</v>
      </c>
      <c r="AE513" s="1">
        <v>220977.72</v>
      </c>
      <c r="AF513" t="s">
        <v>3</v>
      </c>
      <c r="AG513" s="1">
        <v>34708</v>
      </c>
      <c r="AH513" s="1">
        <v>53906.02</v>
      </c>
      <c r="AI513">
        <v>29.52</v>
      </c>
      <c r="AJ513">
        <v>20.41</v>
      </c>
      <c r="AK513">
        <v>23.35</v>
      </c>
      <c r="AL513">
        <v>1.29</v>
      </c>
      <c r="AM513">
        <v>0.97</v>
      </c>
      <c r="AN513">
        <v>1.1000000000000001</v>
      </c>
      <c r="AO513" s="1">
        <v>1585.26</v>
      </c>
      <c r="AP513">
        <v>0.91200000000000003</v>
      </c>
      <c r="AQ513" s="1">
        <v>1928.93</v>
      </c>
      <c r="AR513" s="1">
        <v>3014.91</v>
      </c>
      <c r="AS513" s="1">
        <v>8419.82</v>
      </c>
      <c r="AT513">
        <v>841.16</v>
      </c>
      <c r="AU513">
        <v>511.46</v>
      </c>
      <c r="AV513" s="1">
        <v>14716.28</v>
      </c>
      <c r="AW513" s="1">
        <v>8065.12</v>
      </c>
      <c r="AX513">
        <v>0.45900000000000002</v>
      </c>
      <c r="AY513" s="1">
        <v>6351.42</v>
      </c>
      <c r="AZ513">
        <v>0.36149999999999999</v>
      </c>
      <c r="BA513">
        <v>624.13</v>
      </c>
      <c r="BB513">
        <v>3.5499999999999997E-2</v>
      </c>
      <c r="BC513" s="1">
        <v>2528.79</v>
      </c>
      <c r="BD513">
        <v>0.1439</v>
      </c>
      <c r="BE513" s="1">
        <v>17569.46</v>
      </c>
      <c r="BF513">
        <v>0.54410000000000003</v>
      </c>
      <c r="BG513">
        <v>0.26129999999999998</v>
      </c>
      <c r="BH513">
        <v>0.12970000000000001</v>
      </c>
      <c r="BI513">
        <v>4.2900000000000001E-2</v>
      </c>
      <c r="BJ513">
        <v>2.1999999999999999E-2</v>
      </c>
    </row>
    <row r="514" spans="1:62" x14ac:dyDescent="0.25">
      <c r="A514" t="s">
        <v>516</v>
      </c>
      <c r="B514" t="s">
        <v>1269</v>
      </c>
      <c r="C514">
        <v>21.86</v>
      </c>
      <c r="D514">
        <v>363.81785229098762</v>
      </c>
      <c r="E514">
        <v>5495.4835144999997</v>
      </c>
      <c r="F514">
        <v>0.10929999999999999</v>
      </c>
      <c r="G514">
        <v>8.9999999999999998E-4</v>
      </c>
      <c r="H514">
        <v>5.8200000000000002E-2</v>
      </c>
      <c r="I514">
        <v>1E-3</v>
      </c>
      <c r="J514">
        <v>5.6000000000000001E-2</v>
      </c>
      <c r="K514">
        <v>0.7157</v>
      </c>
      <c r="L514">
        <v>5.8900000000000001E-2</v>
      </c>
      <c r="M514">
        <v>0.1057</v>
      </c>
      <c r="N514">
        <v>4.3099999999999999E-2</v>
      </c>
      <c r="O514">
        <v>0.1285</v>
      </c>
      <c r="P514" s="1">
        <v>81544.240000000005</v>
      </c>
      <c r="Q514">
        <v>0.15509999999999999</v>
      </c>
      <c r="R514">
        <v>0.17910000000000001</v>
      </c>
      <c r="S514">
        <v>0.66590000000000005</v>
      </c>
      <c r="T514">
        <v>34.5</v>
      </c>
      <c r="U514" s="1">
        <v>105756.86</v>
      </c>
      <c r="V514">
        <v>159.01</v>
      </c>
      <c r="W514" s="1">
        <v>280304.53000000003</v>
      </c>
      <c r="X514">
        <v>0.78749999999999998</v>
      </c>
      <c r="Y514">
        <v>0.18410000000000001</v>
      </c>
      <c r="Z514">
        <v>2.8400000000000002E-2</v>
      </c>
      <c r="AA514">
        <v>0.21249999999999999</v>
      </c>
      <c r="AB514">
        <v>280.3</v>
      </c>
      <c r="AC514" s="1">
        <v>11873.758525714809</v>
      </c>
      <c r="AD514" s="1">
        <v>1030.97</v>
      </c>
      <c r="AE514" s="1">
        <v>261634.86</v>
      </c>
      <c r="AF514" t="s">
        <v>3</v>
      </c>
      <c r="AG514" s="1">
        <v>57777</v>
      </c>
      <c r="AH514" s="1">
        <v>128169.31</v>
      </c>
      <c r="AI514">
        <v>80.7</v>
      </c>
      <c r="AJ514">
        <v>39.049999999999997</v>
      </c>
      <c r="AK514">
        <v>49.12</v>
      </c>
      <c r="AL514">
        <v>1.91</v>
      </c>
      <c r="AM514">
        <v>1.35</v>
      </c>
      <c r="AN514">
        <v>1.49</v>
      </c>
      <c r="AO514" s="1">
        <v>2811.82</v>
      </c>
      <c r="AP514">
        <v>0.65610000000000002</v>
      </c>
      <c r="AQ514" s="1">
        <v>1681.74</v>
      </c>
      <c r="AR514" s="1">
        <v>2312.66</v>
      </c>
      <c r="AS514" s="1">
        <v>9083.85</v>
      </c>
      <c r="AT514" s="1">
        <v>1066.4100000000001</v>
      </c>
      <c r="AU514">
        <v>482.26</v>
      </c>
      <c r="AV514" s="1">
        <v>14626.92</v>
      </c>
      <c r="AW514" s="1">
        <v>2911.35</v>
      </c>
      <c r="AX514">
        <v>0.18360000000000001</v>
      </c>
      <c r="AY514" s="1">
        <v>10785.28</v>
      </c>
      <c r="AZ514">
        <v>0.68010000000000004</v>
      </c>
      <c r="BA514">
        <v>899.38</v>
      </c>
      <c r="BB514">
        <v>5.67E-2</v>
      </c>
      <c r="BC514" s="1">
        <v>1262.8599999999999</v>
      </c>
      <c r="BD514">
        <v>7.9600000000000004E-2</v>
      </c>
      <c r="BE514" s="1">
        <v>15858.87</v>
      </c>
      <c r="BF514">
        <v>0.62050000000000005</v>
      </c>
      <c r="BG514">
        <v>0.23089999999999999</v>
      </c>
      <c r="BH514">
        <v>0.1041</v>
      </c>
      <c r="BI514">
        <v>2.8199999999999999E-2</v>
      </c>
      <c r="BJ514">
        <v>1.6299999999999999E-2</v>
      </c>
    </row>
    <row r="515" spans="1:62" x14ac:dyDescent="0.25">
      <c r="A515" t="s">
        <v>517</v>
      </c>
      <c r="B515" t="s">
        <v>1270</v>
      </c>
      <c r="C515">
        <v>31.81</v>
      </c>
      <c r="D515">
        <v>223.7703136907725</v>
      </c>
      <c r="E515">
        <v>6988.4751167499999</v>
      </c>
      <c r="F515">
        <v>4.9599999999999998E-2</v>
      </c>
      <c r="G515">
        <v>8.0000000000000004E-4</v>
      </c>
      <c r="H515">
        <v>0.1145</v>
      </c>
      <c r="I515">
        <v>1.1999999999999999E-3</v>
      </c>
      <c r="J515">
        <v>5.9700000000000003E-2</v>
      </c>
      <c r="K515">
        <v>0.71240000000000003</v>
      </c>
      <c r="L515">
        <v>6.1899999999999997E-2</v>
      </c>
      <c r="M515">
        <v>0.2092</v>
      </c>
      <c r="N515">
        <v>4.4499999999999998E-2</v>
      </c>
      <c r="O515">
        <v>0.14530000000000001</v>
      </c>
      <c r="P515" s="1">
        <v>78780.11</v>
      </c>
      <c r="Q515">
        <v>0.17879999999999999</v>
      </c>
      <c r="R515">
        <v>0.20039999999999999</v>
      </c>
      <c r="S515">
        <v>0.62080000000000002</v>
      </c>
      <c r="T515">
        <v>43.37</v>
      </c>
      <c r="U515" s="1">
        <v>103079.3</v>
      </c>
      <c r="V515">
        <v>161.75</v>
      </c>
      <c r="W515" s="1">
        <v>251834.98</v>
      </c>
      <c r="X515">
        <v>0.77539999999999998</v>
      </c>
      <c r="Y515">
        <v>0.19400000000000001</v>
      </c>
      <c r="Z515">
        <v>3.0599999999999999E-2</v>
      </c>
      <c r="AA515">
        <v>0.22459999999999999</v>
      </c>
      <c r="AB515">
        <v>251.83</v>
      </c>
      <c r="AC515" s="1">
        <v>10557.104829070129</v>
      </c>
      <c r="AD515">
        <v>976.32</v>
      </c>
      <c r="AE515" s="1">
        <v>228820.7</v>
      </c>
      <c r="AF515" t="s">
        <v>3</v>
      </c>
      <c r="AG515" s="1">
        <v>46438</v>
      </c>
      <c r="AH515" s="1">
        <v>87623.05</v>
      </c>
      <c r="AI515">
        <v>71.790000000000006</v>
      </c>
      <c r="AJ515">
        <v>36.880000000000003</v>
      </c>
      <c r="AK515">
        <v>44.33</v>
      </c>
      <c r="AL515">
        <v>2.02</v>
      </c>
      <c r="AM515">
        <v>1.54</v>
      </c>
      <c r="AN515">
        <v>1.73</v>
      </c>
      <c r="AO515" s="1">
        <v>2096.56</v>
      </c>
      <c r="AP515">
        <v>0.81710000000000005</v>
      </c>
      <c r="AQ515" s="1">
        <v>1617.28</v>
      </c>
      <c r="AR515" s="1">
        <v>2334.66</v>
      </c>
      <c r="AS515" s="1">
        <v>8399.35</v>
      </c>
      <c r="AT515" s="1">
        <v>1031.43</v>
      </c>
      <c r="AU515">
        <v>457</v>
      </c>
      <c r="AV515" s="1">
        <v>13839.71</v>
      </c>
      <c r="AW515" s="1">
        <v>3522.6</v>
      </c>
      <c r="AX515">
        <v>0.23400000000000001</v>
      </c>
      <c r="AY515" s="1">
        <v>9185.4599999999991</v>
      </c>
      <c r="AZ515">
        <v>0.61009999999999998</v>
      </c>
      <c r="BA515">
        <v>921.55</v>
      </c>
      <c r="BB515">
        <v>6.1199999999999997E-2</v>
      </c>
      <c r="BC515" s="1">
        <v>1427.18</v>
      </c>
      <c r="BD515">
        <v>9.4799999999999995E-2</v>
      </c>
      <c r="BE515" s="1">
        <v>15056.79</v>
      </c>
      <c r="BF515">
        <v>0.60729999999999995</v>
      </c>
      <c r="BG515">
        <v>0.23449999999999999</v>
      </c>
      <c r="BH515">
        <v>0.1082</v>
      </c>
      <c r="BI515">
        <v>2.9100000000000001E-2</v>
      </c>
      <c r="BJ515">
        <v>2.0899999999999998E-2</v>
      </c>
    </row>
    <row r="516" spans="1:62" x14ac:dyDescent="0.25">
      <c r="A516" t="s">
        <v>518</v>
      </c>
      <c r="B516" t="s">
        <v>1271</v>
      </c>
      <c r="C516">
        <v>174.85</v>
      </c>
      <c r="D516">
        <v>8.0538147094805108</v>
      </c>
      <c r="E516">
        <v>1067.55245825</v>
      </c>
      <c r="F516">
        <v>8.9999999999999998E-4</v>
      </c>
      <c r="G516">
        <v>1E-4</v>
      </c>
      <c r="H516">
        <v>3.3E-3</v>
      </c>
      <c r="I516">
        <v>5.9999999999999995E-4</v>
      </c>
      <c r="J516">
        <v>7.1999999999999998E-3</v>
      </c>
      <c r="K516">
        <v>0.97470000000000001</v>
      </c>
      <c r="L516">
        <v>1.2999999999999999E-2</v>
      </c>
      <c r="M516">
        <v>0.90900000000000003</v>
      </c>
      <c r="N516">
        <v>1E-4</v>
      </c>
      <c r="O516">
        <v>0.18149999999999999</v>
      </c>
      <c r="P516" s="1">
        <v>60561.98</v>
      </c>
      <c r="Q516">
        <v>0.17780000000000001</v>
      </c>
      <c r="R516">
        <v>0.18329999999999999</v>
      </c>
      <c r="S516">
        <v>0.63890000000000002</v>
      </c>
      <c r="T516">
        <v>11.72</v>
      </c>
      <c r="U516" s="1">
        <v>81297.98</v>
      </c>
      <c r="V516">
        <v>88.7</v>
      </c>
      <c r="W516" s="1">
        <v>242510.93</v>
      </c>
      <c r="X516">
        <v>0.43120000000000003</v>
      </c>
      <c r="Y516">
        <v>0.1234</v>
      </c>
      <c r="Z516">
        <v>0.44529999999999997</v>
      </c>
      <c r="AA516">
        <v>0.56879999999999997</v>
      </c>
      <c r="AB516">
        <v>242.51</v>
      </c>
      <c r="AC516" s="1">
        <v>4732.1804179738974</v>
      </c>
      <c r="AD516">
        <v>300.33</v>
      </c>
      <c r="AE516" s="1">
        <v>164477.76000000001</v>
      </c>
      <c r="AF516" t="s">
        <v>3</v>
      </c>
      <c r="AG516" s="1">
        <v>32483</v>
      </c>
      <c r="AH516" s="1">
        <v>49454.12</v>
      </c>
      <c r="AI516">
        <v>23.15</v>
      </c>
      <c r="AJ516">
        <v>19.84</v>
      </c>
      <c r="AK516">
        <v>21.95</v>
      </c>
      <c r="AL516">
        <v>0.33</v>
      </c>
      <c r="AM516">
        <v>0.26</v>
      </c>
      <c r="AN516">
        <v>0.31</v>
      </c>
      <c r="AO516">
        <v>0</v>
      </c>
      <c r="AP516">
        <v>0.77700000000000002</v>
      </c>
      <c r="AQ516" s="1">
        <v>2220.14</v>
      </c>
      <c r="AR516" s="1">
        <v>3829.13</v>
      </c>
      <c r="AS516" s="1">
        <v>9383.2900000000009</v>
      </c>
      <c r="AT516">
        <v>968.4</v>
      </c>
      <c r="AU516">
        <v>620.28</v>
      </c>
      <c r="AV516" s="1">
        <v>17021.240000000002</v>
      </c>
      <c r="AW516" s="1">
        <v>11063.15</v>
      </c>
      <c r="AX516">
        <v>0.53669999999999995</v>
      </c>
      <c r="AY516" s="1">
        <v>5568.56</v>
      </c>
      <c r="AZ516">
        <v>0.27010000000000001</v>
      </c>
      <c r="BA516">
        <v>623.85</v>
      </c>
      <c r="BB516">
        <v>3.0300000000000001E-2</v>
      </c>
      <c r="BC516" s="1">
        <v>3358.14</v>
      </c>
      <c r="BD516">
        <v>0.16289999999999999</v>
      </c>
      <c r="BE516" s="1">
        <v>20613.7</v>
      </c>
      <c r="BF516">
        <v>0.54090000000000005</v>
      </c>
      <c r="BG516">
        <v>0.25580000000000003</v>
      </c>
      <c r="BH516">
        <v>0.1353</v>
      </c>
      <c r="BI516">
        <v>4.5400000000000003E-2</v>
      </c>
      <c r="BJ516">
        <v>2.2599999999999999E-2</v>
      </c>
    </row>
    <row r="517" spans="1:62" x14ac:dyDescent="0.25">
      <c r="A517" t="s">
        <v>519</v>
      </c>
      <c r="B517" t="s">
        <v>1272</v>
      </c>
      <c r="C517">
        <v>52</v>
      </c>
      <c r="D517">
        <v>51.948602308755852</v>
      </c>
      <c r="E517">
        <v>2151.0591015499999</v>
      </c>
      <c r="F517">
        <v>9.5999999999999992E-3</v>
      </c>
      <c r="G517">
        <v>6.9999999999999999E-4</v>
      </c>
      <c r="H517">
        <v>1.4800000000000001E-2</v>
      </c>
      <c r="I517">
        <v>1.1000000000000001E-3</v>
      </c>
      <c r="J517">
        <v>4.1300000000000003E-2</v>
      </c>
      <c r="K517">
        <v>0.8952</v>
      </c>
      <c r="L517">
        <v>3.7199999999999997E-2</v>
      </c>
      <c r="M517">
        <v>0.22270000000000001</v>
      </c>
      <c r="N517">
        <v>1.3599999999999999E-2</v>
      </c>
      <c r="O517">
        <v>0.1275</v>
      </c>
      <c r="P517" s="1">
        <v>67075.83</v>
      </c>
      <c r="Q517">
        <v>0.16309999999999999</v>
      </c>
      <c r="R517">
        <v>0.1928</v>
      </c>
      <c r="S517">
        <v>0.64410000000000001</v>
      </c>
      <c r="T517">
        <v>14.02</v>
      </c>
      <c r="U517" s="1">
        <v>91112.79</v>
      </c>
      <c r="V517">
        <v>155.55000000000001</v>
      </c>
      <c r="W517" s="1">
        <v>219388.45</v>
      </c>
      <c r="X517">
        <v>0.77270000000000005</v>
      </c>
      <c r="Y517">
        <v>0.15429999999999999</v>
      </c>
      <c r="Z517">
        <v>7.3099999999999998E-2</v>
      </c>
      <c r="AA517">
        <v>0.2273</v>
      </c>
      <c r="AB517">
        <v>219.39</v>
      </c>
      <c r="AC517" s="1">
        <v>6764.4693735996043</v>
      </c>
      <c r="AD517">
        <v>651.22</v>
      </c>
      <c r="AE517" s="1">
        <v>189967.54</v>
      </c>
      <c r="AF517" t="s">
        <v>3</v>
      </c>
      <c r="AG517" s="1">
        <v>41345</v>
      </c>
      <c r="AH517" s="1">
        <v>73336.600000000006</v>
      </c>
      <c r="AI517">
        <v>49.27</v>
      </c>
      <c r="AJ517">
        <v>28.11</v>
      </c>
      <c r="AK517">
        <v>32.340000000000003</v>
      </c>
      <c r="AL517">
        <v>1.38</v>
      </c>
      <c r="AM517">
        <v>0.97</v>
      </c>
      <c r="AN517">
        <v>1.22</v>
      </c>
      <c r="AO517" s="1">
        <v>2186.6999999999998</v>
      </c>
      <c r="AP517">
        <v>0.93310000000000004</v>
      </c>
      <c r="AQ517" s="1">
        <v>1470.79</v>
      </c>
      <c r="AR517" s="1">
        <v>2246.85</v>
      </c>
      <c r="AS517" s="1">
        <v>7285.9</v>
      </c>
      <c r="AT517">
        <v>755.23</v>
      </c>
      <c r="AU517">
        <v>324.73</v>
      </c>
      <c r="AV517" s="1">
        <v>12083.5</v>
      </c>
      <c r="AW517" s="1">
        <v>4533.1899999999996</v>
      </c>
      <c r="AX517">
        <v>0.3367</v>
      </c>
      <c r="AY517" s="1">
        <v>6684.07</v>
      </c>
      <c r="AZ517">
        <v>0.4965</v>
      </c>
      <c r="BA517">
        <v>687.66</v>
      </c>
      <c r="BB517">
        <v>5.11E-2</v>
      </c>
      <c r="BC517" s="1">
        <v>1558.75</v>
      </c>
      <c r="BD517">
        <v>0.1158</v>
      </c>
      <c r="BE517" s="1">
        <v>13463.67</v>
      </c>
      <c r="BF517">
        <v>0.56999999999999995</v>
      </c>
      <c r="BG517">
        <v>0.2271</v>
      </c>
      <c r="BH517">
        <v>0.15060000000000001</v>
      </c>
      <c r="BI517">
        <v>3.27E-2</v>
      </c>
      <c r="BJ517">
        <v>1.95E-2</v>
      </c>
    </row>
    <row r="518" spans="1:62" x14ac:dyDescent="0.25">
      <c r="A518" t="s">
        <v>520</v>
      </c>
      <c r="B518" t="s">
        <v>1273</v>
      </c>
      <c r="C518">
        <v>25.38</v>
      </c>
      <c r="D518">
        <v>133.82381938259081</v>
      </c>
      <c r="E518">
        <v>2889.1232847000001</v>
      </c>
      <c r="F518">
        <v>2.12E-2</v>
      </c>
      <c r="G518">
        <v>8.9999999999999998E-4</v>
      </c>
      <c r="H518">
        <v>5.2600000000000001E-2</v>
      </c>
      <c r="I518">
        <v>1.1999999999999999E-3</v>
      </c>
      <c r="J518">
        <v>5.91E-2</v>
      </c>
      <c r="K518">
        <v>0.80740000000000001</v>
      </c>
      <c r="L518">
        <v>5.7599999999999998E-2</v>
      </c>
      <c r="M518">
        <v>0.27579999999999999</v>
      </c>
      <c r="N518">
        <v>2.41E-2</v>
      </c>
      <c r="O518">
        <v>0.15260000000000001</v>
      </c>
      <c r="P518" s="1">
        <v>70103.600000000006</v>
      </c>
      <c r="Q518">
        <v>0.18210000000000001</v>
      </c>
      <c r="R518">
        <v>0.1754</v>
      </c>
      <c r="S518">
        <v>0.64249999999999996</v>
      </c>
      <c r="T518">
        <v>20.96</v>
      </c>
      <c r="U518" s="1">
        <v>93071.93</v>
      </c>
      <c r="V518">
        <v>136.86000000000001</v>
      </c>
      <c r="W518" s="1">
        <v>223593.04</v>
      </c>
      <c r="X518">
        <v>0.71399999999999997</v>
      </c>
      <c r="Y518">
        <v>0.23830000000000001</v>
      </c>
      <c r="Z518">
        <v>4.7600000000000003E-2</v>
      </c>
      <c r="AA518">
        <v>0.28599999999999998</v>
      </c>
      <c r="AB518">
        <v>223.59</v>
      </c>
      <c r="AC518" s="1">
        <v>8436.7360005864357</v>
      </c>
      <c r="AD518">
        <v>789</v>
      </c>
      <c r="AE518" s="1">
        <v>187350.25</v>
      </c>
      <c r="AF518" t="s">
        <v>3</v>
      </c>
      <c r="AG518" s="1">
        <v>39470</v>
      </c>
      <c r="AH518" s="1">
        <v>65831.63</v>
      </c>
      <c r="AI518">
        <v>60.64</v>
      </c>
      <c r="AJ518">
        <v>34.36</v>
      </c>
      <c r="AK518">
        <v>41.35</v>
      </c>
      <c r="AL518">
        <v>2.08</v>
      </c>
      <c r="AM518">
        <v>1.63</v>
      </c>
      <c r="AN518">
        <v>1.89</v>
      </c>
      <c r="AO518" s="1">
        <v>3226.17</v>
      </c>
      <c r="AP518">
        <v>0.95899999999999996</v>
      </c>
      <c r="AQ518" s="1">
        <v>1653.6</v>
      </c>
      <c r="AR518" s="1">
        <v>2300.27</v>
      </c>
      <c r="AS518" s="1">
        <v>7788.6</v>
      </c>
      <c r="AT518">
        <v>879.2</v>
      </c>
      <c r="AU518">
        <v>356.15</v>
      </c>
      <c r="AV518" s="1">
        <v>12977.81</v>
      </c>
      <c r="AW518" s="1">
        <v>4241.57</v>
      </c>
      <c r="AX518">
        <v>0.29249999999999998</v>
      </c>
      <c r="AY518" s="1">
        <v>7702.99</v>
      </c>
      <c r="AZ518">
        <v>0.53120000000000001</v>
      </c>
      <c r="BA518">
        <v>799.78</v>
      </c>
      <c r="BB518">
        <v>5.5100000000000003E-2</v>
      </c>
      <c r="BC518" s="1">
        <v>1757.79</v>
      </c>
      <c r="BD518">
        <v>0.1212</v>
      </c>
      <c r="BE518" s="1">
        <v>14502.14</v>
      </c>
      <c r="BF518">
        <v>0.58540000000000003</v>
      </c>
      <c r="BG518">
        <v>0.24249999999999999</v>
      </c>
      <c r="BH518">
        <v>0.129</v>
      </c>
      <c r="BI518">
        <v>2.4899999999999999E-2</v>
      </c>
      <c r="BJ518">
        <v>1.8200000000000001E-2</v>
      </c>
    </row>
    <row r="519" spans="1:62" x14ac:dyDescent="0.25">
      <c r="A519" t="s">
        <v>521</v>
      </c>
      <c r="B519" t="s">
        <v>1274</v>
      </c>
      <c r="C519">
        <v>86.05</v>
      </c>
      <c r="D519">
        <v>34.139043017172092</v>
      </c>
      <c r="E519">
        <v>2657.0835648500001</v>
      </c>
      <c r="F519">
        <v>1.47E-2</v>
      </c>
      <c r="G519">
        <v>8.0000000000000004E-4</v>
      </c>
      <c r="H519">
        <v>1.6899999999999998E-2</v>
      </c>
      <c r="I519">
        <v>1.5E-3</v>
      </c>
      <c r="J519">
        <v>3.8399999999999997E-2</v>
      </c>
      <c r="K519">
        <v>0.88749999999999996</v>
      </c>
      <c r="L519">
        <v>4.02E-2</v>
      </c>
      <c r="M519">
        <v>0.2767</v>
      </c>
      <c r="N519">
        <v>1.0800000000000001E-2</v>
      </c>
      <c r="O519">
        <v>0.1527</v>
      </c>
      <c r="P519" s="1">
        <v>68440.41</v>
      </c>
      <c r="Q519">
        <v>0.19</v>
      </c>
      <c r="R519">
        <v>0.21</v>
      </c>
      <c r="S519">
        <v>0.6</v>
      </c>
      <c r="T519">
        <v>18.41</v>
      </c>
      <c r="U519" s="1">
        <v>89078.25</v>
      </c>
      <c r="V519">
        <v>148.27000000000001</v>
      </c>
      <c r="W519" s="1">
        <v>222598.98</v>
      </c>
      <c r="X519">
        <v>0.75560000000000005</v>
      </c>
      <c r="Y519">
        <v>0.13270000000000001</v>
      </c>
      <c r="Z519">
        <v>0.11169999999999999</v>
      </c>
      <c r="AA519">
        <v>0.24440000000000001</v>
      </c>
      <c r="AB519">
        <v>222.6</v>
      </c>
      <c r="AC519" s="1">
        <v>6514.6999035882309</v>
      </c>
      <c r="AD519">
        <v>613.16</v>
      </c>
      <c r="AE519" s="1">
        <v>197982.64</v>
      </c>
      <c r="AF519" t="s">
        <v>3</v>
      </c>
      <c r="AG519" s="1">
        <v>41164</v>
      </c>
      <c r="AH519" s="1">
        <v>69428.14</v>
      </c>
      <c r="AI519">
        <v>41.86</v>
      </c>
      <c r="AJ519">
        <v>24.44</v>
      </c>
      <c r="AK519">
        <v>27.45</v>
      </c>
      <c r="AL519">
        <v>2.0299999999999998</v>
      </c>
      <c r="AM519">
        <v>1.65</v>
      </c>
      <c r="AN519">
        <v>1.88</v>
      </c>
      <c r="AO519" s="1">
        <v>2016.1</v>
      </c>
      <c r="AP519">
        <v>0.95889999999999997</v>
      </c>
      <c r="AQ519" s="1">
        <v>1419</v>
      </c>
      <c r="AR519" s="1">
        <v>2277.1</v>
      </c>
      <c r="AS519" s="1">
        <v>7235.98</v>
      </c>
      <c r="AT519">
        <v>837.52</v>
      </c>
      <c r="AU519">
        <v>369.51</v>
      </c>
      <c r="AV519" s="1">
        <v>12139.11</v>
      </c>
      <c r="AW519" s="1">
        <v>4973.5200000000004</v>
      </c>
      <c r="AX519">
        <v>0.36730000000000002</v>
      </c>
      <c r="AY519" s="1">
        <v>6276.58</v>
      </c>
      <c r="AZ519">
        <v>0.46360000000000001</v>
      </c>
      <c r="BA519">
        <v>701.48</v>
      </c>
      <c r="BB519">
        <v>5.1799999999999999E-2</v>
      </c>
      <c r="BC519" s="1">
        <v>1588.03</v>
      </c>
      <c r="BD519">
        <v>0.1173</v>
      </c>
      <c r="BE519" s="1">
        <v>13539.61</v>
      </c>
      <c r="BF519">
        <v>0.58430000000000004</v>
      </c>
      <c r="BG519">
        <v>0.2356</v>
      </c>
      <c r="BH519">
        <v>0.13120000000000001</v>
      </c>
      <c r="BI519">
        <v>3.3799999999999997E-2</v>
      </c>
      <c r="BJ519">
        <v>1.5100000000000001E-2</v>
      </c>
    </row>
    <row r="520" spans="1:62" x14ac:dyDescent="0.25">
      <c r="A520" t="s">
        <v>522</v>
      </c>
      <c r="B520" t="s">
        <v>1275</v>
      </c>
      <c r="C520">
        <v>44.95</v>
      </c>
      <c r="D520">
        <v>60.627237459421877</v>
      </c>
      <c r="E520">
        <v>2372.2073526499998</v>
      </c>
      <c r="F520">
        <v>7.9000000000000008E-3</v>
      </c>
      <c r="G520">
        <v>8.0000000000000004E-4</v>
      </c>
      <c r="H520">
        <v>4.0300000000000002E-2</v>
      </c>
      <c r="I520">
        <v>8.0000000000000004E-4</v>
      </c>
      <c r="J520">
        <v>7.6899999999999996E-2</v>
      </c>
      <c r="K520">
        <v>0.80559999999999998</v>
      </c>
      <c r="L520">
        <v>6.7699999999999996E-2</v>
      </c>
      <c r="M520">
        <v>0.46110000000000001</v>
      </c>
      <c r="N520">
        <v>2.0299999999999999E-2</v>
      </c>
      <c r="O520">
        <v>0.15959999999999999</v>
      </c>
      <c r="P520" s="1">
        <v>66646.98</v>
      </c>
      <c r="Q520">
        <v>0.1636</v>
      </c>
      <c r="R520">
        <v>0.19620000000000001</v>
      </c>
      <c r="S520">
        <v>0.6401</v>
      </c>
      <c r="T520">
        <v>17.71</v>
      </c>
      <c r="U520" s="1">
        <v>88396.12</v>
      </c>
      <c r="V520">
        <v>134.86000000000001</v>
      </c>
      <c r="W520" s="1">
        <v>176038.53</v>
      </c>
      <c r="X520">
        <v>0.70809999999999995</v>
      </c>
      <c r="Y520">
        <v>0.2114</v>
      </c>
      <c r="Z520">
        <v>8.0500000000000002E-2</v>
      </c>
      <c r="AA520">
        <v>0.29189999999999999</v>
      </c>
      <c r="AB520">
        <v>176.04</v>
      </c>
      <c r="AC520" s="1">
        <v>5585.2358917639795</v>
      </c>
      <c r="AD520">
        <v>528.83000000000004</v>
      </c>
      <c r="AE520" s="1">
        <v>143798.89000000001</v>
      </c>
      <c r="AF520" t="s">
        <v>3</v>
      </c>
      <c r="AG520" s="1">
        <v>34167</v>
      </c>
      <c r="AH520" s="1">
        <v>53947.54</v>
      </c>
      <c r="AI520">
        <v>46.27</v>
      </c>
      <c r="AJ520">
        <v>26.95</v>
      </c>
      <c r="AK520">
        <v>33.450000000000003</v>
      </c>
      <c r="AL520">
        <v>2.13</v>
      </c>
      <c r="AM520">
        <v>1.44</v>
      </c>
      <c r="AN520">
        <v>1.83</v>
      </c>
      <c r="AO520" s="1">
        <v>1226.3699999999999</v>
      </c>
      <c r="AP520">
        <v>0.91320000000000001</v>
      </c>
      <c r="AQ520" s="1">
        <v>1615.41</v>
      </c>
      <c r="AR520" s="1">
        <v>2334.7600000000002</v>
      </c>
      <c r="AS520" s="1">
        <v>7776.22</v>
      </c>
      <c r="AT520">
        <v>807</v>
      </c>
      <c r="AU520">
        <v>405.32</v>
      </c>
      <c r="AV520" s="1">
        <v>12938.71</v>
      </c>
      <c r="AW520" s="1">
        <v>6310.26</v>
      </c>
      <c r="AX520">
        <v>0.43680000000000002</v>
      </c>
      <c r="AY520" s="1">
        <v>5138.17</v>
      </c>
      <c r="AZ520">
        <v>0.35570000000000002</v>
      </c>
      <c r="BA520">
        <v>682.95</v>
      </c>
      <c r="BB520">
        <v>4.7300000000000002E-2</v>
      </c>
      <c r="BC520" s="1">
        <v>2314.31</v>
      </c>
      <c r="BD520">
        <v>0.16020000000000001</v>
      </c>
      <c r="BE520" s="1">
        <v>14445.69</v>
      </c>
      <c r="BF520">
        <v>0.56069999999999998</v>
      </c>
      <c r="BG520">
        <v>0.2359</v>
      </c>
      <c r="BH520">
        <v>0.16170000000000001</v>
      </c>
      <c r="BI520">
        <v>2.69E-2</v>
      </c>
      <c r="BJ520">
        <v>1.49E-2</v>
      </c>
    </row>
    <row r="521" spans="1:62" x14ac:dyDescent="0.25">
      <c r="A521" t="s">
        <v>523</v>
      </c>
      <c r="B521" t="s">
        <v>1276</v>
      </c>
      <c r="C521">
        <v>36.14</v>
      </c>
      <c r="D521">
        <v>95.174604196592256</v>
      </c>
      <c r="E521">
        <v>2850.8454490499998</v>
      </c>
      <c r="F521">
        <v>1.4999999999999999E-2</v>
      </c>
      <c r="G521">
        <v>8.9999999999999998E-4</v>
      </c>
      <c r="H521">
        <v>2.35E-2</v>
      </c>
      <c r="I521">
        <v>1.1000000000000001E-3</v>
      </c>
      <c r="J521">
        <v>4.5199999999999997E-2</v>
      </c>
      <c r="K521">
        <v>0.87590000000000001</v>
      </c>
      <c r="L521">
        <v>3.8399999999999997E-2</v>
      </c>
      <c r="M521">
        <v>0.20630000000000001</v>
      </c>
      <c r="N521">
        <v>1.3599999999999999E-2</v>
      </c>
      <c r="O521">
        <v>0.13930000000000001</v>
      </c>
      <c r="P521" s="1">
        <v>69306.3</v>
      </c>
      <c r="Q521">
        <v>0.1807</v>
      </c>
      <c r="R521">
        <v>0.1953</v>
      </c>
      <c r="S521">
        <v>0.62409999999999999</v>
      </c>
      <c r="T521">
        <v>19.649999999999999</v>
      </c>
      <c r="U521" s="1">
        <v>89298.37</v>
      </c>
      <c r="V521">
        <v>142.97</v>
      </c>
      <c r="W521" s="1">
        <v>235340.14</v>
      </c>
      <c r="X521">
        <v>0.79369999999999996</v>
      </c>
      <c r="Y521">
        <v>0.13969999999999999</v>
      </c>
      <c r="Z521">
        <v>6.6600000000000006E-2</v>
      </c>
      <c r="AA521">
        <v>0.20630000000000001</v>
      </c>
      <c r="AB521">
        <v>235.34</v>
      </c>
      <c r="AC521" s="1">
        <v>7763.1621644578508</v>
      </c>
      <c r="AD521">
        <v>748.33</v>
      </c>
      <c r="AE521" s="1">
        <v>199020.84</v>
      </c>
      <c r="AF521" t="s">
        <v>3</v>
      </c>
      <c r="AG521" s="1">
        <v>42324</v>
      </c>
      <c r="AH521" s="1">
        <v>76737.259999999995</v>
      </c>
      <c r="AI521">
        <v>54.12</v>
      </c>
      <c r="AJ521">
        <v>30.37</v>
      </c>
      <c r="AK521">
        <v>35.520000000000003</v>
      </c>
      <c r="AL521">
        <v>1.81</v>
      </c>
      <c r="AM521">
        <v>1.29</v>
      </c>
      <c r="AN521">
        <v>1.57</v>
      </c>
      <c r="AO521" s="1">
        <v>1217.31</v>
      </c>
      <c r="AP521">
        <v>0.79479999999999995</v>
      </c>
      <c r="AQ521" s="1">
        <v>1505.68</v>
      </c>
      <c r="AR521" s="1">
        <v>2230.16</v>
      </c>
      <c r="AS521" s="1">
        <v>7388.75</v>
      </c>
      <c r="AT521">
        <v>787.12</v>
      </c>
      <c r="AU521">
        <v>308.47000000000003</v>
      </c>
      <c r="AV521" s="1">
        <v>12220.18</v>
      </c>
      <c r="AW521" s="1">
        <v>4528.7299999999996</v>
      </c>
      <c r="AX521">
        <v>0.33040000000000003</v>
      </c>
      <c r="AY521" s="1">
        <v>6840.62</v>
      </c>
      <c r="AZ521">
        <v>0.49909999999999999</v>
      </c>
      <c r="BA521">
        <v>802.33</v>
      </c>
      <c r="BB521">
        <v>5.8500000000000003E-2</v>
      </c>
      <c r="BC521" s="1">
        <v>1535.56</v>
      </c>
      <c r="BD521">
        <v>0.112</v>
      </c>
      <c r="BE521" s="1">
        <v>13707.24</v>
      </c>
      <c r="BF521">
        <v>0.57879999999999998</v>
      </c>
      <c r="BG521">
        <v>0.221</v>
      </c>
      <c r="BH521">
        <v>0.15049999999999999</v>
      </c>
      <c r="BI521">
        <v>3.2800000000000003E-2</v>
      </c>
      <c r="BJ521">
        <v>1.6899999999999998E-2</v>
      </c>
    </row>
    <row r="522" spans="1:62" x14ac:dyDescent="0.25">
      <c r="A522" t="s">
        <v>524</v>
      </c>
      <c r="B522" t="s">
        <v>1277</v>
      </c>
      <c r="C522">
        <v>48.81</v>
      </c>
      <c r="D522">
        <v>59.729620909719337</v>
      </c>
      <c r="E522">
        <v>2345.7506396499998</v>
      </c>
      <c r="F522">
        <v>8.3000000000000001E-3</v>
      </c>
      <c r="G522">
        <v>8.0000000000000004E-4</v>
      </c>
      <c r="H522">
        <v>2.1700000000000001E-2</v>
      </c>
      <c r="I522">
        <v>8.0000000000000004E-4</v>
      </c>
      <c r="J522">
        <v>5.5100000000000003E-2</v>
      </c>
      <c r="K522">
        <v>0.85589999999999999</v>
      </c>
      <c r="L522">
        <v>5.74E-2</v>
      </c>
      <c r="M522">
        <v>0.39040000000000002</v>
      </c>
      <c r="N522">
        <v>1.54E-2</v>
      </c>
      <c r="O522">
        <v>0.1661</v>
      </c>
      <c r="P522" s="1">
        <v>65545.64</v>
      </c>
      <c r="Q522">
        <v>0.16420000000000001</v>
      </c>
      <c r="R522">
        <v>0.17879999999999999</v>
      </c>
      <c r="S522">
        <v>0.65700000000000003</v>
      </c>
      <c r="T522">
        <v>18.14</v>
      </c>
      <c r="U522" s="1">
        <v>84217.69</v>
      </c>
      <c r="V522">
        <v>129.63</v>
      </c>
      <c r="W522" s="1">
        <v>202999.13</v>
      </c>
      <c r="X522">
        <v>0.73270000000000002</v>
      </c>
      <c r="Y522">
        <v>0.1993</v>
      </c>
      <c r="Z522">
        <v>6.8000000000000005E-2</v>
      </c>
      <c r="AA522">
        <v>0.26729999999999998</v>
      </c>
      <c r="AB522">
        <v>203</v>
      </c>
      <c r="AC522" s="1">
        <v>6620.4924977625751</v>
      </c>
      <c r="AD522">
        <v>614.99</v>
      </c>
      <c r="AE522" s="1">
        <v>168845.41</v>
      </c>
      <c r="AF522" t="s">
        <v>3</v>
      </c>
      <c r="AG522" s="1">
        <v>33606</v>
      </c>
      <c r="AH522" s="1">
        <v>57244.87</v>
      </c>
      <c r="AI522">
        <v>51.41</v>
      </c>
      <c r="AJ522">
        <v>28.08</v>
      </c>
      <c r="AK522">
        <v>35.86</v>
      </c>
      <c r="AL522">
        <v>2.29</v>
      </c>
      <c r="AM522">
        <v>1.73</v>
      </c>
      <c r="AN522">
        <v>2.06</v>
      </c>
      <c r="AO522" s="1">
        <v>1768.68</v>
      </c>
      <c r="AP522">
        <v>1.0616000000000001</v>
      </c>
      <c r="AQ522" s="1">
        <v>1637.2</v>
      </c>
      <c r="AR522" s="1">
        <v>2294.85</v>
      </c>
      <c r="AS522" s="1">
        <v>7733.78</v>
      </c>
      <c r="AT522">
        <v>857.29</v>
      </c>
      <c r="AU522">
        <v>441.97</v>
      </c>
      <c r="AV522" s="1">
        <v>12965.09</v>
      </c>
      <c r="AW522" s="1">
        <v>5647.27</v>
      </c>
      <c r="AX522">
        <v>0.3851</v>
      </c>
      <c r="AY522" s="1">
        <v>6125.52</v>
      </c>
      <c r="AZ522">
        <v>0.41770000000000002</v>
      </c>
      <c r="BA522">
        <v>706.75</v>
      </c>
      <c r="BB522">
        <v>4.82E-2</v>
      </c>
      <c r="BC522" s="1">
        <v>2185.38</v>
      </c>
      <c r="BD522">
        <v>0.14899999999999999</v>
      </c>
      <c r="BE522" s="1">
        <v>14664.93</v>
      </c>
      <c r="BF522">
        <v>0.56020000000000003</v>
      </c>
      <c r="BG522">
        <v>0.2331</v>
      </c>
      <c r="BH522">
        <v>0.16070000000000001</v>
      </c>
      <c r="BI522">
        <v>2.7799999999999998E-2</v>
      </c>
      <c r="BJ522">
        <v>1.83E-2</v>
      </c>
    </row>
    <row r="523" spans="1:62" x14ac:dyDescent="0.25">
      <c r="A523" t="s">
        <v>525</v>
      </c>
      <c r="B523" t="s">
        <v>1278</v>
      </c>
      <c r="C523">
        <v>41.9</v>
      </c>
      <c r="D523">
        <v>72.595540984762948</v>
      </c>
      <c r="E523">
        <v>2536.1884762</v>
      </c>
      <c r="F523">
        <v>1.24E-2</v>
      </c>
      <c r="G523">
        <v>8.0000000000000004E-4</v>
      </c>
      <c r="H523">
        <v>1.7999999999999999E-2</v>
      </c>
      <c r="I523">
        <v>1.1000000000000001E-3</v>
      </c>
      <c r="J523">
        <v>4.2000000000000003E-2</v>
      </c>
      <c r="K523">
        <v>0.88900000000000001</v>
      </c>
      <c r="L523">
        <v>3.6700000000000003E-2</v>
      </c>
      <c r="M523">
        <v>0.18129999999999999</v>
      </c>
      <c r="N523">
        <v>1.0500000000000001E-2</v>
      </c>
      <c r="O523">
        <v>0.1326</v>
      </c>
      <c r="P523" s="1">
        <v>69403.740000000005</v>
      </c>
      <c r="Q523">
        <v>0.14610000000000001</v>
      </c>
      <c r="R523">
        <v>0.1925</v>
      </c>
      <c r="S523">
        <v>0.66139999999999999</v>
      </c>
      <c r="T523">
        <v>17.02</v>
      </c>
      <c r="U523" s="1">
        <v>89829.63</v>
      </c>
      <c r="V523">
        <v>148.62</v>
      </c>
      <c r="W523" s="1">
        <v>244715.91</v>
      </c>
      <c r="X523">
        <v>0.81189999999999996</v>
      </c>
      <c r="Y523">
        <v>0.1303</v>
      </c>
      <c r="Z523">
        <v>5.7799999999999997E-2</v>
      </c>
      <c r="AA523">
        <v>0.18809999999999999</v>
      </c>
      <c r="AB523">
        <v>244.72</v>
      </c>
      <c r="AC523" s="1">
        <v>7848.8435948635934</v>
      </c>
      <c r="AD523">
        <v>764.65</v>
      </c>
      <c r="AE523" s="1">
        <v>206150.95</v>
      </c>
      <c r="AF523" t="s">
        <v>3</v>
      </c>
      <c r="AG523" s="1">
        <v>43801</v>
      </c>
      <c r="AH523" s="1">
        <v>81438.38</v>
      </c>
      <c r="AI523">
        <v>53.44</v>
      </c>
      <c r="AJ523">
        <v>30.35</v>
      </c>
      <c r="AK523">
        <v>34.049999999999997</v>
      </c>
      <c r="AL523">
        <v>1.79</v>
      </c>
      <c r="AM523">
        <v>1.29</v>
      </c>
      <c r="AN523">
        <v>1.59</v>
      </c>
      <c r="AO523" s="1">
        <v>2074.46</v>
      </c>
      <c r="AP523">
        <v>0.84850000000000003</v>
      </c>
      <c r="AQ523" s="1">
        <v>1554.19</v>
      </c>
      <c r="AR523" s="1">
        <v>2320.84</v>
      </c>
      <c r="AS523" s="1">
        <v>7251.71</v>
      </c>
      <c r="AT523">
        <v>794.14</v>
      </c>
      <c r="AU523">
        <v>312.98</v>
      </c>
      <c r="AV523" s="1">
        <v>12233.85</v>
      </c>
      <c r="AW523" s="1">
        <v>4322.74</v>
      </c>
      <c r="AX523">
        <v>0.31340000000000001</v>
      </c>
      <c r="AY523" s="1">
        <v>7330.35</v>
      </c>
      <c r="AZ523">
        <v>0.53139999999999998</v>
      </c>
      <c r="BA523">
        <v>693.6</v>
      </c>
      <c r="BB523">
        <v>5.0299999999999997E-2</v>
      </c>
      <c r="BC523" s="1">
        <v>1447.44</v>
      </c>
      <c r="BD523">
        <v>0.10489999999999999</v>
      </c>
      <c r="BE523" s="1">
        <v>13794.13</v>
      </c>
      <c r="BF523">
        <v>0.58640000000000003</v>
      </c>
      <c r="BG523">
        <v>0.2298</v>
      </c>
      <c r="BH523">
        <v>0.13450000000000001</v>
      </c>
      <c r="BI523">
        <v>3.3000000000000002E-2</v>
      </c>
      <c r="BJ523">
        <v>1.6299999999999999E-2</v>
      </c>
    </row>
    <row r="524" spans="1:62" x14ac:dyDescent="0.25">
      <c r="A524" t="s">
        <v>526</v>
      </c>
      <c r="B524" t="s">
        <v>1279</v>
      </c>
      <c r="C524">
        <v>44.1</v>
      </c>
      <c r="D524">
        <v>321.30951581741141</v>
      </c>
      <c r="E524">
        <v>12333.894619549999</v>
      </c>
      <c r="F524">
        <v>2.4199999999999999E-2</v>
      </c>
      <c r="G524">
        <v>1.2999999999999999E-3</v>
      </c>
      <c r="H524">
        <v>0.46139999999999998</v>
      </c>
      <c r="I524">
        <v>1.6999999999999999E-3</v>
      </c>
      <c r="J524">
        <v>0.1356</v>
      </c>
      <c r="K524">
        <v>0.2918</v>
      </c>
      <c r="L524">
        <v>8.4099999999999994E-2</v>
      </c>
      <c r="M524">
        <v>0.86180000000000001</v>
      </c>
      <c r="N524">
        <v>9.69E-2</v>
      </c>
      <c r="O524">
        <v>0.19339999999999999</v>
      </c>
      <c r="P524" s="1">
        <v>71070.850000000006</v>
      </c>
      <c r="Q524">
        <v>0.24440000000000001</v>
      </c>
      <c r="R524">
        <v>0.2099</v>
      </c>
      <c r="S524">
        <v>0.54569999999999996</v>
      </c>
      <c r="T524">
        <v>134.25</v>
      </c>
      <c r="U524" s="1">
        <v>92718.04</v>
      </c>
      <c r="V524">
        <v>94.7</v>
      </c>
      <c r="W524" s="1">
        <v>180641.3</v>
      </c>
      <c r="X524">
        <v>0.61050000000000004</v>
      </c>
      <c r="Y524">
        <v>0.32479999999999998</v>
      </c>
      <c r="Z524">
        <v>6.4600000000000005E-2</v>
      </c>
      <c r="AA524">
        <v>0.38950000000000001</v>
      </c>
      <c r="AB524">
        <v>180.64</v>
      </c>
      <c r="AC524" s="1">
        <v>6536.6988528832799</v>
      </c>
      <c r="AD524">
        <v>471.32</v>
      </c>
      <c r="AE524" s="1">
        <v>90765.03</v>
      </c>
      <c r="AF524" t="s">
        <v>3</v>
      </c>
      <c r="AG524" s="1">
        <v>29647</v>
      </c>
      <c r="AH524" s="1">
        <v>49464.04</v>
      </c>
      <c r="AI524">
        <v>65.23</v>
      </c>
      <c r="AJ524">
        <v>38.29</v>
      </c>
      <c r="AK524">
        <v>48.53</v>
      </c>
      <c r="AL524">
        <v>1.71</v>
      </c>
      <c r="AM524">
        <v>1.33</v>
      </c>
      <c r="AN524">
        <v>1.49</v>
      </c>
      <c r="AO524">
        <v>909.79</v>
      </c>
      <c r="AP524">
        <v>1.0821000000000001</v>
      </c>
      <c r="AQ524" s="1">
        <v>2600.09</v>
      </c>
      <c r="AR524" s="1">
        <v>3405.38</v>
      </c>
      <c r="AS524" s="1">
        <v>9722.2000000000007</v>
      </c>
      <c r="AT524" s="1">
        <v>1474.6</v>
      </c>
      <c r="AU524">
        <v>942.39</v>
      </c>
      <c r="AV524" s="1">
        <v>18144.669999999998</v>
      </c>
      <c r="AW524" s="1">
        <v>7521.15</v>
      </c>
      <c r="AX524">
        <v>0.37390000000000001</v>
      </c>
      <c r="AY524" s="1">
        <v>7315.21</v>
      </c>
      <c r="AZ524">
        <v>0.36370000000000002</v>
      </c>
      <c r="BA524">
        <v>749.35</v>
      </c>
      <c r="BB524">
        <v>3.73E-2</v>
      </c>
      <c r="BC524" s="1">
        <v>4530.33</v>
      </c>
      <c r="BD524">
        <v>0.22520000000000001</v>
      </c>
      <c r="BE524" s="1">
        <v>20116.04</v>
      </c>
      <c r="BF524">
        <v>0.58919999999999995</v>
      </c>
      <c r="BG524">
        <v>0.22359999999999999</v>
      </c>
      <c r="BH524">
        <v>0.14299999999999999</v>
      </c>
      <c r="BI524">
        <v>3.0499999999999999E-2</v>
      </c>
      <c r="BJ524">
        <v>1.38E-2</v>
      </c>
    </row>
    <row r="525" spans="1:62" x14ac:dyDescent="0.25">
      <c r="A525" t="s">
        <v>527</v>
      </c>
      <c r="B525" t="s">
        <v>1280</v>
      </c>
      <c r="C525">
        <v>14.95</v>
      </c>
      <c r="D525">
        <v>116.65681001880669</v>
      </c>
      <c r="E525">
        <v>1246.4274682499999</v>
      </c>
      <c r="F525">
        <v>8.0999999999999996E-3</v>
      </c>
      <c r="G525">
        <v>5.9999999999999995E-4</v>
      </c>
      <c r="H525">
        <v>2.4400000000000002E-2</v>
      </c>
      <c r="I525">
        <v>1E-3</v>
      </c>
      <c r="J525">
        <v>3.8300000000000001E-2</v>
      </c>
      <c r="K525">
        <v>0.87570000000000003</v>
      </c>
      <c r="L525">
        <v>5.1900000000000002E-2</v>
      </c>
      <c r="M525">
        <v>0.45140000000000002</v>
      </c>
      <c r="N525">
        <v>7.1000000000000004E-3</v>
      </c>
      <c r="O525">
        <v>0.15920000000000001</v>
      </c>
      <c r="P525" s="1">
        <v>60113.08</v>
      </c>
      <c r="Q525">
        <v>0.21299999999999999</v>
      </c>
      <c r="R525">
        <v>0.2024</v>
      </c>
      <c r="S525">
        <v>0.58460000000000001</v>
      </c>
      <c r="T525">
        <v>12.27</v>
      </c>
      <c r="U525" s="1">
        <v>75988.81</v>
      </c>
      <c r="V525">
        <v>99.62</v>
      </c>
      <c r="W525" s="1">
        <v>176016.24</v>
      </c>
      <c r="X525">
        <v>0.70430000000000004</v>
      </c>
      <c r="Y525">
        <v>0.19950000000000001</v>
      </c>
      <c r="Z525">
        <v>9.6199999999999994E-2</v>
      </c>
      <c r="AA525">
        <v>0.29570000000000002</v>
      </c>
      <c r="AB525">
        <v>176.02</v>
      </c>
      <c r="AC525" s="1">
        <v>5438.3809302797144</v>
      </c>
      <c r="AD525">
        <v>624.21</v>
      </c>
      <c r="AE525" s="1">
        <v>133857.73000000001</v>
      </c>
      <c r="AF525" t="s">
        <v>3</v>
      </c>
      <c r="AG525" s="1">
        <v>32983</v>
      </c>
      <c r="AH525" s="1">
        <v>51162.53</v>
      </c>
      <c r="AI525">
        <v>50.21</v>
      </c>
      <c r="AJ525">
        <v>28.57</v>
      </c>
      <c r="AK525">
        <v>36.46</v>
      </c>
      <c r="AL525">
        <v>1.89</v>
      </c>
      <c r="AM525">
        <v>1.41</v>
      </c>
      <c r="AN525">
        <v>1.68</v>
      </c>
      <c r="AO525">
        <v>725.4</v>
      </c>
      <c r="AP525">
        <v>0.93530000000000002</v>
      </c>
      <c r="AQ525" s="1">
        <v>1871.19</v>
      </c>
      <c r="AR525" s="1">
        <v>2323.2399999999998</v>
      </c>
      <c r="AS525" s="1">
        <v>7578.63</v>
      </c>
      <c r="AT525">
        <v>753.9</v>
      </c>
      <c r="AU525">
        <v>396.7</v>
      </c>
      <c r="AV525" s="1">
        <v>12923.66</v>
      </c>
      <c r="AW525" s="1">
        <v>7068.16</v>
      </c>
      <c r="AX525">
        <v>0.45860000000000001</v>
      </c>
      <c r="AY525" s="1">
        <v>5118.03</v>
      </c>
      <c r="AZ525">
        <v>0.33210000000000001</v>
      </c>
      <c r="BA525">
        <v>817.75</v>
      </c>
      <c r="BB525">
        <v>5.3100000000000001E-2</v>
      </c>
      <c r="BC525" s="1">
        <v>2408.66</v>
      </c>
      <c r="BD525">
        <v>0.15629999999999999</v>
      </c>
      <c r="BE525" s="1">
        <v>15412.61</v>
      </c>
      <c r="BF525">
        <v>0.53920000000000001</v>
      </c>
      <c r="BG525">
        <v>0.23200000000000001</v>
      </c>
      <c r="BH525">
        <v>0.17630000000000001</v>
      </c>
      <c r="BI525">
        <v>3.3399999999999999E-2</v>
      </c>
      <c r="BJ525">
        <v>1.9199999999999998E-2</v>
      </c>
    </row>
    <row r="526" spans="1:62" x14ac:dyDescent="0.25">
      <c r="A526" t="s">
        <v>528</v>
      </c>
      <c r="B526" t="s">
        <v>1281</v>
      </c>
      <c r="C526">
        <v>79.290000000000006</v>
      </c>
      <c r="D526">
        <v>11.21420736874845</v>
      </c>
      <c r="E526">
        <v>842.34370024999998</v>
      </c>
      <c r="F526">
        <v>1.5E-3</v>
      </c>
      <c r="G526">
        <v>8.0000000000000004E-4</v>
      </c>
      <c r="H526">
        <v>5.1999999999999998E-3</v>
      </c>
      <c r="I526">
        <v>1.1000000000000001E-3</v>
      </c>
      <c r="J526">
        <v>1.8200000000000001E-2</v>
      </c>
      <c r="K526">
        <v>0.94940000000000002</v>
      </c>
      <c r="L526">
        <v>2.3900000000000001E-2</v>
      </c>
      <c r="M526">
        <v>0.27860000000000001</v>
      </c>
      <c r="N526">
        <v>1.5E-3</v>
      </c>
      <c r="O526">
        <v>0.14979999999999999</v>
      </c>
      <c r="P526" s="1">
        <v>59268.480000000003</v>
      </c>
      <c r="Q526">
        <v>0.24410000000000001</v>
      </c>
      <c r="R526">
        <v>0.191</v>
      </c>
      <c r="S526">
        <v>0.56489999999999996</v>
      </c>
      <c r="T526">
        <v>8.83</v>
      </c>
      <c r="U526" s="1">
        <v>67282.02</v>
      </c>
      <c r="V526">
        <v>94.69</v>
      </c>
      <c r="W526" s="1">
        <v>220829.56</v>
      </c>
      <c r="X526">
        <v>0.70840000000000003</v>
      </c>
      <c r="Y526">
        <v>4.99E-2</v>
      </c>
      <c r="Z526">
        <v>0.2417</v>
      </c>
      <c r="AA526">
        <v>0.29160000000000003</v>
      </c>
      <c r="AB526">
        <v>220.83</v>
      </c>
      <c r="AC526" s="1">
        <v>6355.689803504376</v>
      </c>
      <c r="AD526">
        <v>563.09</v>
      </c>
      <c r="AE526" s="1">
        <v>184481.24</v>
      </c>
      <c r="AF526" t="s">
        <v>3</v>
      </c>
      <c r="AG526" s="1">
        <v>37111</v>
      </c>
      <c r="AH526" s="1">
        <v>58787.46</v>
      </c>
      <c r="AI526">
        <v>34.159999999999997</v>
      </c>
      <c r="AJ526">
        <v>22.99</v>
      </c>
      <c r="AK526">
        <v>24.85</v>
      </c>
      <c r="AL526">
        <v>1.76</v>
      </c>
      <c r="AM526">
        <v>1.18</v>
      </c>
      <c r="AN526">
        <v>1.42</v>
      </c>
      <c r="AO526" s="1">
        <v>2098.2199999999998</v>
      </c>
      <c r="AP526">
        <v>1.2092000000000001</v>
      </c>
      <c r="AQ526" s="1">
        <v>1813.63</v>
      </c>
      <c r="AR526" s="1">
        <v>2844.99</v>
      </c>
      <c r="AS526" s="1">
        <v>7716.97</v>
      </c>
      <c r="AT526">
        <v>896.49</v>
      </c>
      <c r="AU526">
        <v>353.75</v>
      </c>
      <c r="AV526" s="1">
        <v>13625.84</v>
      </c>
      <c r="AW526" s="1">
        <v>7468.83</v>
      </c>
      <c r="AX526">
        <v>0.4491</v>
      </c>
      <c r="AY526" s="1">
        <v>6116.84</v>
      </c>
      <c r="AZ526">
        <v>0.36780000000000002</v>
      </c>
      <c r="BA526">
        <v>782.35</v>
      </c>
      <c r="BB526">
        <v>4.7E-2</v>
      </c>
      <c r="BC526" s="1">
        <v>2261.64</v>
      </c>
      <c r="BD526">
        <v>0.13600000000000001</v>
      </c>
      <c r="BE526" s="1">
        <v>16629.66</v>
      </c>
      <c r="BF526">
        <v>0.53349999999999997</v>
      </c>
      <c r="BG526">
        <v>0.2359</v>
      </c>
      <c r="BH526">
        <v>0.1729</v>
      </c>
      <c r="BI526">
        <v>3.6700000000000003E-2</v>
      </c>
      <c r="BJ526">
        <v>2.1000000000000001E-2</v>
      </c>
    </row>
    <row r="527" spans="1:62" x14ac:dyDescent="0.25">
      <c r="A527" t="s">
        <v>529</v>
      </c>
      <c r="B527" t="s">
        <v>1282</v>
      </c>
      <c r="C527">
        <v>135.47999999999999</v>
      </c>
      <c r="D527">
        <v>15.16997602270423</v>
      </c>
      <c r="E527">
        <v>1688.8990675499999</v>
      </c>
      <c r="F527">
        <v>3.0999999999999999E-3</v>
      </c>
      <c r="G527">
        <v>4.0000000000000002E-4</v>
      </c>
      <c r="H527">
        <v>7.7000000000000002E-3</v>
      </c>
      <c r="I527">
        <v>8.0000000000000004E-4</v>
      </c>
      <c r="J527">
        <v>2.9600000000000001E-2</v>
      </c>
      <c r="K527">
        <v>0.92610000000000003</v>
      </c>
      <c r="L527">
        <v>3.2199999999999999E-2</v>
      </c>
      <c r="M527">
        <v>0.28920000000000001</v>
      </c>
      <c r="N527">
        <v>2.0999999999999999E-3</v>
      </c>
      <c r="O527">
        <v>0.1497</v>
      </c>
      <c r="P527" s="1">
        <v>62195.06</v>
      </c>
      <c r="Q527">
        <v>0.16489999999999999</v>
      </c>
      <c r="R527">
        <v>0.19109999999999999</v>
      </c>
      <c r="S527">
        <v>0.64390000000000003</v>
      </c>
      <c r="T527">
        <v>16.03</v>
      </c>
      <c r="U527" s="1">
        <v>80341.11</v>
      </c>
      <c r="V527">
        <v>108.86</v>
      </c>
      <c r="W527" s="1">
        <v>229803.61</v>
      </c>
      <c r="X527">
        <v>0.73629999999999995</v>
      </c>
      <c r="Y527">
        <v>9.5799999999999996E-2</v>
      </c>
      <c r="Z527">
        <v>0.16789999999999999</v>
      </c>
      <c r="AA527">
        <v>0.26369999999999999</v>
      </c>
      <c r="AB527">
        <v>229.8</v>
      </c>
      <c r="AC527" s="1">
        <v>6228.1070829230312</v>
      </c>
      <c r="AD527">
        <v>571.33000000000004</v>
      </c>
      <c r="AE527" s="1">
        <v>201864.05</v>
      </c>
      <c r="AF527" t="s">
        <v>3</v>
      </c>
      <c r="AG527" s="1">
        <v>39078</v>
      </c>
      <c r="AH527" s="1">
        <v>62419.519999999997</v>
      </c>
      <c r="AI527">
        <v>37.68</v>
      </c>
      <c r="AJ527">
        <v>22.82</v>
      </c>
      <c r="AK527">
        <v>25.69</v>
      </c>
      <c r="AL527">
        <v>2.0299999999999998</v>
      </c>
      <c r="AM527">
        <v>1.27</v>
      </c>
      <c r="AN527">
        <v>1.6</v>
      </c>
      <c r="AO527" s="1">
        <v>1826.56</v>
      </c>
      <c r="AP527">
        <v>1.0351999999999999</v>
      </c>
      <c r="AQ527" s="1">
        <v>1650.96</v>
      </c>
      <c r="AR527" s="1">
        <v>2652.57</v>
      </c>
      <c r="AS527" s="1">
        <v>7520.45</v>
      </c>
      <c r="AT527">
        <v>741.63</v>
      </c>
      <c r="AU527">
        <v>321.89</v>
      </c>
      <c r="AV527" s="1">
        <v>12887.49</v>
      </c>
      <c r="AW527" s="1">
        <v>6207.3</v>
      </c>
      <c r="AX527">
        <v>0.41470000000000001</v>
      </c>
      <c r="AY527" s="1">
        <v>6115.72</v>
      </c>
      <c r="AZ527">
        <v>0.40860000000000002</v>
      </c>
      <c r="BA527">
        <v>769.3</v>
      </c>
      <c r="BB527">
        <v>5.1400000000000001E-2</v>
      </c>
      <c r="BC527" s="1">
        <v>1874.18</v>
      </c>
      <c r="BD527">
        <v>0.12520000000000001</v>
      </c>
      <c r="BE527" s="1">
        <v>14966.49</v>
      </c>
      <c r="BF527">
        <v>0.56440000000000001</v>
      </c>
      <c r="BG527">
        <v>0.24429999999999999</v>
      </c>
      <c r="BH527">
        <v>0.12740000000000001</v>
      </c>
      <c r="BI527">
        <v>3.8300000000000001E-2</v>
      </c>
      <c r="BJ527">
        <v>2.5700000000000001E-2</v>
      </c>
    </row>
    <row r="528" spans="1:62" x14ac:dyDescent="0.25">
      <c r="A528" t="s">
        <v>530</v>
      </c>
      <c r="B528" t="s">
        <v>1283</v>
      </c>
      <c r="C528">
        <v>103.19</v>
      </c>
      <c r="D528">
        <v>9.2037083691150503</v>
      </c>
      <c r="E528">
        <v>839.4116401</v>
      </c>
      <c r="F528">
        <v>1.4E-3</v>
      </c>
      <c r="G528">
        <v>5.0000000000000001E-4</v>
      </c>
      <c r="H528">
        <v>3.5000000000000001E-3</v>
      </c>
      <c r="I528">
        <v>8.9999999999999998E-4</v>
      </c>
      <c r="J528">
        <v>1.38E-2</v>
      </c>
      <c r="K528">
        <v>0.9607</v>
      </c>
      <c r="L528">
        <v>1.9199999999999998E-2</v>
      </c>
      <c r="M528">
        <v>0.32140000000000002</v>
      </c>
      <c r="N528">
        <v>5.9999999999999995E-4</v>
      </c>
      <c r="O528">
        <v>0.1525</v>
      </c>
      <c r="P528" s="1">
        <v>59113.56</v>
      </c>
      <c r="Q528">
        <v>0.2243</v>
      </c>
      <c r="R528">
        <v>0.19</v>
      </c>
      <c r="S528">
        <v>0.5857</v>
      </c>
      <c r="T528">
        <v>8.5299999999999994</v>
      </c>
      <c r="U528" s="1">
        <v>71611.98</v>
      </c>
      <c r="V528">
        <v>98.06</v>
      </c>
      <c r="W528" s="1">
        <v>219111.38</v>
      </c>
      <c r="X528">
        <v>0.63419999999999999</v>
      </c>
      <c r="Y528">
        <v>4.9000000000000002E-2</v>
      </c>
      <c r="Z528">
        <v>0.31669999999999998</v>
      </c>
      <c r="AA528">
        <v>0.36580000000000001</v>
      </c>
      <c r="AB528">
        <v>219.11</v>
      </c>
      <c r="AC528" s="1">
        <v>5882.6893533668499</v>
      </c>
      <c r="AD528">
        <v>476.47</v>
      </c>
      <c r="AE528" s="1">
        <v>194389.45</v>
      </c>
      <c r="AF528" t="s">
        <v>3</v>
      </c>
      <c r="AG528" s="1">
        <v>36096</v>
      </c>
      <c r="AH528" s="1">
        <v>54195.23</v>
      </c>
      <c r="AI528">
        <v>33.28</v>
      </c>
      <c r="AJ528">
        <v>21.97</v>
      </c>
      <c r="AK528">
        <v>24.59</v>
      </c>
      <c r="AL528">
        <v>1.51</v>
      </c>
      <c r="AM528">
        <v>0.99</v>
      </c>
      <c r="AN528">
        <v>1.18</v>
      </c>
      <c r="AO528" s="1">
        <v>2057.94</v>
      </c>
      <c r="AP528">
        <v>1.1676</v>
      </c>
      <c r="AQ528" s="1">
        <v>1985.97</v>
      </c>
      <c r="AR528" s="1">
        <v>3020.59</v>
      </c>
      <c r="AS528" s="1">
        <v>7971.77</v>
      </c>
      <c r="AT528">
        <v>732.95</v>
      </c>
      <c r="AU528">
        <v>454.01</v>
      </c>
      <c r="AV528" s="1">
        <v>14165.3</v>
      </c>
      <c r="AW528" s="1">
        <v>7882.95</v>
      </c>
      <c r="AX528">
        <v>0.46210000000000001</v>
      </c>
      <c r="AY528" s="1">
        <v>5965.92</v>
      </c>
      <c r="AZ528">
        <v>0.34970000000000001</v>
      </c>
      <c r="BA528">
        <v>905.44</v>
      </c>
      <c r="BB528">
        <v>5.3100000000000001E-2</v>
      </c>
      <c r="BC528" s="1">
        <v>2305.9899999999998</v>
      </c>
      <c r="BD528">
        <v>0.13519999999999999</v>
      </c>
      <c r="BE528" s="1">
        <v>17060.3</v>
      </c>
      <c r="BF528">
        <v>0.53869999999999996</v>
      </c>
      <c r="BG528">
        <v>0.24429999999999999</v>
      </c>
      <c r="BH528">
        <v>0.1431</v>
      </c>
      <c r="BI528">
        <v>4.1300000000000003E-2</v>
      </c>
      <c r="BJ528">
        <v>3.27E-2</v>
      </c>
    </row>
    <row r="529" spans="1:62" x14ac:dyDescent="0.25">
      <c r="A529" t="s">
        <v>531</v>
      </c>
      <c r="B529" t="s">
        <v>1284</v>
      </c>
      <c r="C529">
        <v>96.95</v>
      </c>
      <c r="D529">
        <v>9.8986644062112958</v>
      </c>
      <c r="E529">
        <v>858.32176994999998</v>
      </c>
      <c r="F529">
        <v>2.0999999999999999E-3</v>
      </c>
      <c r="G529">
        <v>1.1999999999999999E-3</v>
      </c>
      <c r="H529">
        <v>6.1999999999999998E-3</v>
      </c>
      <c r="I529">
        <v>1.1999999999999999E-3</v>
      </c>
      <c r="J529">
        <v>3.2399999999999998E-2</v>
      </c>
      <c r="K529">
        <v>0.92469999999999997</v>
      </c>
      <c r="L529">
        <v>3.2199999999999999E-2</v>
      </c>
      <c r="M529">
        <v>0.31819999999999998</v>
      </c>
      <c r="N529">
        <v>3.7000000000000002E-3</v>
      </c>
      <c r="O529">
        <v>0.15529999999999999</v>
      </c>
      <c r="P529" s="1">
        <v>56641.43</v>
      </c>
      <c r="Q529">
        <v>0.25530000000000003</v>
      </c>
      <c r="R529">
        <v>0.18779999999999999</v>
      </c>
      <c r="S529">
        <v>0.55689999999999995</v>
      </c>
      <c r="T529">
        <v>10.3</v>
      </c>
      <c r="U529" s="1">
        <v>65605.399999999994</v>
      </c>
      <c r="V529">
        <v>83.01</v>
      </c>
      <c r="W529" s="1">
        <v>193039.27</v>
      </c>
      <c r="X529">
        <v>0.82440000000000002</v>
      </c>
      <c r="Y529">
        <v>4.6699999999999998E-2</v>
      </c>
      <c r="Z529">
        <v>0.12889999999999999</v>
      </c>
      <c r="AA529">
        <v>0.17560000000000001</v>
      </c>
      <c r="AB529">
        <v>193.04</v>
      </c>
      <c r="AC529" s="1">
        <v>4637.2074793443126</v>
      </c>
      <c r="AD529">
        <v>514.41</v>
      </c>
      <c r="AE529" s="1">
        <v>170106.19</v>
      </c>
      <c r="AF529" t="s">
        <v>3</v>
      </c>
      <c r="AG529" s="1">
        <v>38132</v>
      </c>
      <c r="AH529" s="1">
        <v>59042.33</v>
      </c>
      <c r="AI529">
        <v>34.770000000000003</v>
      </c>
      <c r="AJ529">
        <v>21.89</v>
      </c>
      <c r="AK529">
        <v>25</v>
      </c>
      <c r="AL529">
        <v>1.65</v>
      </c>
      <c r="AM529">
        <v>1.1100000000000001</v>
      </c>
      <c r="AN529">
        <v>1.45</v>
      </c>
      <c r="AO529" s="1">
        <v>1843.18</v>
      </c>
      <c r="AP529">
        <v>1.2446999999999999</v>
      </c>
      <c r="AQ529" s="1">
        <v>1882.26</v>
      </c>
      <c r="AR529" s="1">
        <v>2793.94</v>
      </c>
      <c r="AS529" s="1">
        <v>7490.84</v>
      </c>
      <c r="AT529">
        <v>771.04</v>
      </c>
      <c r="AU529">
        <v>416.49</v>
      </c>
      <c r="AV529" s="1">
        <v>13354.58</v>
      </c>
      <c r="AW529" s="1">
        <v>7650.65</v>
      </c>
      <c r="AX529">
        <v>0.48570000000000002</v>
      </c>
      <c r="AY529" s="1">
        <v>5266.1</v>
      </c>
      <c r="AZ529">
        <v>0.33429999999999999</v>
      </c>
      <c r="BA529">
        <v>699.01</v>
      </c>
      <c r="BB529">
        <v>4.4400000000000002E-2</v>
      </c>
      <c r="BC529" s="1">
        <v>2134.91</v>
      </c>
      <c r="BD529">
        <v>0.13550000000000001</v>
      </c>
      <c r="BE529" s="1">
        <v>15750.67</v>
      </c>
      <c r="BF529">
        <v>0.5383</v>
      </c>
      <c r="BG529">
        <v>0.23899999999999999</v>
      </c>
      <c r="BH529">
        <v>0.16669999999999999</v>
      </c>
      <c r="BI529">
        <v>3.7400000000000003E-2</v>
      </c>
      <c r="BJ529">
        <v>1.8599999999999998E-2</v>
      </c>
    </row>
    <row r="530" spans="1:62" x14ac:dyDescent="0.25">
      <c r="A530" t="s">
        <v>532</v>
      </c>
      <c r="B530" t="s">
        <v>1285</v>
      </c>
      <c r="C530">
        <v>83.9</v>
      </c>
      <c r="D530">
        <v>15.384353420561871</v>
      </c>
      <c r="E530">
        <v>1114.6242606999999</v>
      </c>
      <c r="F530">
        <v>1.8E-3</v>
      </c>
      <c r="G530">
        <v>2.0000000000000001E-4</v>
      </c>
      <c r="H530">
        <v>8.5000000000000006E-3</v>
      </c>
      <c r="I530">
        <v>5.9999999999999995E-4</v>
      </c>
      <c r="J530">
        <v>1.24E-2</v>
      </c>
      <c r="K530">
        <v>0.94779999999999998</v>
      </c>
      <c r="L530">
        <v>2.8799999999999999E-2</v>
      </c>
      <c r="M530">
        <v>0.94450000000000001</v>
      </c>
      <c r="N530">
        <v>1.1999999999999999E-3</v>
      </c>
      <c r="O530">
        <v>0.18149999999999999</v>
      </c>
      <c r="P530" s="1">
        <v>60050.35</v>
      </c>
      <c r="Q530">
        <v>0.18640000000000001</v>
      </c>
      <c r="R530">
        <v>0.18160000000000001</v>
      </c>
      <c r="S530">
        <v>0.63200000000000001</v>
      </c>
      <c r="T530">
        <v>11.62</v>
      </c>
      <c r="U530" s="1">
        <v>77977.77</v>
      </c>
      <c r="V530">
        <v>94.29</v>
      </c>
      <c r="W530" s="1">
        <v>137134.95000000001</v>
      </c>
      <c r="X530">
        <v>0.66310000000000002</v>
      </c>
      <c r="Y530">
        <v>0.1124</v>
      </c>
      <c r="Z530">
        <v>0.22450000000000001</v>
      </c>
      <c r="AA530">
        <v>0.33689999999999998</v>
      </c>
      <c r="AB530">
        <v>137.13</v>
      </c>
      <c r="AC530" s="1">
        <v>3203.5733405734409</v>
      </c>
      <c r="AD530">
        <v>309.19</v>
      </c>
      <c r="AE530" s="1">
        <v>105532.92</v>
      </c>
      <c r="AF530" t="s">
        <v>3</v>
      </c>
      <c r="AG530" s="1">
        <v>32068</v>
      </c>
      <c r="AH530" s="1">
        <v>46602.04</v>
      </c>
      <c r="AI530">
        <v>28.24</v>
      </c>
      <c r="AJ530">
        <v>21.25</v>
      </c>
      <c r="AK530">
        <v>23.26</v>
      </c>
      <c r="AL530">
        <v>1.0900000000000001</v>
      </c>
      <c r="AM530">
        <v>0.88</v>
      </c>
      <c r="AN530">
        <v>1.01</v>
      </c>
      <c r="AO530">
        <v>441.07</v>
      </c>
      <c r="AP530">
        <v>0.77880000000000005</v>
      </c>
      <c r="AQ530" s="1">
        <v>1813.91</v>
      </c>
      <c r="AR530" s="1">
        <v>3236.64</v>
      </c>
      <c r="AS530" s="1">
        <v>8777.2999999999993</v>
      </c>
      <c r="AT530">
        <v>754.83</v>
      </c>
      <c r="AU530">
        <v>465.53</v>
      </c>
      <c r="AV530" s="1">
        <v>15048.21</v>
      </c>
      <c r="AW530" s="1">
        <v>10693.87</v>
      </c>
      <c r="AX530">
        <v>0.61850000000000005</v>
      </c>
      <c r="AY530" s="1">
        <v>2732.44</v>
      </c>
      <c r="AZ530">
        <v>0.158</v>
      </c>
      <c r="BA530">
        <v>618.89</v>
      </c>
      <c r="BB530">
        <v>3.5799999999999998E-2</v>
      </c>
      <c r="BC530" s="1">
        <v>3244.66</v>
      </c>
      <c r="BD530">
        <v>0.18770000000000001</v>
      </c>
      <c r="BE530" s="1">
        <v>17289.86</v>
      </c>
      <c r="BF530">
        <v>0.53300000000000003</v>
      </c>
      <c r="BG530">
        <v>0.26029999999999998</v>
      </c>
      <c r="BH530">
        <v>0.14449999999999999</v>
      </c>
      <c r="BI530">
        <v>3.5700000000000003E-2</v>
      </c>
      <c r="BJ530">
        <v>2.6499999999999999E-2</v>
      </c>
    </row>
    <row r="531" spans="1:62" x14ac:dyDescent="0.25">
      <c r="A531" t="s">
        <v>533</v>
      </c>
      <c r="B531" t="s">
        <v>1286</v>
      </c>
      <c r="C531">
        <v>84.14</v>
      </c>
      <c r="D531">
        <v>17.718293454630409</v>
      </c>
      <c r="E531">
        <v>1380.9598172000001</v>
      </c>
      <c r="F531">
        <v>2.3999999999999998E-3</v>
      </c>
      <c r="G531">
        <v>2.9999999999999997E-4</v>
      </c>
      <c r="H531">
        <v>6.6E-3</v>
      </c>
      <c r="I531">
        <v>6.9999999999999999E-4</v>
      </c>
      <c r="J531">
        <v>3.0200000000000001E-2</v>
      </c>
      <c r="K531">
        <v>0.93020000000000003</v>
      </c>
      <c r="L531">
        <v>2.9499999999999998E-2</v>
      </c>
      <c r="M531">
        <v>0.27660000000000001</v>
      </c>
      <c r="N531">
        <v>3.0999999999999999E-3</v>
      </c>
      <c r="O531">
        <v>0.1484</v>
      </c>
      <c r="P531" s="1">
        <v>60180.34</v>
      </c>
      <c r="Q531">
        <v>0.16389999999999999</v>
      </c>
      <c r="R531">
        <v>0.18609999999999999</v>
      </c>
      <c r="S531">
        <v>0.64990000000000003</v>
      </c>
      <c r="T531">
        <v>12.45</v>
      </c>
      <c r="U531" s="1">
        <v>79312.37</v>
      </c>
      <c r="V531">
        <v>111.18</v>
      </c>
      <c r="W531" s="1">
        <v>226031.47</v>
      </c>
      <c r="X531">
        <v>0.75860000000000005</v>
      </c>
      <c r="Y531">
        <v>0.1111</v>
      </c>
      <c r="Z531">
        <v>0.1303</v>
      </c>
      <c r="AA531">
        <v>0.2414</v>
      </c>
      <c r="AB531">
        <v>226.03</v>
      </c>
      <c r="AC531" s="1">
        <v>5923.9583966464397</v>
      </c>
      <c r="AD531">
        <v>572.92999999999995</v>
      </c>
      <c r="AE531" s="1">
        <v>189269.62</v>
      </c>
      <c r="AF531" t="s">
        <v>3</v>
      </c>
      <c r="AG531" s="1">
        <v>36820</v>
      </c>
      <c r="AH531" s="1">
        <v>61809.68</v>
      </c>
      <c r="AI531">
        <v>41.67</v>
      </c>
      <c r="AJ531">
        <v>23.63</v>
      </c>
      <c r="AK531">
        <v>27.58</v>
      </c>
      <c r="AL531">
        <v>1.71</v>
      </c>
      <c r="AM531">
        <v>1.0900000000000001</v>
      </c>
      <c r="AN531">
        <v>1.36</v>
      </c>
      <c r="AO531" s="1">
        <v>1475.28</v>
      </c>
      <c r="AP531">
        <v>1.0085999999999999</v>
      </c>
      <c r="AQ531" s="1">
        <v>1627.55</v>
      </c>
      <c r="AR531" s="1">
        <v>2527.41</v>
      </c>
      <c r="AS531" s="1">
        <v>7413.87</v>
      </c>
      <c r="AT531">
        <v>716.02</v>
      </c>
      <c r="AU531">
        <v>318.22000000000003</v>
      </c>
      <c r="AV531" s="1">
        <v>12603.08</v>
      </c>
      <c r="AW531" s="1">
        <v>6294.4</v>
      </c>
      <c r="AX531">
        <v>0.42809999999999998</v>
      </c>
      <c r="AY531" s="1">
        <v>5767.98</v>
      </c>
      <c r="AZ531">
        <v>0.39229999999999998</v>
      </c>
      <c r="BA531">
        <v>815.85</v>
      </c>
      <c r="BB531">
        <v>5.5500000000000001E-2</v>
      </c>
      <c r="BC531" s="1">
        <v>1823.29</v>
      </c>
      <c r="BD531">
        <v>0.124</v>
      </c>
      <c r="BE531" s="1">
        <v>14701.52</v>
      </c>
      <c r="BF531">
        <v>0.56159999999999999</v>
      </c>
      <c r="BG531">
        <v>0.23849999999999999</v>
      </c>
      <c r="BH531">
        <v>0.1497</v>
      </c>
      <c r="BI531">
        <v>3.5799999999999998E-2</v>
      </c>
      <c r="BJ531">
        <v>1.44E-2</v>
      </c>
    </row>
    <row r="532" spans="1:62" x14ac:dyDescent="0.25">
      <c r="A532" t="s">
        <v>534</v>
      </c>
      <c r="B532" t="s">
        <v>1287</v>
      </c>
      <c r="C532">
        <v>15.9</v>
      </c>
      <c r="D532">
        <v>293.09203003035242</v>
      </c>
      <c r="E532">
        <v>2843.79823605</v>
      </c>
      <c r="F532">
        <v>3.0999999999999999E-3</v>
      </c>
      <c r="G532">
        <v>8.0000000000000004E-4</v>
      </c>
      <c r="H532">
        <v>0.39439999999999997</v>
      </c>
      <c r="I532">
        <v>1.5E-3</v>
      </c>
      <c r="J532">
        <v>0.1231</v>
      </c>
      <c r="K532">
        <v>0.35349999999999998</v>
      </c>
      <c r="L532">
        <v>0.1236</v>
      </c>
      <c r="M532">
        <v>0.99529999999999996</v>
      </c>
      <c r="N532">
        <v>4.6899999999999997E-2</v>
      </c>
      <c r="O532">
        <v>0.19489999999999999</v>
      </c>
      <c r="P532" s="1">
        <v>61443.31</v>
      </c>
      <c r="Q532">
        <v>0.24809999999999999</v>
      </c>
      <c r="R532">
        <v>0.2147</v>
      </c>
      <c r="S532">
        <v>0.53720000000000001</v>
      </c>
      <c r="T532">
        <v>32.22</v>
      </c>
      <c r="U532" s="1">
        <v>85969.55</v>
      </c>
      <c r="V532">
        <v>87.67</v>
      </c>
      <c r="W532" s="1">
        <v>123608.31</v>
      </c>
      <c r="X532">
        <v>0.63560000000000005</v>
      </c>
      <c r="Y532">
        <v>0.28129999999999999</v>
      </c>
      <c r="Z532">
        <v>8.3099999999999993E-2</v>
      </c>
      <c r="AA532">
        <v>0.3644</v>
      </c>
      <c r="AB532">
        <v>123.61</v>
      </c>
      <c r="AC532" s="1">
        <v>5018.847350067862</v>
      </c>
      <c r="AD532">
        <v>433.02</v>
      </c>
      <c r="AE532" s="1">
        <v>74847.61</v>
      </c>
      <c r="AF532" t="s">
        <v>3</v>
      </c>
      <c r="AG532" s="1">
        <v>27318</v>
      </c>
      <c r="AH532" s="1">
        <v>39389.71</v>
      </c>
      <c r="AI532">
        <v>57.18</v>
      </c>
      <c r="AJ532">
        <v>36.159999999999997</v>
      </c>
      <c r="AK532">
        <v>42.88</v>
      </c>
      <c r="AL532">
        <v>2.27</v>
      </c>
      <c r="AM532">
        <v>1.78</v>
      </c>
      <c r="AN532">
        <v>2.09</v>
      </c>
      <c r="AO532">
        <v>0</v>
      </c>
      <c r="AP532">
        <v>1.0815999999999999</v>
      </c>
      <c r="AQ532" s="1">
        <v>2306.3200000000002</v>
      </c>
      <c r="AR532" s="1">
        <v>3403.44</v>
      </c>
      <c r="AS532" s="1">
        <v>9279.77</v>
      </c>
      <c r="AT532" s="1">
        <v>1276.21</v>
      </c>
      <c r="AU532">
        <v>701.26</v>
      </c>
      <c r="AV532" s="1">
        <v>16967.009999999998</v>
      </c>
      <c r="AW532" s="1">
        <v>9418.2800000000007</v>
      </c>
      <c r="AX532">
        <v>0.49070000000000003</v>
      </c>
      <c r="AY532" s="1">
        <v>4364.6000000000004</v>
      </c>
      <c r="AZ532">
        <v>0.22739999999999999</v>
      </c>
      <c r="BA532">
        <v>624.17999999999995</v>
      </c>
      <c r="BB532">
        <v>3.2500000000000001E-2</v>
      </c>
      <c r="BC532" s="1">
        <v>4784.8100000000004</v>
      </c>
      <c r="BD532">
        <v>0.24929999999999999</v>
      </c>
      <c r="BE532" s="1">
        <v>19191.88</v>
      </c>
      <c r="BF532">
        <v>0.55520000000000003</v>
      </c>
      <c r="BG532">
        <v>0.22600000000000001</v>
      </c>
      <c r="BH532">
        <v>0.17180000000000001</v>
      </c>
      <c r="BI532">
        <v>3.0499999999999999E-2</v>
      </c>
      <c r="BJ532">
        <v>1.66E-2</v>
      </c>
    </row>
    <row r="533" spans="1:62" x14ac:dyDescent="0.25">
      <c r="A533" t="s">
        <v>535</v>
      </c>
      <c r="B533" t="s">
        <v>1288</v>
      </c>
      <c r="C533">
        <v>33.1</v>
      </c>
      <c r="D533">
        <v>140.82834894085559</v>
      </c>
      <c r="E533">
        <v>3994.2956640000002</v>
      </c>
      <c r="F533">
        <v>2.1600000000000001E-2</v>
      </c>
      <c r="G533">
        <v>1.1000000000000001E-3</v>
      </c>
      <c r="H533">
        <v>6.4100000000000004E-2</v>
      </c>
      <c r="I533">
        <v>1.5E-3</v>
      </c>
      <c r="J533">
        <v>6.7299999999999999E-2</v>
      </c>
      <c r="K533">
        <v>0.78380000000000005</v>
      </c>
      <c r="L533">
        <v>6.0600000000000001E-2</v>
      </c>
      <c r="M533">
        <v>0.27800000000000002</v>
      </c>
      <c r="N533">
        <v>2.5399999999999999E-2</v>
      </c>
      <c r="O533">
        <v>0.15559999999999999</v>
      </c>
      <c r="P533" s="1">
        <v>71096.61</v>
      </c>
      <c r="Q533">
        <v>0.17460000000000001</v>
      </c>
      <c r="R533">
        <v>0.17349999999999999</v>
      </c>
      <c r="S533">
        <v>0.65190000000000003</v>
      </c>
      <c r="T533">
        <v>28.56</v>
      </c>
      <c r="U533" s="1">
        <v>94616.39</v>
      </c>
      <c r="V533">
        <v>139.81</v>
      </c>
      <c r="W533" s="1">
        <v>229884.02</v>
      </c>
      <c r="X533">
        <v>0.73399999999999999</v>
      </c>
      <c r="Y533">
        <v>0.2185</v>
      </c>
      <c r="Z533">
        <v>4.7500000000000001E-2</v>
      </c>
      <c r="AA533">
        <v>0.26600000000000001</v>
      </c>
      <c r="AB533">
        <v>229.88</v>
      </c>
      <c r="AC533" s="1">
        <v>8527.8237066222846</v>
      </c>
      <c r="AD533">
        <v>828.64</v>
      </c>
      <c r="AE533" s="1">
        <v>185609.47</v>
      </c>
      <c r="AF533" t="s">
        <v>3</v>
      </c>
      <c r="AG533" s="1">
        <v>39470</v>
      </c>
      <c r="AH533" s="1">
        <v>63847.38</v>
      </c>
      <c r="AI533">
        <v>60.52</v>
      </c>
      <c r="AJ533">
        <v>33.97</v>
      </c>
      <c r="AK533">
        <v>41.18</v>
      </c>
      <c r="AL533">
        <v>2.04</v>
      </c>
      <c r="AM533">
        <v>1.55</v>
      </c>
      <c r="AN533">
        <v>1.82</v>
      </c>
      <c r="AO533" s="1">
        <v>3226.17</v>
      </c>
      <c r="AP533">
        <v>0.9385</v>
      </c>
      <c r="AQ533" s="1">
        <v>1604.18</v>
      </c>
      <c r="AR533" s="1">
        <v>2339.37</v>
      </c>
      <c r="AS533" s="1">
        <v>7890.94</v>
      </c>
      <c r="AT533">
        <v>944.36</v>
      </c>
      <c r="AU533">
        <v>347.02</v>
      </c>
      <c r="AV533" s="1">
        <v>13125.86</v>
      </c>
      <c r="AW533" s="1">
        <v>4353.43</v>
      </c>
      <c r="AX533">
        <v>0.29620000000000002</v>
      </c>
      <c r="AY533" s="1">
        <v>7754.15</v>
      </c>
      <c r="AZ533">
        <v>0.52759999999999996</v>
      </c>
      <c r="BA533">
        <v>722.5</v>
      </c>
      <c r="BB533">
        <v>4.9200000000000001E-2</v>
      </c>
      <c r="BC533" s="1">
        <v>1866.22</v>
      </c>
      <c r="BD533">
        <v>0.127</v>
      </c>
      <c r="BE533" s="1">
        <v>14696.31</v>
      </c>
      <c r="BF533">
        <v>0.57679999999999998</v>
      </c>
      <c r="BG533">
        <v>0.24110000000000001</v>
      </c>
      <c r="BH533">
        <v>0.1386</v>
      </c>
      <c r="BI533">
        <v>2.5700000000000001E-2</v>
      </c>
      <c r="BJ533">
        <v>1.77E-2</v>
      </c>
    </row>
    <row r="534" spans="1:62" x14ac:dyDescent="0.25">
      <c r="A534" t="s">
        <v>536</v>
      </c>
      <c r="B534" t="s">
        <v>1289</v>
      </c>
      <c r="C534">
        <v>88.71</v>
      </c>
      <c r="D534">
        <v>18.145064098166149</v>
      </c>
      <c r="E534">
        <v>1295.6086483500001</v>
      </c>
      <c r="F534">
        <v>2.3E-3</v>
      </c>
      <c r="G534">
        <v>4.0000000000000002E-4</v>
      </c>
      <c r="H534">
        <v>7.4999999999999997E-3</v>
      </c>
      <c r="I534">
        <v>6.9999999999999999E-4</v>
      </c>
      <c r="J534">
        <v>1.9300000000000001E-2</v>
      </c>
      <c r="K534">
        <v>0.9456</v>
      </c>
      <c r="L534">
        <v>2.4199999999999999E-2</v>
      </c>
      <c r="M534">
        <v>0.29330000000000001</v>
      </c>
      <c r="N534">
        <v>2.3E-3</v>
      </c>
      <c r="O534">
        <v>0.15090000000000001</v>
      </c>
      <c r="P534" s="1">
        <v>59767.87</v>
      </c>
      <c r="Q534">
        <v>0.19309999999999999</v>
      </c>
      <c r="R534">
        <v>0.21920000000000001</v>
      </c>
      <c r="S534">
        <v>0.5877</v>
      </c>
      <c r="T534">
        <v>10.55</v>
      </c>
      <c r="U534" s="1">
        <v>83816.539999999994</v>
      </c>
      <c r="V534">
        <v>122.48</v>
      </c>
      <c r="W534" s="1">
        <v>210975.76</v>
      </c>
      <c r="X534">
        <v>0.78239999999999998</v>
      </c>
      <c r="Y534">
        <v>7.7700000000000005E-2</v>
      </c>
      <c r="Z534">
        <v>0.1399</v>
      </c>
      <c r="AA534">
        <v>0.21759999999999999</v>
      </c>
      <c r="AB534">
        <v>210.98</v>
      </c>
      <c r="AC534" s="1">
        <v>5095.3569561016611</v>
      </c>
      <c r="AD534">
        <v>548.36</v>
      </c>
      <c r="AE534" s="1">
        <v>179696.77</v>
      </c>
      <c r="AF534" t="s">
        <v>3</v>
      </c>
      <c r="AG534" s="1">
        <v>37819</v>
      </c>
      <c r="AH534" s="1">
        <v>61131.62</v>
      </c>
      <c r="AI534">
        <v>38.369999999999997</v>
      </c>
      <c r="AJ534">
        <v>22.51</v>
      </c>
      <c r="AK534">
        <v>25.65</v>
      </c>
      <c r="AL534">
        <v>1.75</v>
      </c>
      <c r="AM534">
        <v>1.27</v>
      </c>
      <c r="AN534">
        <v>1.48</v>
      </c>
      <c r="AO534" s="1">
        <v>1954.57</v>
      </c>
      <c r="AP534">
        <v>1.1305000000000001</v>
      </c>
      <c r="AQ534" s="1">
        <v>1652.46</v>
      </c>
      <c r="AR534" s="1">
        <v>2594.11</v>
      </c>
      <c r="AS534" s="1">
        <v>7424.9</v>
      </c>
      <c r="AT534">
        <v>780.08</v>
      </c>
      <c r="AU534">
        <v>354.84</v>
      </c>
      <c r="AV534" s="1">
        <v>12806.41</v>
      </c>
      <c r="AW534" s="1">
        <v>6407.76</v>
      </c>
      <c r="AX534">
        <v>0.4254</v>
      </c>
      <c r="AY534" s="1">
        <v>5904.92</v>
      </c>
      <c r="AZ534">
        <v>0.3921</v>
      </c>
      <c r="BA534">
        <v>789.97</v>
      </c>
      <c r="BB534">
        <v>5.2499999999999998E-2</v>
      </c>
      <c r="BC534" s="1">
        <v>1958.66</v>
      </c>
      <c r="BD534">
        <v>0.13</v>
      </c>
      <c r="BE534" s="1">
        <v>15061.31</v>
      </c>
      <c r="BF534">
        <v>0.55320000000000003</v>
      </c>
      <c r="BG534">
        <v>0.2316</v>
      </c>
      <c r="BH534">
        <v>0.1638</v>
      </c>
      <c r="BI534">
        <v>3.6299999999999999E-2</v>
      </c>
      <c r="BJ534">
        <v>1.5100000000000001E-2</v>
      </c>
    </row>
    <row r="535" spans="1:62" x14ac:dyDescent="0.25">
      <c r="A535" t="s">
        <v>537</v>
      </c>
      <c r="B535" t="s">
        <v>1290</v>
      </c>
      <c r="C535">
        <v>67.099999999999994</v>
      </c>
      <c r="D535">
        <v>21.65057161687092</v>
      </c>
      <c r="E535">
        <v>1302.9108061500001</v>
      </c>
      <c r="F535">
        <v>2.8999999999999998E-3</v>
      </c>
      <c r="G535">
        <v>4.0000000000000002E-4</v>
      </c>
      <c r="H535">
        <v>7.0000000000000001E-3</v>
      </c>
      <c r="I535">
        <v>8.0000000000000004E-4</v>
      </c>
      <c r="J535">
        <v>2.4799999999999999E-2</v>
      </c>
      <c r="K535">
        <v>0.93479999999999996</v>
      </c>
      <c r="L535">
        <v>2.93E-2</v>
      </c>
      <c r="M535">
        <v>0.28889999999999999</v>
      </c>
      <c r="N535">
        <v>2.7000000000000001E-3</v>
      </c>
      <c r="O535">
        <v>0.14549999999999999</v>
      </c>
      <c r="P535" s="1">
        <v>61821.94</v>
      </c>
      <c r="Q535">
        <v>0.1719</v>
      </c>
      <c r="R535">
        <v>0.19550000000000001</v>
      </c>
      <c r="S535">
        <v>0.63270000000000004</v>
      </c>
      <c r="T535">
        <v>11.75</v>
      </c>
      <c r="U535" s="1">
        <v>82091.42</v>
      </c>
      <c r="V535">
        <v>110.82</v>
      </c>
      <c r="W535" s="1">
        <v>238774.01</v>
      </c>
      <c r="X535">
        <v>0.75490000000000002</v>
      </c>
      <c r="Y535">
        <v>0.1079</v>
      </c>
      <c r="Z535">
        <v>0.13719999999999999</v>
      </c>
      <c r="AA535">
        <v>0.24510000000000001</v>
      </c>
      <c r="AB535">
        <v>238.77</v>
      </c>
      <c r="AC535" s="1">
        <v>6542.235504870785</v>
      </c>
      <c r="AD535">
        <v>595.04</v>
      </c>
      <c r="AE535" s="1">
        <v>199451.3</v>
      </c>
      <c r="AF535" t="s">
        <v>3</v>
      </c>
      <c r="AG535" s="1">
        <v>38896</v>
      </c>
      <c r="AH535" s="1">
        <v>62853.98</v>
      </c>
      <c r="AI535">
        <v>42.36</v>
      </c>
      <c r="AJ535">
        <v>24.05</v>
      </c>
      <c r="AK535">
        <v>28.06</v>
      </c>
      <c r="AL535">
        <v>2.02</v>
      </c>
      <c r="AM535">
        <v>1.38</v>
      </c>
      <c r="AN535">
        <v>1.64</v>
      </c>
      <c r="AO535" s="1">
        <v>1923.28</v>
      </c>
      <c r="AP535">
        <v>1.0744</v>
      </c>
      <c r="AQ535" s="1">
        <v>1714.03</v>
      </c>
      <c r="AR535" s="1">
        <v>2553.9699999999998</v>
      </c>
      <c r="AS535" s="1">
        <v>7588.69</v>
      </c>
      <c r="AT535">
        <v>827.05</v>
      </c>
      <c r="AU535">
        <v>339.55</v>
      </c>
      <c r="AV535" s="1">
        <v>13023.29</v>
      </c>
      <c r="AW535" s="1">
        <v>6051.51</v>
      </c>
      <c r="AX535">
        <v>0.3987</v>
      </c>
      <c r="AY535" s="1">
        <v>6404.46</v>
      </c>
      <c r="AZ535">
        <v>0.42199999999999999</v>
      </c>
      <c r="BA535">
        <v>931.4</v>
      </c>
      <c r="BB535">
        <v>6.1400000000000003E-2</v>
      </c>
      <c r="BC535" s="1">
        <v>1789.64</v>
      </c>
      <c r="BD535">
        <v>0.1179</v>
      </c>
      <c r="BE535" s="1">
        <v>15177.01</v>
      </c>
      <c r="BF535">
        <v>0.55259999999999998</v>
      </c>
      <c r="BG535">
        <v>0.23269999999999999</v>
      </c>
      <c r="BH535">
        <v>0.16489999999999999</v>
      </c>
      <c r="BI535">
        <v>3.3500000000000002E-2</v>
      </c>
      <c r="BJ535">
        <v>1.6400000000000001E-2</v>
      </c>
    </row>
    <row r="536" spans="1:62" x14ac:dyDescent="0.25">
      <c r="A536" t="s">
        <v>538</v>
      </c>
      <c r="B536" t="s">
        <v>1291</v>
      </c>
      <c r="C536">
        <v>82.29</v>
      </c>
      <c r="D536">
        <v>11.12472758062316</v>
      </c>
      <c r="E536">
        <v>856.80587204999995</v>
      </c>
      <c r="F536">
        <v>1.9E-3</v>
      </c>
      <c r="G536">
        <v>2.9999999999999997E-4</v>
      </c>
      <c r="H536">
        <v>5.5999999999999999E-3</v>
      </c>
      <c r="I536">
        <v>8.0000000000000004E-4</v>
      </c>
      <c r="J536">
        <v>1.6799999999999999E-2</v>
      </c>
      <c r="K536">
        <v>0.95309999999999995</v>
      </c>
      <c r="L536">
        <v>2.1600000000000001E-2</v>
      </c>
      <c r="M536">
        <v>0.31719999999999998</v>
      </c>
      <c r="N536">
        <v>1.4E-3</v>
      </c>
      <c r="O536">
        <v>0.15129999999999999</v>
      </c>
      <c r="P536" s="1">
        <v>58820.49</v>
      </c>
      <c r="Q536">
        <v>0.2374</v>
      </c>
      <c r="R536">
        <v>0.19400000000000001</v>
      </c>
      <c r="S536">
        <v>0.56859999999999999</v>
      </c>
      <c r="T536">
        <v>7.32</v>
      </c>
      <c r="U536" s="1">
        <v>78125.48</v>
      </c>
      <c r="V536">
        <v>116.16</v>
      </c>
      <c r="W536" s="1">
        <v>245626.43</v>
      </c>
      <c r="X536">
        <v>0.68269999999999997</v>
      </c>
      <c r="Y536">
        <v>5.7500000000000002E-2</v>
      </c>
      <c r="Z536">
        <v>0.25990000000000002</v>
      </c>
      <c r="AA536">
        <v>0.31730000000000003</v>
      </c>
      <c r="AB536">
        <v>245.63</v>
      </c>
      <c r="AC536" s="1">
        <v>7429.3696727863589</v>
      </c>
      <c r="AD536">
        <v>614.41999999999996</v>
      </c>
      <c r="AE536" s="1">
        <v>192400.74</v>
      </c>
      <c r="AF536" t="s">
        <v>3</v>
      </c>
      <c r="AG536" s="1">
        <v>35960</v>
      </c>
      <c r="AH536" s="1">
        <v>57116.07</v>
      </c>
      <c r="AI536">
        <v>39.18</v>
      </c>
      <c r="AJ536">
        <v>24.27</v>
      </c>
      <c r="AK536">
        <v>26.8</v>
      </c>
      <c r="AL536">
        <v>2.35</v>
      </c>
      <c r="AM536">
        <v>1.56</v>
      </c>
      <c r="AN536">
        <v>1.85</v>
      </c>
      <c r="AO536" s="1">
        <v>1973.23</v>
      </c>
      <c r="AP536">
        <v>1.2034</v>
      </c>
      <c r="AQ536" s="1">
        <v>1897.98</v>
      </c>
      <c r="AR536" s="1">
        <v>2755.85</v>
      </c>
      <c r="AS536" s="1">
        <v>7874.44</v>
      </c>
      <c r="AT536">
        <v>844.68</v>
      </c>
      <c r="AU536">
        <v>367.68</v>
      </c>
      <c r="AV536" s="1">
        <v>13740.64</v>
      </c>
      <c r="AW536" s="1">
        <v>7214.28</v>
      </c>
      <c r="AX536">
        <v>0.42820000000000003</v>
      </c>
      <c r="AY536" s="1">
        <v>6654.33</v>
      </c>
      <c r="AZ536">
        <v>0.39489999999999997</v>
      </c>
      <c r="BA536">
        <v>747.19</v>
      </c>
      <c r="BB536">
        <v>4.4299999999999999E-2</v>
      </c>
      <c r="BC536" s="1">
        <v>2232.79</v>
      </c>
      <c r="BD536">
        <v>0.13250000000000001</v>
      </c>
      <c r="BE536" s="1">
        <v>16848.580000000002</v>
      </c>
      <c r="BF536">
        <v>0.53549999999999998</v>
      </c>
      <c r="BG536">
        <v>0.23710000000000001</v>
      </c>
      <c r="BH536">
        <v>0.16969999999999999</v>
      </c>
      <c r="BI536">
        <v>3.8300000000000001E-2</v>
      </c>
      <c r="BJ536">
        <v>1.95E-2</v>
      </c>
    </row>
    <row r="537" spans="1:62" x14ac:dyDescent="0.25">
      <c r="A537" t="s">
        <v>539</v>
      </c>
      <c r="B537" t="s">
        <v>1292</v>
      </c>
      <c r="C537">
        <v>29.05</v>
      </c>
      <c r="D537">
        <v>183.0698651608549</v>
      </c>
      <c r="E537">
        <v>5296.7458587499996</v>
      </c>
      <c r="F537">
        <v>6.3100000000000003E-2</v>
      </c>
      <c r="G537">
        <v>8.9999999999999998E-4</v>
      </c>
      <c r="H537">
        <v>0.11169999999999999</v>
      </c>
      <c r="I537">
        <v>1.2999999999999999E-3</v>
      </c>
      <c r="J537">
        <v>5.0900000000000001E-2</v>
      </c>
      <c r="K537">
        <v>0.71409999999999996</v>
      </c>
      <c r="L537">
        <v>5.8000000000000003E-2</v>
      </c>
      <c r="M537">
        <v>0.1734</v>
      </c>
      <c r="N537">
        <v>3.2099999999999997E-2</v>
      </c>
      <c r="O537">
        <v>0.13639999999999999</v>
      </c>
      <c r="P537" s="1">
        <v>77659.97</v>
      </c>
      <c r="Q537">
        <v>0.1661</v>
      </c>
      <c r="R537">
        <v>0.19439999999999999</v>
      </c>
      <c r="S537">
        <v>0.63949999999999996</v>
      </c>
      <c r="T537">
        <v>33.64</v>
      </c>
      <c r="U537" s="1">
        <v>100240.31</v>
      </c>
      <c r="V537">
        <v>155.41999999999999</v>
      </c>
      <c r="W537" s="1">
        <v>278341.09000000003</v>
      </c>
      <c r="X537">
        <v>0.76219999999999999</v>
      </c>
      <c r="Y537">
        <v>0.20710000000000001</v>
      </c>
      <c r="Z537">
        <v>3.0700000000000002E-2</v>
      </c>
      <c r="AA537">
        <v>0.23780000000000001</v>
      </c>
      <c r="AB537">
        <v>278.33999999999997</v>
      </c>
      <c r="AC537" s="1">
        <v>11399.15591335454</v>
      </c>
      <c r="AD537">
        <v>980.46</v>
      </c>
      <c r="AE537" s="1">
        <v>257592.75</v>
      </c>
      <c r="AF537" t="s">
        <v>3</v>
      </c>
      <c r="AG537" s="1">
        <v>48709</v>
      </c>
      <c r="AH537" s="1">
        <v>94907.25</v>
      </c>
      <c r="AI537">
        <v>70.12</v>
      </c>
      <c r="AJ537">
        <v>36.119999999999997</v>
      </c>
      <c r="AK537">
        <v>42.21</v>
      </c>
      <c r="AL537">
        <v>1.95</v>
      </c>
      <c r="AM537">
        <v>1.42</v>
      </c>
      <c r="AN537">
        <v>1.63</v>
      </c>
      <c r="AO537" s="1">
        <v>1939.68</v>
      </c>
      <c r="AP537">
        <v>0.80840000000000001</v>
      </c>
      <c r="AQ537" s="1">
        <v>1702.2</v>
      </c>
      <c r="AR537" s="1">
        <v>2416.17</v>
      </c>
      <c r="AS537" s="1">
        <v>8414.24</v>
      </c>
      <c r="AT537" s="1">
        <v>1016.73</v>
      </c>
      <c r="AU537">
        <v>387.06</v>
      </c>
      <c r="AV537" s="1">
        <v>13936.4</v>
      </c>
      <c r="AW537" s="1">
        <v>3266.8</v>
      </c>
      <c r="AX537">
        <v>0.21460000000000001</v>
      </c>
      <c r="AY537" s="1">
        <v>9833.51</v>
      </c>
      <c r="AZ537">
        <v>0.64610000000000001</v>
      </c>
      <c r="BA537">
        <v>779.46</v>
      </c>
      <c r="BB537">
        <v>5.1200000000000002E-2</v>
      </c>
      <c r="BC537" s="1">
        <v>1340.06</v>
      </c>
      <c r="BD537">
        <v>8.7999999999999995E-2</v>
      </c>
      <c r="BE537" s="1">
        <v>15219.82</v>
      </c>
      <c r="BF537">
        <v>0.60540000000000005</v>
      </c>
      <c r="BG537">
        <v>0.2359</v>
      </c>
      <c r="BH537">
        <v>0.11260000000000001</v>
      </c>
      <c r="BI537">
        <v>2.8000000000000001E-2</v>
      </c>
      <c r="BJ537">
        <v>1.8100000000000002E-2</v>
      </c>
    </row>
    <row r="538" spans="1:62" x14ac:dyDescent="0.25">
      <c r="A538" t="s">
        <v>540</v>
      </c>
      <c r="B538" t="s">
        <v>1293</v>
      </c>
      <c r="C538">
        <v>132.66999999999999</v>
      </c>
      <c r="D538">
        <v>10.280396751263339</v>
      </c>
      <c r="E538">
        <v>1261.15083215</v>
      </c>
      <c r="F538">
        <v>1.6999999999999999E-3</v>
      </c>
      <c r="G538">
        <v>5.9999999999999995E-4</v>
      </c>
      <c r="H538">
        <v>5.5999999999999999E-3</v>
      </c>
      <c r="I538">
        <v>6.9999999999999999E-4</v>
      </c>
      <c r="J538">
        <v>1.5599999999999999E-2</v>
      </c>
      <c r="K538">
        <v>0.95469999999999999</v>
      </c>
      <c r="L538">
        <v>2.1100000000000001E-2</v>
      </c>
      <c r="M538">
        <v>0.31590000000000001</v>
      </c>
      <c r="N538">
        <v>1.1000000000000001E-3</v>
      </c>
      <c r="O538">
        <v>0.15379999999999999</v>
      </c>
      <c r="P538" s="1">
        <v>59411.89</v>
      </c>
      <c r="Q538">
        <v>0.186</v>
      </c>
      <c r="R538">
        <v>0.17430000000000001</v>
      </c>
      <c r="S538">
        <v>0.63980000000000004</v>
      </c>
      <c r="T538">
        <v>11.98</v>
      </c>
      <c r="U538" s="1">
        <v>76161.13</v>
      </c>
      <c r="V538">
        <v>105.66</v>
      </c>
      <c r="W538" s="1">
        <v>222085.54</v>
      </c>
      <c r="X538">
        <v>0.68359999999999999</v>
      </c>
      <c r="Y538">
        <v>8.5699999999999998E-2</v>
      </c>
      <c r="Z538">
        <v>0.23069999999999999</v>
      </c>
      <c r="AA538">
        <v>0.31640000000000001</v>
      </c>
      <c r="AB538">
        <v>222.09</v>
      </c>
      <c r="AC538" s="1">
        <v>6240.5876977040207</v>
      </c>
      <c r="AD538">
        <v>496.57</v>
      </c>
      <c r="AE538" s="1">
        <v>190712.86</v>
      </c>
      <c r="AF538" t="s">
        <v>3</v>
      </c>
      <c r="AG538" s="1">
        <v>35492</v>
      </c>
      <c r="AH538" s="1">
        <v>57666.41</v>
      </c>
      <c r="AI538">
        <v>34.22</v>
      </c>
      <c r="AJ538">
        <v>21.63</v>
      </c>
      <c r="AK538">
        <v>24.05</v>
      </c>
      <c r="AL538">
        <v>1.81</v>
      </c>
      <c r="AM538">
        <v>1.27</v>
      </c>
      <c r="AN538">
        <v>1.48</v>
      </c>
      <c r="AO538" s="1">
        <v>1614.98</v>
      </c>
      <c r="AP538">
        <v>1.1234999999999999</v>
      </c>
      <c r="AQ538" s="1">
        <v>1672.18</v>
      </c>
      <c r="AR538" s="1">
        <v>2644.42</v>
      </c>
      <c r="AS538" s="1">
        <v>7713.31</v>
      </c>
      <c r="AT538">
        <v>763.49</v>
      </c>
      <c r="AU538">
        <v>362.26</v>
      </c>
      <c r="AV538" s="1">
        <v>13155.67</v>
      </c>
      <c r="AW538" s="1">
        <v>7179.69</v>
      </c>
      <c r="AX538">
        <v>0.4582</v>
      </c>
      <c r="AY538" s="1">
        <v>5554.96</v>
      </c>
      <c r="AZ538">
        <v>0.35449999999999998</v>
      </c>
      <c r="BA538">
        <v>679.87</v>
      </c>
      <c r="BB538">
        <v>4.3400000000000001E-2</v>
      </c>
      <c r="BC538" s="1">
        <v>2254.89</v>
      </c>
      <c r="BD538">
        <v>0.1439</v>
      </c>
      <c r="BE538" s="1">
        <v>15669.41</v>
      </c>
      <c r="BF538">
        <v>0.54979999999999996</v>
      </c>
      <c r="BG538">
        <v>0.2472</v>
      </c>
      <c r="BH538">
        <v>0.13289999999999999</v>
      </c>
      <c r="BI538">
        <v>4.3200000000000002E-2</v>
      </c>
      <c r="BJ538">
        <v>2.7E-2</v>
      </c>
    </row>
    <row r="539" spans="1:62" x14ac:dyDescent="0.25">
      <c r="A539" t="s">
        <v>541</v>
      </c>
      <c r="B539" t="s">
        <v>1294</v>
      </c>
      <c r="C539">
        <v>78</v>
      </c>
      <c r="D539">
        <v>27.02160223802905</v>
      </c>
      <c r="E539">
        <v>1864.6746032999999</v>
      </c>
      <c r="F539">
        <v>5.1999999999999998E-3</v>
      </c>
      <c r="G539">
        <v>4.1000000000000003E-3</v>
      </c>
      <c r="H539">
        <v>1.7399999999999999E-2</v>
      </c>
      <c r="I539">
        <v>1.6999999999999999E-3</v>
      </c>
      <c r="J539">
        <v>4.3799999999999999E-2</v>
      </c>
      <c r="K539">
        <v>0.87870000000000004</v>
      </c>
      <c r="L539">
        <v>4.9200000000000001E-2</v>
      </c>
      <c r="M539">
        <v>0.39760000000000001</v>
      </c>
      <c r="N539">
        <v>7.0000000000000001E-3</v>
      </c>
      <c r="O539">
        <v>0.1552</v>
      </c>
      <c r="P539" s="1">
        <v>63478.55</v>
      </c>
      <c r="Q539">
        <v>0.182</v>
      </c>
      <c r="R539">
        <v>0.186</v>
      </c>
      <c r="S539">
        <v>0.63190000000000002</v>
      </c>
      <c r="T539">
        <v>15.13</v>
      </c>
      <c r="U539" s="1">
        <v>81202.98</v>
      </c>
      <c r="V539">
        <v>123.59</v>
      </c>
      <c r="W539" s="1">
        <v>199032.11</v>
      </c>
      <c r="X539">
        <v>0.74270000000000003</v>
      </c>
      <c r="Y539">
        <v>0.16370000000000001</v>
      </c>
      <c r="Z539">
        <v>9.3600000000000003E-2</v>
      </c>
      <c r="AA539">
        <v>0.25729999999999997</v>
      </c>
      <c r="AB539">
        <v>199.03</v>
      </c>
      <c r="AC539" s="1">
        <v>5718.8690701008627</v>
      </c>
      <c r="AD539">
        <v>579.89</v>
      </c>
      <c r="AE539" s="1">
        <v>166308.44</v>
      </c>
      <c r="AF539" t="s">
        <v>3</v>
      </c>
      <c r="AG539" s="1">
        <v>36233</v>
      </c>
      <c r="AH539" s="1">
        <v>57201.63</v>
      </c>
      <c r="AI539">
        <v>42.81</v>
      </c>
      <c r="AJ539">
        <v>24.74</v>
      </c>
      <c r="AK539">
        <v>29.25</v>
      </c>
      <c r="AL539">
        <v>2.04</v>
      </c>
      <c r="AM539">
        <v>1.51</v>
      </c>
      <c r="AN539">
        <v>1.84</v>
      </c>
      <c r="AO539" s="1">
        <v>1490.66</v>
      </c>
      <c r="AP539">
        <v>1.107</v>
      </c>
      <c r="AQ539" s="1">
        <v>1589.2</v>
      </c>
      <c r="AR539" s="1">
        <v>2398.64</v>
      </c>
      <c r="AS539" s="1">
        <v>7489.2</v>
      </c>
      <c r="AT539">
        <v>880.23</v>
      </c>
      <c r="AU539">
        <v>437.56</v>
      </c>
      <c r="AV539" s="1">
        <v>12794.84</v>
      </c>
      <c r="AW539" s="1">
        <v>5988.53</v>
      </c>
      <c r="AX539">
        <v>0.41339999999999999</v>
      </c>
      <c r="AY539" s="1">
        <v>5644.82</v>
      </c>
      <c r="AZ539">
        <v>0.38969999999999999</v>
      </c>
      <c r="BA539">
        <v>751.42</v>
      </c>
      <c r="BB539">
        <v>5.1900000000000002E-2</v>
      </c>
      <c r="BC539" s="1">
        <v>2100.89</v>
      </c>
      <c r="BD539">
        <v>0.14499999999999999</v>
      </c>
      <c r="BE539" s="1">
        <v>14485.67</v>
      </c>
      <c r="BF539">
        <v>0.56140000000000001</v>
      </c>
      <c r="BG539">
        <v>0.23649999999999999</v>
      </c>
      <c r="BH539">
        <v>0.15010000000000001</v>
      </c>
      <c r="BI539">
        <v>3.4099999999999998E-2</v>
      </c>
      <c r="BJ539">
        <v>1.7899999999999999E-2</v>
      </c>
    </row>
    <row r="540" spans="1:62" x14ac:dyDescent="0.25">
      <c r="A540" t="s">
        <v>542</v>
      </c>
      <c r="B540" t="s">
        <v>1295</v>
      </c>
      <c r="C540">
        <v>116.57</v>
      </c>
      <c r="D540">
        <v>10.37150471232296</v>
      </c>
      <c r="E540">
        <v>1086.9303943</v>
      </c>
      <c r="F540">
        <v>1.8E-3</v>
      </c>
      <c r="G540">
        <v>1E-4</v>
      </c>
      <c r="H540">
        <v>4.8999999999999998E-3</v>
      </c>
      <c r="I540">
        <v>8.0000000000000004E-4</v>
      </c>
      <c r="J540">
        <v>1.4800000000000001E-2</v>
      </c>
      <c r="K540">
        <v>0.95489999999999997</v>
      </c>
      <c r="L540">
        <v>2.2700000000000001E-2</v>
      </c>
      <c r="M540">
        <v>0.33989999999999998</v>
      </c>
      <c r="N540">
        <v>1.1999999999999999E-3</v>
      </c>
      <c r="O540">
        <v>0.15060000000000001</v>
      </c>
      <c r="P540" s="1">
        <v>58261.85</v>
      </c>
      <c r="Q540">
        <v>0.20150000000000001</v>
      </c>
      <c r="R540">
        <v>0.18840000000000001</v>
      </c>
      <c r="S540">
        <v>0.61009999999999998</v>
      </c>
      <c r="T540">
        <v>10.27</v>
      </c>
      <c r="U540" s="1">
        <v>74925.09</v>
      </c>
      <c r="V540">
        <v>105.86</v>
      </c>
      <c r="W540" s="1">
        <v>246011.14</v>
      </c>
      <c r="X540">
        <v>0.62909999999999999</v>
      </c>
      <c r="Y540">
        <v>0.10680000000000001</v>
      </c>
      <c r="Z540">
        <v>0.2641</v>
      </c>
      <c r="AA540">
        <v>0.37090000000000001</v>
      </c>
      <c r="AB540">
        <v>246.01</v>
      </c>
      <c r="AC540" s="1">
        <v>6782.5229176053999</v>
      </c>
      <c r="AD540">
        <v>501.94</v>
      </c>
      <c r="AE540" s="1">
        <v>196933.53</v>
      </c>
      <c r="AF540" t="s">
        <v>3</v>
      </c>
      <c r="AG540" s="1">
        <v>35180</v>
      </c>
      <c r="AH540" s="1">
        <v>55647.7</v>
      </c>
      <c r="AI540">
        <v>34.020000000000003</v>
      </c>
      <c r="AJ540">
        <v>22.21</v>
      </c>
      <c r="AK540">
        <v>24.48</v>
      </c>
      <c r="AL540">
        <v>1.91</v>
      </c>
      <c r="AM540">
        <v>1.41</v>
      </c>
      <c r="AN540">
        <v>1.65</v>
      </c>
      <c r="AO540" s="1">
        <v>1793.05</v>
      </c>
      <c r="AP540">
        <v>1.101</v>
      </c>
      <c r="AQ540" s="1">
        <v>1813.18</v>
      </c>
      <c r="AR540" s="1">
        <v>2896.86</v>
      </c>
      <c r="AS540" s="1">
        <v>8044.33</v>
      </c>
      <c r="AT540">
        <v>872.33</v>
      </c>
      <c r="AU540">
        <v>468.92</v>
      </c>
      <c r="AV540" s="1">
        <v>14095.62</v>
      </c>
      <c r="AW540" s="1">
        <v>7601.96</v>
      </c>
      <c r="AX540">
        <v>0.4546</v>
      </c>
      <c r="AY540" s="1">
        <v>5818.28</v>
      </c>
      <c r="AZ540">
        <v>0.34789999999999999</v>
      </c>
      <c r="BA540">
        <v>845.72</v>
      </c>
      <c r="BB540">
        <v>5.0599999999999999E-2</v>
      </c>
      <c r="BC540" s="1">
        <v>2456.7399999999998</v>
      </c>
      <c r="BD540">
        <v>0.1469</v>
      </c>
      <c r="BE540" s="1">
        <v>16722.71</v>
      </c>
      <c r="BF540">
        <v>0.53849999999999998</v>
      </c>
      <c r="BG540">
        <v>0.24709999999999999</v>
      </c>
      <c r="BH540">
        <v>0.14749999999999999</v>
      </c>
      <c r="BI540">
        <v>4.19E-2</v>
      </c>
      <c r="BJ540">
        <v>2.4899999999999999E-2</v>
      </c>
    </row>
    <row r="541" spans="1:62" x14ac:dyDescent="0.25">
      <c r="A541" t="s">
        <v>543</v>
      </c>
      <c r="B541" t="s">
        <v>1296</v>
      </c>
      <c r="C541">
        <v>18.75</v>
      </c>
      <c r="D541">
        <v>391.84740861016701</v>
      </c>
      <c r="E541">
        <v>4304.0331641052626</v>
      </c>
      <c r="F541">
        <v>0.1118</v>
      </c>
      <c r="G541">
        <v>1E-3</v>
      </c>
      <c r="H541">
        <v>4.4699999999999997E-2</v>
      </c>
      <c r="I541">
        <v>1.4E-3</v>
      </c>
      <c r="J541">
        <v>4.53E-2</v>
      </c>
      <c r="K541">
        <v>0.74009999999999998</v>
      </c>
      <c r="L541">
        <v>5.57E-2</v>
      </c>
      <c r="M541">
        <v>7.2700000000000001E-2</v>
      </c>
      <c r="N541">
        <v>2.8899999999999999E-2</v>
      </c>
      <c r="O541">
        <v>0.12039999999999999</v>
      </c>
      <c r="P541" s="1">
        <v>81515.83</v>
      </c>
      <c r="Q541">
        <v>0.1439</v>
      </c>
      <c r="R541">
        <v>0.1749</v>
      </c>
      <c r="S541">
        <v>0.68110000000000004</v>
      </c>
      <c r="T541">
        <v>29.89</v>
      </c>
      <c r="U541" s="1">
        <v>97748.43</v>
      </c>
      <c r="V541">
        <v>147.16</v>
      </c>
      <c r="W541" s="1">
        <v>288616.69</v>
      </c>
      <c r="X541">
        <v>0.84199999999999997</v>
      </c>
      <c r="Y541">
        <v>0.1265</v>
      </c>
      <c r="Z541">
        <v>3.1399999999999997E-2</v>
      </c>
      <c r="AA541">
        <v>0.158</v>
      </c>
      <c r="AB541">
        <v>288.62</v>
      </c>
      <c r="AC541" s="1">
        <v>12954.18674808729</v>
      </c>
      <c r="AD541" s="1">
        <v>1140.9000000000001</v>
      </c>
      <c r="AE541" s="1">
        <v>298235.75</v>
      </c>
      <c r="AF541" t="s">
        <v>3</v>
      </c>
      <c r="AG541" s="1">
        <v>68573.5</v>
      </c>
      <c r="AH541" s="1">
        <v>165329.56</v>
      </c>
      <c r="AI541">
        <v>91.65</v>
      </c>
      <c r="AJ541">
        <v>40.69</v>
      </c>
      <c r="AK541">
        <v>54.52</v>
      </c>
      <c r="AL541">
        <v>1.56</v>
      </c>
      <c r="AM541">
        <v>1.27</v>
      </c>
      <c r="AN541">
        <v>1.36</v>
      </c>
      <c r="AO541" s="1">
        <v>3992.07</v>
      </c>
      <c r="AP541">
        <v>0.56830000000000003</v>
      </c>
      <c r="AQ541" s="1">
        <v>1683.32</v>
      </c>
      <c r="AR541" s="1">
        <v>2212.27</v>
      </c>
      <c r="AS541" s="1">
        <v>9264.09</v>
      </c>
      <c r="AT541">
        <v>969.08</v>
      </c>
      <c r="AU541">
        <v>459.6</v>
      </c>
      <c r="AV541" s="1">
        <v>14588.35</v>
      </c>
      <c r="AW541" s="1">
        <v>2786.52</v>
      </c>
      <c r="AX541">
        <v>0.1711</v>
      </c>
      <c r="AY541" s="1">
        <v>10719.99</v>
      </c>
      <c r="AZ541">
        <v>0.6583</v>
      </c>
      <c r="BA541" s="1">
        <v>1525.98</v>
      </c>
      <c r="BB541">
        <v>9.3700000000000006E-2</v>
      </c>
      <c r="BC541" s="1">
        <v>1252.03</v>
      </c>
      <c r="BD541">
        <v>7.6899999999999996E-2</v>
      </c>
      <c r="BE541" s="1">
        <v>16284.52</v>
      </c>
      <c r="BF541">
        <v>0.61409999999999998</v>
      </c>
      <c r="BG541">
        <v>0.224</v>
      </c>
      <c r="BH541">
        <v>0.1106</v>
      </c>
      <c r="BI541">
        <v>2.9499999999999998E-2</v>
      </c>
      <c r="BJ541">
        <v>2.18E-2</v>
      </c>
    </row>
    <row r="542" spans="1:62" x14ac:dyDescent="0.25">
      <c r="A542" t="s">
        <v>544</v>
      </c>
      <c r="B542" t="s">
        <v>1297</v>
      </c>
      <c r="C542">
        <v>102</v>
      </c>
      <c r="D542">
        <v>15.084976473209849</v>
      </c>
      <c r="E542">
        <v>1368.00371675</v>
      </c>
      <c r="F542">
        <v>4.1000000000000003E-3</v>
      </c>
      <c r="G542">
        <v>8.9999999999999998E-4</v>
      </c>
      <c r="H542">
        <v>9.9000000000000008E-3</v>
      </c>
      <c r="I542">
        <v>1E-3</v>
      </c>
      <c r="J542">
        <v>5.2499999999999998E-2</v>
      </c>
      <c r="K542">
        <v>0.89470000000000005</v>
      </c>
      <c r="L542">
        <v>3.6900000000000002E-2</v>
      </c>
      <c r="M542">
        <v>0.31019999999999998</v>
      </c>
      <c r="N542">
        <v>6.7999999999999996E-3</v>
      </c>
      <c r="O542">
        <v>0.1489</v>
      </c>
      <c r="P542" s="1">
        <v>61913.31</v>
      </c>
      <c r="Q542">
        <v>0.1502</v>
      </c>
      <c r="R542">
        <v>0.1963</v>
      </c>
      <c r="S542">
        <v>0.65339999999999998</v>
      </c>
      <c r="T542">
        <v>12.54</v>
      </c>
      <c r="U542" s="1">
        <v>77576.95</v>
      </c>
      <c r="V542">
        <v>109.75</v>
      </c>
      <c r="W542" s="1">
        <v>232339.26</v>
      </c>
      <c r="X542">
        <v>0.73150000000000004</v>
      </c>
      <c r="Y542">
        <v>0.15359999999999999</v>
      </c>
      <c r="Z542">
        <v>0.1149</v>
      </c>
      <c r="AA542">
        <v>0.26850000000000002</v>
      </c>
      <c r="AB542">
        <v>232.34</v>
      </c>
      <c r="AC542" s="1">
        <v>6525.3763074259969</v>
      </c>
      <c r="AD542">
        <v>610.14</v>
      </c>
      <c r="AE542" s="1">
        <v>196538.34</v>
      </c>
      <c r="AF542" t="s">
        <v>3</v>
      </c>
      <c r="AG542" s="1">
        <v>36254</v>
      </c>
      <c r="AH542" s="1">
        <v>58432.75</v>
      </c>
      <c r="AI542">
        <v>39.46</v>
      </c>
      <c r="AJ542">
        <v>23.53</v>
      </c>
      <c r="AK542">
        <v>28.04</v>
      </c>
      <c r="AL542">
        <v>1.74</v>
      </c>
      <c r="AM542">
        <v>1.31</v>
      </c>
      <c r="AN542">
        <v>1.58</v>
      </c>
      <c r="AO542" s="1">
        <v>1867.47</v>
      </c>
      <c r="AP542">
        <v>1.1912</v>
      </c>
      <c r="AQ542" s="1">
        <v>1701.45</v>
      </c>
      <c r="AR542" s="1">
        <v>2439.15</v>
      </c>
      <c r="AS542" s="1">
        <v>7690.17</v>
      </c>
      <c r="AT542">
        <v>836.73</v>
      </c>
      <c r="AU542">
        <v>410.76</v>
      </c>
      <c r="AV542" s="1">
        <v>13078.25</v>
      </c>
      <c r="AW542" s="1">
        <v>5675.19</v>
      </c>
      <c r="AX542">
        <v>0.38159999999999999</v>
      </c>
      <c r="AY542" s="1">
        <v>6422.67</v>
      </c>
      <c r="AZ542">
        <v>0.43190000000000001</v>
      </c>
      <c r="BA542">
        <v>759.87</v>
      </c>
      <c r="BB542">
        <v>5.11E-2</v>
      </c>
      <c r="BC542" s="1">
        <v>2013.77</v>
      </c>
      <c r="BD542">
        <v>0.13539999999999999</v>
      </c>
      <c r="BE542" s="1">
        <v>14871.51</v>
      </c>
      <c r="BF542">
        <v>0.5605</v>
      </c>
      <c r="BG542">
        <v>0.2346</v>
      </c>
      <c r="BH542">
        <v>0.14699999999999999</v>
      </c>
      <c r="BI542">
        <v>3.5499999999999997E-2</v>
      </c>
      <c r="BJ542">
        <v>2.24E-2</v>
      </c>
    </row>
    <row r="543" spans="1:62" x14ac:dyDescent="0.25">
      <c r="A543" t="s">
        <v>545</v>
      </c>
      <c r="B543" t="s">
        <v>1298</v>
      </c>
      <c r="C543">
        <v>86.57</v>
      </c>
      <c r="D543">
        <v>8.2758615029765519</v>
      </c>
      <c r="E543">
        <v>621.31682535000004</v>
      </c>
      <c r="F543">
        <v>2.3E-3</v>
      </c>
      <c r="G543">
        <v>5.9999999999999995E-4</v>
      </c>
      <c r="H543">
        <v>5.3E-3</v>
      </c>
      <c r="I543">
        <v>1.1000000000000001E-3</v>
      </c>
      <c r="J543">
        <v>2.69E-2</v>
      </c>
      <c r="K543">
        <v>0.93120000000000003</v>
      </c>
      <c r="L543">
        <v>3.27E-2</v>
      </c>
      <c r="M543">
        <v>0.43459999999999999</v>
      </c>
      <c r="N543">
        <v>5.1000000000000004E-3</v>
      </c>
      <c r="O543">
        <v>0.16719999999999999</v>
      </c>
      <c r="P543" s="1">
        <v>56907.88</v>
      </c>
      <c r="Q543">
        <v>0.23150000000000001</v>
      </c>
      <c r="R543">
        <v>0.20280000000000001</v>
      </c>
      <c r="S543">
        <v>0.56569999999999998</v>
      </c>
      <c r="T543">
        <v>7.6</v>
      </c>
      <c r="U543" s="1">
        <v>69748.289999999994</v>
      </c>
      <c r="V543">
        <v>80.36</v>
      </c>
      <c r="W543" s="1">
        <v>190289.1</v>
      </c>
      <c r="X543">
        <v>0.76700000000000002</v>
      </c>
      <c r="Y543">
        <v>6.8199999999999997E-2</v>
      </c>
      <c r="Z543">
        <v>0.16470000000000001</v>
      </c>
      <c r="AA543">
        <v>0.23300000000000001</v>
      </c>
      <c r="AB543">
        <v>190.29</v>
      </c>
      <c r="AC543" s="1">
        <v>5211.9734028040803</v>
      </c>
      <c r="AD543">
        <v>512.84</v>
      </c>
      <c r="AE543" s="1">
        <v>173424.63</v>
      </c>
      <c r="AF543" t="s">
        <v>3</v>
      </c>
      <c r="AG543" s="1">
        <v>34060</v>
      </c>
      <c r="AH543" s="1">
        <v>52082.92</v>
      </c>
      <c r="AI543">
        <v>35.68</v>
      </c>
      <c r="AJ543">
        <v>23.55</v>
      </c>
      <c r="AK543">
        <v>24.93</v>
      </c>
      <c r="AL543">
        <v>0.93</v>
      </c>
      <c r="AM543">
        <v>0.61</v>
      </c>
      <c r="AN543">
        <v>0.7</v>
      </c>
      <c r="AO543" s="1">
        <v>1672</v>
      </c>
      <c r="AP543">
        <v>1.37</v>
      </c>
      <c r="AQ543" s="1">
        <v>2144.7600000000002</v>
      </c>
      <c r="AR543" s="1">
        <v>3394.27</v>
      </c>
      <c r="AS543" s="1">
        <v>8502.65</v>
      </c>
      <c r="AT543">
        <v>794.88</v>
      </c>
      <c r="AU543">
        <v>425.97</v>
      </c>
      <c r="AV543" s="1">
        <v>15262.53</v>
      </c>
      <c r="AW543" s="1">
        <v>8978.2900000000009</v>
      </c>
      <c r="AX543">
        <v>0.49809999999999999</v>
      </c>
      <c r="AY543" s="1">
        <v>5528.31</v>
      </c>
      <c r="AZ543">
        <v>0.30669999999999997</v>
      </c>
      <c r="BA543">
        <v>974.84</v>
      </c>
      <c r="BB543">
        <v>5.4100000000000002E-2</v>
      </c>
      <c r="BC543" s="1">
        <v>2544.54</v>
      </c>
      <c r="BD543">
        <v>0.14119999999999999</v>
      </c>
      <c r="BE543" s="1">
        <v>18025.97</v>
      </c>
      <c r="BF543">
        <v>0.5403</v>
      </c>
      <c r="BG543">
        <v>0.2397</v>
      </c>
      <c r="BH543">
        <v>0.1613</v>
      </c>
      <c r="BI543">
        <v>3.8600000000000002E-2</v>
      </c>
      <c r="BJ543">
        <v>2.0199999999999999E-2</v>
      </c>
    </row>
    <row r="544" spans="1:62" x14ac:dyDescent="0.25">
      <c r="A544" t="s">
        <v>546</v>
      </c>
      <c r="B544" t="s">
        <v>1299</v>
      </c>
      <c r="C544">
        <v>53.1</v>
      </c>
      <c r="D544">
        <v>43.669001848573593</v>
      </c>
      <c r="E544">
        <v>2071.8596443500001</v>
      </c>
      <c r="F544">
        <v>6.1000000000000004E-3</v>
      </c>
      <c r="G544">
        <v>1E-3</v>
      </c>
      <c r="H544">
        <v>2.8400000000000002E-2</v>
      </c>
      <c r="I544">
        <v>8.0000000000000004E-4</v>
      </c>
      <c r="J544">
        <v>7.4499999999999997E-2</v>
      </c>
      <c r="K544">
        <v>0.82230000000000003</v>
      </c>
      <c r="L544">
        <v>6.6900000000000001E-2</v>
      </c>
      <c r="M544">
        <v>0.42430000000000001</v>
      </c>
      <c r="N544">
        <v>2.1700000000000001E-2</v>
      </c>
      <c r="O544">
        <v>0.15939999999999999</v>
      </c>
      <c r="P544" s="1">
        <v>63743.360000000001</v>
      </c>
      <c r="Q544">
        <v>0.2109</v>
      </c>
      <c r="R544">
        <v>0.18010000000000001</v>
      </c>
      <c r="S544">
        <v>0.60899999999999999</v>
      </c>
      <c r="T544">
        <v>15.58</v>
      </c>
      <c r="U544" s="1">
        <v>83939.1</v>
      </c>
      <c r="V544">
        <v>131.97999999999999</v>
      </c>
      <c r="W544" s="1">
        <v>186788.02</v>
      </c>
      <c r="X544">
        <v>0.7339</v>
      </c>
      <c r="Y544">
        <v>0.19800000000000001</v>
      </c>
      <c r="Z544">
        <v>6.8000000000000005E-2</v>
      </c>
      <c r="AA544">
        <v>0.2661</v>
      </c>
      <c r="AB544">
        <v>186.79</v>
      </c>
      <c r="AC544" s="1">
        <v>5488.2998968614529</v>
      </c>
      <c r="AD544">
        <v>550.47</v>
      </c>
      <c r="AE544" s="1">
        <v>157489.07999999999</v>
      </c>
      <c r="AF544" t="s">
        <v>3</v>
      </c>
      <c r="AG544" s="1">
        <v>33673</v>
      </c>
      <c r="AH544" s="1">
        <v>55461.73</v>
      </c>
      <c r="AI544">
        <v>45.93</v>
      </c>
      <c r="AJ544">
        <v>26.15</v>
      </c>
      <c r="AK544">
        <v>32.700000000000003</v>
      </c>
      <c r="AL544">
        <v>2.0099999999999998</v>
      </c>
      <c r="AM544">
        <v>1.33</v>
      </c>
      <c r="AN544">
        <v>1.79</v>
      </c>
      <c r="AO544" s="1">
        <v>1427.09</v>
      </c>
      <c r="AP544">
        <v>0.99570000000000003</v>
      </c>
      <c r="AQ544" s="1">
        <v>1624.67</v>
      </c>
      <c r="AR544" s="1">
        <v>2285.12</v>
      </c>
      <c r="AS544" s="1">
        <v>7594.15</v>
      </c>
      <c r="AT544">
        <v>787.6</v>
      </c>
      <c r="AU544">
        <v>326.02</v>
      </c>
      <c r="AV544" s="1">
        <v>12617.56</v>
      </c>
      <c r="AW544" s="1">
        <v>6074.02</v>
      </c>
      <c r="AX544">
        <v>0.43390000000000001</v>
      </c>
      <c r="AY544" s="1">
        <v>5241.1000000000004</v>
      </c>
      <c r="AZ544">
        <v>0.37440000000000001</v>
      </c>
      <c r="BA544">
        <v>598.08000000000004</v>
      </c>
      <c r="BB544">
        <v>4.2700000000000002E-2</v>
      </c>
      <c r="BC544" s="1">
        <v>2085.2600000000002</v>
      </c>
      <c r="BD544">
        <v>0.14899999999999999</v>
      </c>
      <c r="BE544" s="1">
        <v>13998.46</v>
      </c>
      <c r="BF544">
        <v>0.55920000000000003</v>
      </c>
      <c r="BG544">
        <v>0.23899999999999999</v>
      </c>
      <c r="BH544">
        <v>0.15859999999999999</v>
      </c>
      <c r="BI544">
        <v>2.86E-2</v>
      </c>
      <c r="BJ544">
        <v>1.46E-2</v>
      </c>
    </row>
    <row r="545" spans="1:62" x14ac:dyDescent="0.25">
      <c r="A545" t="s">
        <v>547</v>
      </c>
      <c r="B545" t="s">
        <v>1300</v>
      </c>
      <c r="C545">
        <v>75</v>
      </c>
      <c r="D545">
        <v>18.342801799330442</v>
      </c>
      <c r="E545">
        <v>1209.6446587</v>
      </c>
      <c r="F545">
        <v>2.0999999999999999E-3</v>
      </c>
      <c r="G545">
        <v>5.0000000000000001E-4</v>
      </c>
      <c r="H545">
        <v>6.7999999999999996E-3</v>
      </c>
      <c r="I545">
        <v>8.9999999999999998E-4</v>
      </c>
      <c r="J545">
        <v>2.0799999999999999E-2</v>
      </c>
      <c r="K545">
        <v>0.94110000000000005</v>
      </c>
      <c r="L545">
        <v>2.7799999999999998E-2</v>
      </c>
      <c r="M545">
        <v>0.37490000000000001</v>
      </c>
      <c r="N545">
        <v>1.5E-3</v>
      </c>
      <c r="O545">
        <v>0.15540000000000001</v>
      </c>
      <c r="P545" s="1">
        <v>56760.02</v>
      </c>
      <c r="Q545">
        <v>0.219</v>
      </c>
      <c r="R545">
        <v>0.2233</v>
      </c>
      <c r="S545">
        <v>0.55769999999999997</v>
      </c>
      <c r="T545">
        <v>10.52</v>
      </c>
      <c r="U545" s="1">
        <v>77874.53</v>
      </c>
      <c r="V545">
        <v>113.92</v>
      </c>
      <c r="W545" s="1">
        <v>193712.79</v>
      </c>
      <c r="X545">
        <v>0.76939999999999997</v>
      </c>
      <c r="Y545">
        <v>9.01E-2</v>
      </c>
      <c r="Z545">
        <v>0.1406</v>
      </c>
      <c r="AA545">
        <v>0.2306</v>
      </c>
      <c r="AB545">
        <v>193.71</v>
      </c>
      <c r="AC545" s="1">
        <v>5149.7845777379416</v>
      </c>
      <c r="AD545">
        <v>511.3</v>
      </c>
      <c r="AE545" s="1">
        <v>162006.51999999999</v>
      </c>
      <c r="AF545" t="s">
        <v>3</v>
      </c>
      <c r="AG545" s="1">
        <v>35339</v>
      </c>
      <c r="AH545" s="1">
        <v>54857.37</v>
      </c>
      <c r="AI545">
        <v>37.590000000000003</v>
      </c>
      <c r="AJ545">
        <v>22.69</v>
      </c>
      <c r="AK545">
        <v>25.41</v>
      </c>
      <c r="AL545">
        <v>1.55</v>
      </c>
      <c r="AM545">
        <v>1.03</v>
      </c>
      <c r="AN545">
        <v>1.3</v>
      </c>
      <c r="AO545" s="1">
        <v>2006.4</v>
      </c>
      <c r="AP545">
        <v>1.0832999999999999</v>
      </c>
      <c r="AQ545" s="1">
        <v>1736.11</v>
      </c>
      <c r="AR545" s="1">
        <v>2637.12</v>
      </c>
      <c r="AS545" s="1">
        <v>7437.46</v>
      </c>
      <c r="AT545">
        <v>805.62</v>
      </c>
      <c r="AU545">
        <v>353.25</v>
      </c>
      <c r="AV545" s="1">
        <v>12969.57</v>
      </c>
      <c r="AW545" s="1">
        <v>7506.78</v>
      </c>
      <c r="AX545">
        <v>0.48670000000000002</v>
      </c>
      <c r="AY545" s="1">
        <v>4942.55</v>
      </c>
      <c r="AZ545">
        <v>0.32040000000000002</v>
      </c>
      <c r="BA545">
        <v>773.54</v>
      </c>
      <c r="BB545">
        <v>5.0099999999999999E-2</v>
      </c>
      <c r="BC545" s="1">
        <v>2202.54</v>
      </c>
      <c r="BD545">
        <v>0.14280000000000001</v>
      </c>
      <c r="BE545" s="1">
        <v>15425.41</v>
      </c>
      <c r="BF545">
        <v>0.54079999999999995</v>
      </c>
      <c r="BG545">
        <v>0.24329999999999999</v>
      </c>
      <c r="BH545">
        <v>0.16239999999999999</v>
      </c>
      <c r="BI545">
        <v>3.56E-2</v>
      </c>
      <c r="BJ545">
        <v>1.7899999999999999E-2</v>
      </c>
    </row>
    <row r="546" spans="1:62" x14ac:dyDescent="0.25">
      <c r="A546" t="s">
        <v>548</v>
      </c>
      <c r="B546" t="s">
        <v>1301</v>
      </c>
      <c r="C546">
        <v>63.71</v>
      </c>
      <c r="D546">
        <v>27.995492654329279</v>
      </c>
      <c r="E546">
        <v>1572.4041983499999</v>
      </c>
      <c r="F546">
        <v>4.3E-3</v>
      </c>
      <c r="G546">
        <v>1.6000000000000001E-3</v>
      </c>
      <c r="H546">
        <v>9.1999999999999998E-3</v>
      </c>
      <c r="I546">
        <v>1E-3</v>
      </c>
      <c r="J546">
        <v>2.8299999999999999E-2</v>
      </c>
      <c r="K546">
        <v>0.9234</v>
      </c>
      <c r="L546">
        <v>3.2099999999999997E-2</v>
      </c>
      <c r="M546">
        <v>0.26700000000000002</v>
      </c>
      <c r="N546">
        <v>4.1000000000000003E-3</v>
      </c>
      <c r="O546">
        <v>0.14119999999999999</v>
      </c>
      <c r="P546" s="1">
        <v>62639.12</v>
      </c>
      <c r="Q546">
        <v>0.21279999999999999</v>
      </c>
      <c r="R546">
        <v>0.18429999999999999</v>
      </c>
      <c r="S546">
        <v>0.60289999999999999</v>
      </c>
      <c r="T546">
        <v>11.98</v>
      </c>
      <c r="U546" s="1">
        <v>84956.12</v>
      </c>
      <c r="V546">
        <v>131.52000000000001</v>
      </c>
      <c r="W546" s="1">
        <v>217307.21</v>
      </c>
      <c r="X546">
        <v>0.78349999999999997</v>
      </c>
      <c r="Y546">
        <v>0.124</v>
      </c>
      <c r="Z546">
        <v>9.2399999999999996E-2</v>
      </c>
      <c r="AA546">
        <v>0.2165</v>
      </c>
      <c r="AB546">
        <v>217.31</v>
      </c>
      <c r="AC546" s="1">
        <v>5960.0963135944348</v>
      </c>
      <c r="AD546">
        <v>653.02</v>
      </c>
      <c r="AE546" s="1">
        <v>184445.16</v>
      </c>
      <c r="AF546" t="s">
        <v>3</v>
      </c>
      <c r="AG546" s="1">
        <v>40023</v>
      </c>
      <c r="AH546" s="1">
        <v>64660.639999999999</v>
      </c>
      <c r="AI546">
        <v>43.43</v>
      </c>
      <c r="AJ546">
        <v>25.31</v>
      </c>
      <c r="AK546">
        <v>29.36</v>
      </c>
      <c r="AL546">
        <v>1.69</v>
      </c>
      <c r="AM546">
        <v>1.4</v>
      </c>
      <c r="AN546">
        <v>1.56</v>
      </c>
      <c r="AO546" s="1">
        <v>2027.38</v>
      </c>
      <c r="AP546">
        <v>1.0281</v>
      </c>
      <c r="AQ546" s="1">
        <v>1500.99</v>
      </c>
      <c r="AR546" s="1">
        <v>2416.66</v>
      </c>
      <c r="AS546" s="1">
        <v>7387.6</v>
      </c>
      <c r="AT546">
        <v>809.89</v>
      </c>
      <c r="AU546">
        <v>372.58</v>
      </c>
      <c r="AV546" s="1">
        <v>12487.72</v>
      </c>
      <c r="AW546" s="1">
        <v>5526.66</v>
      </c>
      <c r="AX546">
        <v>0.38829999999999998</v>
      </c>
      <c r="AY546" s="1">
        <v>6305.54</v>
      </c>
      <c r="AZ546">
        <v>0.443</v>
      </c>
      <c r="BA546">
        <v>657.3</v>
      </c>
      <c r="BB546">
        <v>4.6199999999999998E-2</v>
      </c>
      <c r="BC546" s="1">
        <v>1744.5</v>
      </c>
      <c r="BD546">
        <v>0.1226</v>
      </c>
      <c r="BE546" s="1">
        <v>14234</v>
      </c>
      <c r="BF546">
        <v>0.56630000000000003</v>
      </c>
      <c r="BG546">
        <v>0.23280000000000001</v>
      </c>
      <c r="BH546">
        <v>0.1426</v>
      </c>
      <c r="BI546">
        <v>3.6900000000000002E-2</v>
      </c>
      <c r="BJ546">
        <v>2.1399999999999999E-2</v>
      </c>
    </row>
    <row r="547" spans="1:62" x14ac:dyDescent="0.25">
      <c r="A547" t="s">
        <v>549</v>
      </c>
      <c r="B547" t="s">
        <v>1302</v>
      </c>
      <c r="C547">
        <v>53.24</v>
      </c>
      <c r="D547">
        <v>32.301648616916381</v>
      </c>
      <c r="E547">
        <v>1528.9930572000001</v>
      </c>
      <c r="F547">
        <v>7.9000000000000008E-3</v>
      </c>
      <c r="G547">
        <v>1.2999999999999999E-3</v>
      </c>
      <c r="H547">
        <v>8.6999999999999994E-3</v>
      </c>
      <c r="I547">
        <v>8.0000000000000004E-4</v>
      </c>
      <c r="J547">
        <v>4.1399999999999999E-2</v>
      </c>
      <c r="K547">
        <v>0.91300000000000003</v>
      </c>
      <c r="L547">
        <v>2.6800000000000001E-2</v>
      </c>
      <c r="M547">
        <v>0.16309999999999999</v>
      </c>
      <c r="N547">
        <v>1.7000000000000001E-2</v>
      </c>
      <c r="O547">
        <v>0.1143</v>
      </c>
      <c r="P547" s="1">
        <v>65745.81</v>
      </c>
      <c r="Q547">
        <v>0.1777</v>
      </c>
      <c r="R547">
        <v>0.1852</v>
      </c>
      <c r="S547">
        <v>0.6371</v>
      </c>
      <c r="T547">
        <v>11.42</v>
      </c>
      <c r="U547" s="1">
        <v>86919.65</v>
      </c>
      <c r="V547">
        <v>131.77000000000001</v>
      </c>
      <c r="W547" s="1">
        <v>233704.2</v>
      </c>
      <c r="X547">
        <v>0.82040000000000002</v>
      </c>
      <c r="Y547">
        <v>0.1178</v>
      </c>
      <c r="Z547">
        <v>6.1800000000000001E-2</v>
      </c>
      <c r="AA547">
        <v>0.17960000000000001</v>
      </c>
      <c r="AB547">
        <v>233.7</v>
      </c>
      <c r="AC547" s="1">
        <v>6299.1669706183566</v>
      </c>
      <c r="AD547">
        <v>630.03</v>
      </c>
      <c r="AE547" s="1">
        <v>201356.01</v>
      </c>
      <c r="AF547" t="s">
        <v>3</v>
      </c>
      <c r="AG547" s="1">
        <v>44901</v>
      </c>
      <c r="AH547" s="1">
        <v>82957.17</v>
      </c>
      <c r="AI547">
        <v>46.99</v>
      </c>
      <c r="AJ547">
        <v>25.61</v>
      </c>
      <c r="AK547">
        <v>29.76</v>
      </c>
      <c r="AL547">
        <v>1.85</v>
      </c>
      <c r="AM547">
        <v>1.42</v>
      </c>
      <c r="AN547">
        <v>1.63</v>
      </c>
      <c r="AO547" s="1">
        <v>2195.23</v>
      </c>
      <c r="AP547">
        <v>0.93210000000000004</v>
      </c>
      <c r="AQ547" s="1">
        <v>1575.05</v>
      </c>
      <c r="AR547" s="1">
        <v>2423.91</v>
      </c>
      <c r="AS547" s="1">
        <v>7225.27</v>
      </c>
      <c r="AT547">
        <v>696.9</v>
      </c>
      <c r="AU547">
        <v>358.09</v>
      </c>
      <c r="AV547" s="1">
        <v>12279.21</v>
      </c>
      <c r="AW547" s="1">
        <v>4487.43</v>
      </c>
      <c r="AX547">
        <v>0.32390000000000002</v>
      </c>
      <c r="AY547" s="1">
        <v>7148.08</v>
      </c>
      <c r="AZ547">
        <v>0.51600000000000001</v>
      </c>
      <c r="BA547">
        <v>900.9</v>
      </c>
      <c r="BB547">
        <v>6.5000000000000002E-2</v>
      </c>
      <c r="BC547" s="1">
        <v>1316.49</v>
      </c>
      <c r="BD547">
        <v>9.5000000000000001E-2</v>
      </c>
      <c r="BE547" s="1">
        <v>13852.9</v>
      </c>
      <c r="BF547">
        <v>0.57189999999999996</v>
      </c>
      <c r="BG547">
        <v>0.22850000000000001</v>
      </c>
      <c r="BH547">
        <v>0.14280000000000001</v>
      </c>
      <c r="BI547">
        <v>3.2599999999999997E-2</v>
      </c>
      <c r="BJ547">
        <v>2.4199999999999999E-2</v>
      </c>
    </row>
    <row r="548" spans="1:62" x14ac:dyDescent="0.25">
      <c r="A548" t="s">
        <v>550</v>
      </c>
      <c r="B548" t="s">
        <v>1303</v>
      </c>
      <c r="C548">
        <v>77.33</v>
      </c>
      <c r="D548">
        <v>33.849056091689121</v>
      </c>
      <c r="E548">
        <v>2033.3528308</v>
      </c>
      <c r="F548">
        <v>5.3E-3</v>
      </c>
      <c r="G548">
        <v>4.0000000000000001E-3</v>
      </c>
      <c r="H548">
        <v>1.47E-2</v>
      </c>
      <c r="I548">
        <v>8.9999999999999998E-4</v>
      </c>
      <c r="J548">
        <v>6.2700000000000006E-2</v>
      </c>
      <c r="K548">
        <v>0.86219999999999997</v>
      </c>
      <c r="L548">
        <v>5.0099999999999999E-2</v>
      </c>
      <c r="M548">
        <v>0.37009999999999998</v>
      </c>
      <c r="N548">
        <v>1.6E-2</v>
      </c>
      <c r="O548">
        <v>0.1615</v>
      </c>
      <c r="P548" s="1">
        <v>64207.69</v>
      </c>
      <c r="Q548">
        <v>0.17530000000000001</v>
      </c>
      <c r="R548">
        <v>0.18110000000000001</v>
      </c>
      <c r="S548">
        <v>0.64359999999999995</v>
      </c>
      <c r="T548">
        <v>16.829999999999998</v>
      </c>
      <c r="U548" s="1">
        <v>79473.53</v>
      </c>
      <c r="V548">
        <v>120.13</v>
      </c>
      <c r="W548" s="1">
        <v>204059.95</v>
      </c>
      <c r="X548">
        <v>0.77349999999999997</v>
      </c>
      <c r="Y548">
        <v>0.159</v>
      </c>
      <c r="Z548">
        <v>6.7500000000000004E-2</v>
      </c>
      <c r="AA548">
        <v>0.22650000000000001</v>
      </c>
      <c r="AB548">
        <v>204.06</v>
      </c>
      <c r="AC548" s="1">
        <v>6098.4654767117008</v>
      </c>
      <c r="AD548">
        <v>614.91999999999996</v>
      </c>
      <c r="AE548" s="1">
        <v>175472.36</v>
      </c>
      <c r="AF548" t="s">
        <v>3</v>
      </c>
      <c r="AG548" s="1">
        <v>34167</v>
      </c>
      <c r="AH548" s="1">
        <v>55923.88</v>
      </c>
      <c r="AI548">
        <v>47.68</v>
      </c>
      <c r="AJ548">
        <v>25.9</v>
      </c>
      <c r="AK548">
        <v>33.83</v>
      </c>
      <c r="AL548">
        <v>1.62</v>
      </c>
      <c r="AM548">
        <v>1.1399999999999999</v>
      </c>
      <c r="AN548">
        <v>1.48</v>
      </c>
      <c r="AO548" s="1">
        <v>1788.59</v>
      </c>
      <c r="AP548">
        <v>1.1556999999999999</v>
      </c>
      <c r="AQ548" s="1">
        <v>1632.93</v>
      </c>
      <c r="AR548" s="1">
        <v>2233.83</v>
      </c>
      <c r="AS548" s="1">
        <v>7613.49</v>
      </c>
      <c r="AT548">
        <v>904.59</v>
      </c>
      <c r="AU548">
        <v>416.56</v>
      </c>
      <c r="AV548" s="1">
        <v>12801.4</v>
      </c>
      <c r="AW548" s="1">
        <v>5779.16</v>
      </c>
      <c r="AX548">
        <v>0.40289999999999998</v>
      </c>
      <c r="AY548" s="1">
        <v>5831.3</v>
      </c>
      <c r="AZ548">
        <v>0.40649999999999997</v>
      </c>
      <c r="BA548">
        <v>703.62</v>
      </c>
      <c r="BB548">
        <v>4.9099999999999998E-2</v>
      </c>
      <c r="BC548" s="1">
        <v>2029.55</v>
      </c>
      <c r="BD548">
        <v>0.14149999999999999</v>
      </c>
      <c r="BE548" s="1">
        <v>14343.64</v>
      </c>
      <c r="BF548">
        <v>0.56950000000000001</v>
      </c>
      <c r="BG548">
        <v>0.23430000000000001</v>
      </c>
      <c r="BH548">
        <v>0.14380000000000001</v>
      </c>
      <c r="BI548">
        <v>3.0099999999999998E-2</v>
      </c>
      <c r="BJ548">
        <v>2.23E-2</v>
      </c>
    </row>
    <row r="549" spans="1:62" x14ac:dyDescent="0.25">
      <c r="A549" t="s">
        <v>551</v>
      </c>
      <c r="B549" t="s">
        <v>1304</v>
      </c>
      <c r="C549">
        <v>32.520000000000003</v>
      </c>
      <c r="D549">
        <v>102.2741356201437</v>
      </c>
      <c r="E549">
        <v>2725.9396625999998</v>
      </c>
      <c r="F549">
        <v>1.9400000000000001E-2</v>
      </c>
      <c r="G549">
        <v>1E-3</v>
      </c>
      <c r="H549">
        <v>6.5500000000000003E-2</v>
      </c>
      <c r="I549">
        <v>1.1999999999999999E-3</v>
      </c>
      <c r="J549">
        <v>7.4200000000000002E-2</v>
      </c>
      <c r="K549">
        <v>0.78010000000000002</v>
      </c>
      <c r="L549">
        <v>5.8500000000000003E-2</v>
      </c>
      <c r="M549">
        <v>0.29360000000000003</v>
      </c>
      <c r="N549">
        <v>2.2499999999999999E-2</v>
      </c>
      <c r="O549">
        <v>0.14280000000000001</v>
      </c>
      <c r="P549" s="1">
        <v>70457.440000000002</v>
      </c>
      <c r="Q549">
        <v>0.17299999999999999</v>
      </c>
      <c r="R549">
        <v>0.17330000000000001</v>
      </c>
      <c r="S549">
        <v>0.65369999999999995</v>
      </c>
      <c r="T549">
        <v>20.16</v>
      </c>
      <c r="U549" s="1">
        <v>92802.54</v>
      </c>
      <c r="V549">
        <v>135.13999999999999</v>
      </c>
      <c r="W549" s="1">
        <v>226116.39</v>
      </c>
      <c r="X549">
        <v>0.70860000000000001</v>
      </c>
      <c r="Y549">
        <v>0.2351</v>
      </c>
      <c r="Z549">
        <v>5.6300000000000003E-2</v>
      </c>
      <c r="AA549">
        <v>0.29139999999999999</v>
      </c>
      <c r="AB549">
        <v>226.12</v>
      </c>
      <c r="AC549" s="1">
        <v>8441.508977151947</v>
      </c>
      <c r="AD549">
        <v>774.69</v>
      </c>
      <c r="AE549" s="1">
        <v>196955.69</v>
      </c>
      <c r="AF549" t="s">
        <v>3</v>
      </c>
      <c r="AG549" s="1">
        <v>39470</v>
      </c>
      <c r="AH549" s="1">
        <v>65899.429999999993</v>
      </c>
      <c r="AI549">
        <v>59.06</v>
      </c>
      <c r="AJ549">
        <v>33.15</v>
      </c>
      <c r="AK549">
        <v>41.68</v>
      </c>
      <c r="AL549">
        <v>1.93</v>
      </c>
      <c r="AM549">
        <v>1.53</v>
      </c>
      <c r="AN549">
        <v>1.78</v>
      </c>
      <c r="AO549" s="1">
        <v>3226.17</v>
      </c>
      <c r="AP549">
        <v>0.90480000000000005</v>
      </c>
      <c r="AQ549" s="1">
        <v>1648.4</v>
      </c>
      <c r="AR549" s="1">
        <v>2377.11</v>
      </c>
      <c r="AS549" s="1">
        <v>7903.03</v>
      </c>
      <c r="AT549">
        <v>887.22</v>
      </c>
      <c r="AU549">
        <v>395.02</v>
      </c>
      <c r="AV549" s="1">
        <v>13210.78</v>
      </c>
      <c r="AW549" s="1">
        <v>4441.6400000000003</v>
      </c>
      <c r="AX549">
        <v>0.29859999999999998</v>
      </c>
      <c r="AY549" s="1">
        <v>7698.22</v>
      </c>
      <c r="AZ549">
        <v>0.51759999999999995</v>
      </c>
      <c r="BA549">
        <v>847.63</v>
      </c>
      <c r="BB549">
        <v>5.7000000000000002E-2</v>
      </c>
      <c r="BC549" s="1">
        <v>1884.97</v>
      </c>
      <c r="BD549">
        <v>0.12670000000000001</v>
      </c>
      <c r="BE549" s="1">
        <v>14872.46</v>
      </c>
      <c r="BF549">
        <v>0.58389999999999997</v>
      </c>
      <c r="BG549">
        <v>0.2356</v>
      </c>
      <c r="BH549">
        <v>0.13389999999999999</v>
      </c>
      <c r="BI549">
        <v>2.8400000000000002E-2</v>
      </c>
      <c r="BJ549">
        <v>1.8200000000000001E-2</v>
      </c>
    </row>
    <row r="550" spans="1:62" x14ac:dyDescent="0.25">
      <c r="A550" t="s">
        <v>552</v>
      </c>
      <c r="B550" t="s">
        <v>1305</v>
      </c>
      <c r="C550">
        <v>67.67</v>
      </c>
      <c r="D550">
        <v>8.0405555473263366</v>
      </c>
      <c r="E550">
        <v>502.73097869999998</v>
      </c>
      <c r="F550">
        <v>2.0999999999999999E-3</v>
      </c>
      <c r="G550">
        <v>8.9999999999999998E-4</v>
      </c>
      <c r="H550">
        <v>1.09E-2</v>
      </c>
      <c r="I550">
        <v>1.1999999999999999E-3</v>
      </c>
      <c r="J550">
        <v>5.4600000000000003E-2</v>
      </c>
      <c r="K550">
        <v>0.90739999999999998</v>
      </c>
      <c r="L550">
        <v>2.3E-2</v>
      </c>
      <c r="M550">
        <v>0.26240000000000002</v>
      </c>
      <c r="N550">
        <v>4.5999999999999999E-3</v>
      </c>
      <c r="O550">
        <v>0.13880000000000001</v>
      </c>
      <c r="P550" s="1">
        <v>56900.19</v>
      </c>
      <c r="Q550">
        <v>0.20380000000000001</v>
      </c>
      <c r="R550">
        <v>0.22739999999999999</v>
      </c>
      <c r="S550">
        <v>0.56879999999999997</v>
      </c>
      <c r="T550">
        <v>5.6</v>
      </c>
      <c r="U550" s="1">
        <v>73835.14</v>
      </c>
      <c r="V550">
        <v>86.73</v>
      </c>
      <c r="W550" s="1">
        <v>198589.71</v>
      </c>
      <c r="X550">
        <v>0.80930000000000002</v>
      </c>
      <c r="Y550">
        <v>6.3200000000000006E-2</v>
      </c>
      <c r="Z550">
        <v>0.12740000000000001</v>
      </c>
      <c r="AA550">
        <v>0.19070000000000001</v>
      </c>
      <c r="AB550">
        <v>198.59</v>
      </c>
      <c r="AC550" s="1">
        <v>4797.5325004388269</v>
      </c>
      <c r="AD550">
        <v>572.42999999999995</v>
      </c>
      <c r="AE550" s="1">
        <v>183039.39</v>
      </c>
      <c r="AF550" t="s">
        <v>3</v>
      </c>
      <c r="AG550" s="1">
        <v>38421</v>
      </c>
      <c r="AH550" s="1">
        <v>59129.77</v>
      </c>
      <c r="AI550">
        <v>37.270000000000003</v>
      </c>
      <c r="AJ550">
        <v>22.97</v>
      </c>
      <c r="AK550">
        <v>26.22</v>
      </c>
      <c r="AL550">
        <v>2.19</v>
      </c>
      <c r="AM550">
        <v>1.55</v>
      </c>
      <c r="AN550">
        <v>1.96</v>
      </c>
      <c r="AO550" s="1">
        <v>2276.66</v>
      </c>
      <c r="AP550">
        <v>1.4756</v>
      </c>
      <c r="AQ550" s="1">
        <v>2291.06</v>
      </c>
      <c r="AR550" s="1">
        <v>3076.85</v>
      </c>
      <c r="AS550" s="1">
        <v>8439.2099999999991</v>
      </c>
      <c r="AT550">
        <v>704.25</v>
      </c>
      <c r="AU550">
        <v>485.08</v>
      </c>
      <c r="AV550" s="1">
        <v>14996.46</v>
      </c>
      <c r="AW550" s="1">
        <v>8152.86</v>
      </c>
      <c r="AX550">
        <v>0.46789999999999998</v>
      </c>
      <c r="AY550" s="1">
        <v>6451.42</v>
      </c>
      <c r="AZ550">
        <v>0.37019999999999997</v>
      </c>
      <c r="BA550">
        <v>874.5</v>
      </c>
      <c r="BB550">
        <v>5.0200000000000002E-2</v>
      </c>
      <c r="BC550" s="1">
        <v>1945.73</v>
      </c>
      <c r="BD550">
        <v>0.11169999999999999</v>
      </c>
      <c r="BE550" s="1">
        <v>17424.509999999998</v>
      </c>
      <c r="BF550">
        <v>0.54269999999999996</v>
      </c>
      <c r="BG550">
        <v>0.23749999999999999</v>
      </c>
      <c r="BH550">
        <v>0.158</v>
      </c>
      <c r="BI550">
        <v>3.8100000000000002E-2</v>
      </c>
      <c r="BJ550">
        <v>2.3699999999999999E-2</v>
      </c>
    </row>
    <row r="551" spans="1:62" x14ac:dyDescent="0.25">
      <c r="A551" t="s">
        <v>553</v>
      </c>
      <c r="B551" t="s">
        <v>1306</v>
      </c>
      <c r="C551">
        <v>41.43</v>
      </c>
      <c r="D551">
        <v>59.335177285017373</v>
      </c>
      <c r="E551">
        <v>1892.7448694499999</v>
      </c>
      <c r="F551">
        <v>8.6E-3</v>
      </c>
      <c r="G551">
        <v>1.1000000000000001E-3</v>
      </c>
      <c r="H551">
        <v>2.2100000000000002E-2</v>
      </c>
      <c r="I551">
        <v>8.9999999999999998E-4</v>
      </c>
      <c r="J551">
        <v>4.1599999999999998E-2</v>
      </c>
      <c r="K551">
        <v>0.87429999999999997</v>
      </c>
      <c r="L551">
        <v>5.1400000000000001E-2</v>
      </c>
      <c r="M551">
        <v>0.36620000000000003</v>
      </c>
      <c r="N551">
        <v>6.7000000000000002E-3</v>
      </c>
      <c r="O551">
        <v>0.154</v>
      </c>
      <c r="P551" s="1">
        <v>60876.93</v>
      </c>
      <c r="Q551">
        <v>0.20019999999999999</v>
      </c>
      <c r="R551">
        <v>0.19320000000000001</v>
      </c>
      <c r="S551">
        <v>0.60650000000000004</v>
      </c>
      <c r="T551">
        <v>15.45</v>
      </c>
      <c r="U551" s="1">
        <v>80110.12</v>
      </c>
      <c r="V551">
        <v>121.69</v>
      </c>
      <c r="W551" s="1">
        <v>212889.52</v>
      </c>
      <c r="X551">
        <v>0.72270000000000001</v>
      </c>
      <c r="Y551">
        <v>0.19400000000000001</v>
      </c>
      <c r="Z551">
        <v>8.3199999999999996E-2</v>
      </c>
      <c r="AA551">
        <v>0.27729999999999999</v>
      </c>
      <c r="AB551">
        <v>212.89</v>
      </c>
      <c r="AC551" s="1">
        <v>6170.8965150508611</v>
      </c>
      <c r="AD551">
        <v>643.46</v>
      </c>
      <c r="AE551" s="1">
        <v>178783.3</v>
      </c>
      <c r="AF551" t="s">
        <v>3</v>
      </c>
      <c r="AG551" s="1">
        <v>35809</v>
      </c>
      <c r="AH551" s="1">
        <v>58848.66</v>
      </c>
      <c r="AI551">
        <v>49.77</v>
      </c>
      <c r="AJ551">
        <v>26.45</v>
      </c>
      <c r="AK551">
        <v>33.909999999999997</v>
      </c>
      <c r="AL551">
        <v>2.08</v>
      </c>
      <c r="AM551">
        <v>1.63</v>
      </c>
      <c r="AN551">
        <v>1.93</v>
      </c>
      <c r="AO551" s="1">
        <v>1755.79</v>
      </c>
      <c r="AP551">
        <v>0.96809999999999996</v>
      </c>
      <c r="AQ551" s="1">
        <v>1591.43</v>
      </c>
      <c r="AR551" s="1">
        <v>2187.77</v>
      </c>
      <c r="AS551" s="1">
        <v>7013.25</v>
      </c>
      <c r="AT551">
        <v>758.44</v>
      </c>
      <c r="AU551">
        <v>350.25</v>
      </c>
      <c r="AV551" s="1">
        <v>11901.15</v>
      </c>
      <c r="AW551" s="1">
        <v>5163.18</v>
      </c>
      <c r="AX551">
        <v>0.37609999999999999</v>
      </c>
      <c r="AY551" s="1">
        <v>5979.39</v>
      </c>
      <c r="AZ551">
        <v>0.4355</v>
      </c>
      <c r="BA551">
        <v>690.5</v>
      </c>
      <c r="BB551">
        <v>5.0299999999999997E-2</v>
      </c>
      <c r="BC551" s="1">
        <v>1896.89</v>
      </c>
      <c r="BD551">
        <v>0.13819999999999999</v>
      </c>
      <c r="BE551" s="1">
        <v>13729.97</v>
      </c>
      <c r="BF551">
        <v>0.56059999999999999</v>
      </c>
      <c r="BG551">
        <v>0.2366</v>
      </c>
      <c r="BH551">
        <v>0.15579999999999999</v>
      </c>
      <c r="BI551">
        <v>3.0200000000000001E-2</v>
      </c>
      <c r="BJ551">
        <v>1.6799999999999999E-2</v>
      </c>
    </row>
    <row r="552" spans="1:62" x14ac:dyDescent="0.25">
      <c r="A552" t="s">
        <v>554</v>
      </c>
      <c r="B552" t="s">
        <v>1307</v>
      </c>
      <c r="C552">
        <v>68.14</v>
      </c>
      <c r="D552">
        <v>20.75293653672685</v>
      </c>
      <c r="E552">
        <v>1223.6245608500001</v>
      </c>
      <c r="F552">
        <v>3.0000000000000001E-3</v>
      </c>
      <c r="G552">
        <v>1.8E-3</v>
      </c>
      <c r="H552">
        <v>3.7000000000000002E-3</v>
      </c>
      <c r="I552">
        <v>5.0000000000000001E-4</v>
      </c>
      <c r="J552">
        <v>1.5699999999999999E-2</v>
      </c>
      <c r="K552">
        <v>0.95840000000000003</v>
      </c>
      <c r="L552">
        <v>1.6899999999999998E-2</v>
      </c>
      <c r="M552">
        <v>0.19339999999999999</v>
      </c>
      <c r="N552">
        <v>3.8999999999999998E-3</v>
      </c>
      <c r="O552">
        <v>0.1181</v>
      </c>
      <c r="P552" s="1">
        <v>64202.14</v>
      </c>
      <c r="Q552">
        <v>0.1371</v>
      </c>
      <c r="R552">
        <v>0.1817</v>
      </c>
      <c r="S552">
        <v>0.68130000000000002</v>
      </c>
      <c r="T552">
        <v>9.19</v>
      </c>
      <c r="U552" s="1">
        <v>82781.84</v>
      </c>
      <c r="V552">
        <v>133.4</v>
      </c>
      <c r="W552" s="1">
        <v>196186.42</v>
      </c>
      <c r="X552">
        <v>0.84399999999999997</v>
      </c>
      <c r="Y552">
        <v>7.6300000000000007E-2</v>
      </c>
      <c r="Z552">
        <v>7.9600000000000004E-2</v>
      </c>
      <c r="AA552">
        <v>0.156</v>
      </c>
      <c r="AB552">
        <v>196.19</v>
      </c>
      <c r="AC552" s="1">
        <v>4780.0068270581087</v>
      </c>
      <c r="AD552">
        <v>575.55999999999995</v>
      </c>
      <c r="AE552" s="1">
        <v>175123.4</v>
      </c>
      <c r="AF552" t="s">
        <v>3</v>
      </c>
      <c r="AG552" s="1">
        <v>42114</v>
      </c>
      <c r="AH552" s="1">
        <v>71380.08</v>
      </c>
      <c r="AI552">
        <v>39.9</v>
      </c>
      <c r="AJ552">
        <v>22.52</v>
      </c>
      <c r="AK552">
        <v>26.63</v>
      </c>
      <c r="AL552">
        <v>1.81</v>
      </c>
      <c r="AM552">
        <v>1.55</v>
      </c>
      <c r="AN552">
        <v>1.72</v>
      </c>
      <c r="AO552" s="1">
        <v>2160.46</v>
      </c>
      <c r="AP552">
        <v>1.0582</v>
      </c>
      <c r="AQ552" s="1">
        <v>1491.02</v>
      </c>
      <c r="AR552" s="1">
        <v>2484.54</v>
      </c>
      <c r="AS552" s="1">
        <v>7276.11</v>
      </c>
      <c r="AT552">
        <v>679.55</v>
      </c>
      <c r="AU552">
        <v>357.35</v>
      </c>
      <c r="AV552" s="1">
        <v>12288.58</v>
      </c>
      <c r="AW552" s="1">
        <v>5957.94</v>
      </c>
      <c r="AX552">
        <v>0.4269</v>
      </c>
      <c r="AY552" s="1">
        <v>5699.04</v>
      </c>
      <c r="AZ552">
        <v>0.4083</v>
      </c>
      <c r="BA552">
        <v>860.52</v>
      </c>
      <c r="BB552">
        <v>6.1699999999999998E-2</v>
      </c>
      <c r="BC552" s="1">
        <v>1439.11</v>
      </c>
      <c r="BD552">
        <v>0.1031</v>
      </c>
      <c r="BE552" s="1">
        <v>13956.61</v>
      </c>
      <c r="BF552">
        <v>0.56820000000000004</v>
      </c>
      <c r="BG552">
        <v>0.2414</v>
      </c>
      <c r="BH552">
        <v>0.13830000000000001</v>
      </c>
      <c r="BI552">
        <v>3.4500000000000003E-2</v>
      </c>
      <c r="BJ552">
        <v>1.7500000000000002E-2</v>
      </c>
    </row>
    <row r="553" spans="1:62" x14ac:dyDescent="0.25">
      <c r="A553" t="s">
        <v>555</v>
      </c>
      <c r="B553" t="s">
        <v>1308</v>
      </c>
      <c r="C553">
        <v>169.38</v>
      </c>
      <c r="D553">
        <v>9.3743356519951195</v>
      </c>
      <c r="E553">
        <v>1245.4260677499999</v>
      </c>
      <c r="F553">
        <v>1.2999999999999999E-3</v>
      </c>
      <c r="G553">
        <v>2.9999999999999997E-4</v>
      </c>
      <c r="H553">
        <v>7.9000000000000008E-3</v>
      </c>
      <c r="I553">
        <v>6.9999999999999999E-4</v>
      </c>
      <c r="J553">
        <v>1.03E-2</v>
      </c>
      <c r="K553">
        <v>0.95499999999999996</v>
      </c>
      <c r="L553">
        <v>2.46E-2</v>
      </c>
      <c r="M553">
        <v>0.96319999999999995</v>
      </c>
      <c r="N553">
        <v>5.9999999999999995E-4</v>
      </c>
      <c r="O553">
        <v>0.1852</v>
      </c>
      <c r="P553" s="1">
        <v>60720.959999999999</v>
      </c>
      <c r="Q553">
        <v>0.18</v>
      </c>
      <c r="R553">
        <v>0.18110000000000001</v>
      </c>
      <c r="S553">
        <v>0.63890000000000002</v>
      </c>
      <c r="T553">
        <v>12.91</v>
      </c>
      <c r="U553" s="1">
        <v>81883.600000000006</v>
      </c>
      <c r="V553">
        <v>98.29</v>
      </c>
      <c r="W553" s="1">
        <v>190758.53</v>
      </c>
      <c r="X553">
        <v>0.56830000000000003</v>
      </c>
      <c r="Y553">
        <v>7.8799999999999995E-2</v>
      </c>
      <c r="Z553">
        <v>0.35299999999999998</v>
      </c>
      <c r="AA553">
        <v>0.43169999999999997</v>
      </c>
      <c r="AB553">
        <v>190.76</v>
      </c>
      <c r="AC553" s="1">
        <v>3711.9339628577791</v>
      </c>
      <c r="AD553">
        <v>346.27</v>
      </c>
      <c r="AE553" s="1">
        <v>144598.04999999999</v>
      </c>
      <c r="AF553" t="s">
        <v>3</v>
      </c>
      <c r="AG553" s="1">
        <v>32517</v>
      </c>
      <c r="AH553" s="1">
        <v>48630.55</v>
      </c>
      <c r="AI553">
        <v>24.51</v>
      </c>
      <c r="AJ553">
        <v>20.09</v>
      </c>
      <c r="AK553">
        <v>21.33</v>
      </c>
      <c r="AL553">
        <v>1.1599999999999999</v>
      </c>
      <c r="AM553">
        <v>1.02</v>
      </c>
      <c r="AN553">
        <v>1.0900000000000001</v>
      </c>
      <c r="AO553">
        <v>0</v>
      </c>
      <c r="AP553">
        <v>0.78080000000000005</v>
      </c>
      <c r="AQ553" s="1">
        <v>1950.18</v>
      </c>
      <c r="AR553" s="1">
        <v>3328.15</v>
      </c>
      <c r="AS553" s="1">
        <v>8957.43</v>
      </c>
      <c r="AT553">
        <v>793.25</v>
      </c>
      <c r="AU553">
        <v>406.74</v>
      </c>
      <c r="AV553" s="1">
        <v>15435.75</v>
      </c>
      <c r="AW553" s="1">
        <v>10059.530000000001</v>
      </c>
      <c r="AX553">
        <v>0.56340000000000001</v>
      </c>
      <c r="AY553" s="1">
        <v>3687.54</v>
      </c>
      <c r="AZ553">
        <v>0.20649999999999999</v>
      </c>
      <c r="BA553">
        <v>714.12</v>
      </c>
      <c r="BB553">
        <v>0.04</v>
      </c>
      <c r="BC553" s="1">
        <v>3393.5</v>
      </c>
      <c r="BD553">
        <v>0.19009999999999999</v>
      </c>
      <c r="BE553" s="1">
        <v>17854.7</v>
      </c>
      <c r="BF553">
        <v>0.54990000000000006</v>
      </c>
      <c r="BG553">
        <v>0.25490000000000002</v>
      </c>
      <c r="BH553">
        <v>0.1278</v>
      </c>
      <c r="BI553">
        <v>3.8800000000000001E-2</v>
      </c>
      <c r="BJ553">
        <v>2.86E-2</v>
      </c>
    </row>
    <row r="554" spans="1:62" x14ac:dyDescent="0.25">
      <c r="A554" t="s">
        <v>556</v>
      </c>
      <c r="B554" t="s">
        <v>1309</v>
      </c>
      <c r="C554">
        <v>31.52</v>
      </c>
      <c r="D554">
        <v>150.7909900672276</v>
      </c>
      <c r="E554">
        <v>4226.9452390500001</v>
      </c>
      <c r="F554">
        <v>2.1499999999999998E-2</v>
      </c>
      <c r="G554">
        <v>5.9999999999999995E-4</v>
      </c>
      <c r="H554">
        <v>2.6200000000000001E-2</v>
      </c>
      <c r="I554">
        <v>1E-3</v>
      </c>
      <c r="J554">
        <v>4.3099999999999999E-2</v>
      </c>
      <c r="K554">
        <v>0.86380000000000001</v>
      </c>
      <c r="L554">
        <v>4.3799999999999999E-2</v>
      </c>
      <c r="M554">
        <v>0.1885</v>
      </c>
      <c r="N554">
        <v>1.3299999999999999E-2</v>
      </c>
      <c r="O554">
        <v>0.13750000000000001</v>
      </c>
      <c r="P554" s="1">
        <v>72929.789999999994</v>
      </c>
      <c r="Q554">
        <v>0.16880000000000001</v>
      </c>
      <c r="R554">
        <v>0.20780000000000001</v>
      </c>
      <c r="S554">
        <v>0.62329999999999997</v>
      </c>
      <c r="T554">
        <v>27.67</v>
      </c>
      <c r="U554" s="1">
        <v>96037.93</v>
      </c>
      <c r="V554">
        <v>152.94999999999999</v>
      </c>
      <c r="W554" s="1">
        <v>248690.41</v>
      </c>
      <c r="X554">
        <v>0.79549999999999998</v>
      </c>
      <c r="Y554">
        <v>0.16450000000000001</v>
      </c>
      <c r="Z554">
        <v>0.04</v>
      </c>
      <c r="AA554">
        <v>0.20449999999999999</v>
      </c>
      <c r="AB554">
        <v>248.69</v>
      </c>
      <c r="AC554" s="1">
        <v>8732.7571285618596</v>
      </c>
      <c r="AD554">
        <v>944.43</v>
      </c>
      <c r="AE554" s="1">
        <v>205887.35999999999</v>
      </c>
      <c r="AF554" t="s">
        <v>3</v>
      </c>
      <c r="AG554" s="1">
        <v>44256</v>
      </c>
      <c r="AH554" s="1">
        <v>79354.86</v>
      </c>
      <c r="AI554">
        <v>62.77</v>
      </c>
      <c r="AJ554">
        <v>33.869999999999997</v>
      </c>
      <c r="AK554">
        <v>38.200000000000003</v>
      </c>
      <c r="AL554">
        <v>1.64</v>
      </c>
      <c r="AM554">
        <v>1.23</v>
      </c>
      <c r="AN554">
        <v>1.43</v>
      </c>
      <c r="AO554">
        <v>0</v>
      </c>
      <c r="AP554">
        <v>0.81530000000000002</v>
      </c>
      <c r="AQ554" s="1">
        <v>1519.71</v>
      </c>
      <c r="AR554" s="1">
        <v>2368.0100000000002</v>
      </c>
      <c r="AS554" s="1">
        <v>7669.51</v>
      </c>
      <c r="AT554">
        <v>854.67</v>
      </c>
      <c r="AU554">
        <v>345.93</v>
      </c>
      <c r="AV554" s="1">
        <v>12757.82</v>
      </c>
      <c r="AW554" s="1">
        <v>4054.32</v>
      </c>
      <c r="AX554">
        <v>0.29039999999999999</v>
      </c>
      <c r="AY554" s="1">
        <v>7718.11</v>
      </c>
      <c r="AZ554">
        <v>0.55289999999999995</v>
      </c>
      <c r="BA554">
        <v>771.46</v>
      </c>
      <c r="BB554">
        <v>5.5300000000000002E-2</v>
      </c>
      <c r="BC554" s="1">
        <v>1416.49</v>
      </c>
      <c r="BD554">
        <v>0.10150000000000001</v>
      </c>
      <c r="BE554" s="1">
        <v>13960.38</v>
      </c>
      <c r="BF554">
        <v>0.59540000000000004</v>
      </c>
      <c r="BG554">
        <v>0.23219999999999999</v>
      </c>
      <c r="BH554">
        <v>0.1227</v>
      </c>
      <c r="BI554">
        <v>3.1899999999999998E-2</v>
      </c>
      <c r="BJ554">
        <v>1.78E-2</v>
      </c>
    </row>
    <row r="555" spans="1:62" x14ac:dyDescent="0.25">
      <c r="A555" t="s">
        <v>557</v>
      </c>
      <c r="B555" t="s">
        <v>1310</v>
      </c>
      <c r="C555">
        <v>42.71</v>
      </c>
      <c r="D555">
        <v>21.435341087626671</v>
      </c>
      <c r="E555">
        <v>823.85609384999998</v>
      </c>
      <c r="F555">
        <v>3.2000000000000002E-3</v>
      </c>
      <c r="G555">
        <v>4.0000000000000002E-4</v>
      </c>
      <c r="H555">
        <v>8.0999999999999996E-3</v>
      </c>
      <c r="I555">
        <v>8.0000000000000004E-4</v>
      </c>
      <c r="J555">
        <v>2.1600000000000001E-2</v>
      </c>
      <c r="K555">
        <v>0.93400000000000005</v>
      </c>
      <c r="L555">
        <v>3.1800000000000002E-2</v>
      </c>
      <c r="M555">
        <v>0.35360000000000003</v>
      </c>
      <c r="N555">
        <v>1.6999999999999999E-3</v>
      </c>
      <c r="O555">
        <v>0.15690000000000001</v>
      </c>
      <c r="P555" s="1">
        <v>57052.92</v>
      </c>
      <c r="Q555">
        <v>0.2394</v>
      </c>
      <c r="R555">
        <v>0.249</v>
      </c>
      <c r="S555">
        <v>0.51160000000000005</v>
      </c>
      <c r="T555">
        <v>7.96</v>
      </c>
      <c r="U555" s="1">
        <v>80860.13</v>
      </c>
      <c r="V555">
        <v>101.48</v>
      </c>
      <c r="W555" s="1">
        <v>225218.68</v>
      </c>
      <c r="X555">
        <v>0.80079999999999996</v>
      </c>
      <c r="Y555">
        <v>9.64E-2</v>
      </c>
      <c r="Z555">
        <v>0.1028</v>
      </c>
      <c r="AA555">
        <v>0.19919999999999999</v>
      </c>
      <c r="AB555">
        <v>225.22</v>
      </c>
      <c r="AC555" s="1">
        <v>5950.8779605402269</v>
      </c>
      <c r="AD555">
        <v>608.20000000000005</v>
      </c>
      <c r="AE555" s="1">
        <v>206545.74</v>
      </c>
      <c r="AF555" t="s">
        <v>3</v>
      </c>
      <c r="AG555" s="1">
        <v>36273</v>
      </c>
      <c r="AH555" s="1">
        <v>57494.33</v>
      </c>
      <c r="AI555">
        <v>39.4</v>
      </c>
      <c r="AJ555">
        <v>22.52</v>
      </c>
      <c r="AK555">
        <v>26.3</v>
      </c>
      <c r="AL555">
        <v>1.83</v>
      </c>
      <c r="AM555">
        <v>1.31</v>
      </c>
      <c r="AN555">
        <v>1.61</v>
      </c>
      <c r="AO555" s="1">
        <v>2046.9</v>
      </c>
      <c r="AP555">
        <v>1.2390000000000001</v>
      </c>
      <c r="AQ555" s="1">
        <v>1935.68</v>
      </c>
      <c r="AR555" s="1">
        <v>2647.24</v>
      </c>
      <c r="AS555" s="1">
        <v>7804.11</v>
      </c>
      <c r="AT555">
        <v>798.65</v>
      </c>
      <c r="AU555">
        <v>466.69</v>
      </c>
      <c r="AV555" s="1">
        <v>13652.38</v>
      </c>
      <c r="AW555" s="1">
        <v>7150.75</v>
      </c>
      <c r="AX555">
        <v>0.4365</v>
      </c>
      <c r="AY555" s="1">
        <v>6135.56</v>
      </c>
      <c r="AZ555">
        <v>0.3745</v>
      </c>
      <c r="BA555" s="1">
        <v>1033.75</v>
      </c>
      <c r="BB555">
        <v>6.3100000000000003E-2</v>
      </c>
      <c r="BC555" s="1">
        <v>2061.87</v>
      </c>
      <c r="BD555">
        <v>0.12590000000000001</v>
      </c>
      <c r="BE555" s="1">
        <v>16381.93</v>
      </c>
      <c r="BF555">
        <v>0.53520000000000001</v>
      </c>
      <c r="BG555">
        <v>0.2417</v>
      </c>
      <c r="BH555">
        <v>0.16919999999999999</v>
      </c>
      <c r="BI555">
        <v>3.3399999999999999E-2</v>
      </c>
      <c r="BJ555">
        <v>2.06E-2</v>
      </c>
    </row>
    <row r="556" spans="1:62" x14ac:dyDescent="0.25">
      <c r="A556" t="s">
        <v>558</v>
      </c>
      <c r="B556" t="s">
        <v>1311</v>
      </c>
      <c r="C556">
        <v>88.62</v>
      </c>
      <c r="D556">
        <v>29.895352909526341</v>
      </c>
      <c r="E556">
        <v>2082.5282157500001</v>
      </c>
      <c r="F556">
        <v>5.1000000000000004E-3</v>
      </c>
      <c r="G556">
        <v>8.9999999999999998E-4</v>
      </c>
      <c r="H556">
        <v>1.2E-2</v>
      </c>
      <c r="I556">
        <v>1.1000000000000001E-3</v>
      </c>
      <c r="J556">
        <v>2.5499999999999998E-2</v>
      </c>
      <c r="K556">
        <v>0.91779999999999995</v>
      </c>
      <c r="L556">
        <v>3.7499999999999999E-2</v>
      </c>
      <c r="M556">
        <v>0.3382</v>
      </c>
      <c r="N556">
        <v>4.0000000000000001E-3</v>
      </c>
      <c r="O556">
        <v>0.14979999999999999</v>
      </c>
      <c r="P556" s="1">
        <v>65104.34</v>
      </c>
      <c r="Q556">
        <v>0.17660000000000001</v>
      </c>
      <c r="R556">
        <v>0.2006</v>
      </c>
      <c r="S556">
        <v>0.62290000000000001</v>
      </c>
      <c r="T556">
        <v>15.14</v>
      </c>
      <c r="U556" s="1">
        <v>85587.33</v>
      </c>
      <c r="V556">
        <v>140.04</v>
      </c>
      <c r="W556" s="1">
        <v>198422.13</v>
      </c>
      <c r="X556">
        <v>0.75609999999999999</v>
      </c>
      <c r="Y556">
        <v>0.1447</v>
      </c>
      <c r="Z556">
        <v>9.9199999999999997E-2</v>
      </c>
      <c r="AA556">
        <v>0.24390000000000001</v>
      </c>
      <c r="AB556">
        <v>198.42</v>
      </c>
      <c r="AC556" s="1">
        <v>5388.3488174452159</v>
      </c>
      <c r="AD556">
        <v>554.61</v>
      </c>
      <c r="AE556" s="1">
        <v>170110.2</v>
      </c>
      <c r="AF556" t="s">
        <v>3</v>
      </c>
      <c r="AG556" s="1">
        <v>38252</v>
      </c>
      <c r="AH556" s="1">
        <v>58699.76</v>
      </c>
      <c r="AI556">
        <v>38.590000000000003</v>
      </c>
      <c r="AJ556">
        <v>23.35</v>
      </c>
      <c r="AK556">
        <v>26.58</v>
      </c>
      <c r="AL556">
        <v>1.69</v>
      </c>
      <c r="AM556">
        <v>1.3</v>
      </c>
      <c r="AN556">
        <v>1.56</v>
      </c>
      <c r="AO556" s="1">
        <v>1780.7</v>
      </c>
      <c r="AP556">
        <v>1.1134999999999999</v>
      </c>
      <c r="AQ556" s="1">
        <v>1536.32</v>
      </c>
      <c r="AR556" s="1">
        <v>2388.31</v>
      </c>
      <c r="AS556" s="1">
        <v>7551.75</v>
      </c>
      <c r="AT556">
        <v>851.59</v>
      </c>
      <c r="AU556">
        <v>340.21</v>
      </c>
      <c r="AV556" s="1">
        <v>12668.18</v>
      </c>
      <c r="AW556" s="1">
        <v>5764.85</v>
      </c>
      <c r="AX556">
        <v>0.40860000000000002</v>
      </c>
      <c r="AY556" s="1">
        <v>5719.58</v>
      </c>
      <c r="AZ556">
        <v>0.40539999999999998</v>
      </c>
      <c r="BA556">
        <v>700.73</v>
      </c>
      <c r="BB556">
        <v>4.9700000000000001E-2</v>
      </c>
      <c r="BC556" s="1">
        <v>1922.53</v>
      </c>
      <c r="BD556">
        <v>0.1363</v>
      </c>
      <c r="BE556" s="1">
        <v>14107.69</v>
      </c>
      <c r="BF556">
        <v>0.56010000000000004</v>
      </c>
      <c r="BG556">
        <v>0.23749999999999999</v>
      </c>
      <c r="BH556">
        <v>0.14710000000000001</v>
      </c>
      <c r="BI556">
        <v>3.61E-2</v>
      </c>
      <c r="BJ556">
        <v>1.9300000000000001E-2</v>
      </c>
    </row>
    <row r="557" spans="1:62" x14ac:dyDescent="0.25">
      <c r="A557" t="s">
        <v>559</v>
      </c>
      <c r="B557" t="s">
        <v>1312</v>
      </c>
      <c r="C557">
        <v>14.62</v>
      </c>
      <c r="D557">
        <v>341.42563872136662</v>
      </c>
      <c r="E557">
        <v>3842.9056833</v>
      </c>
      <c r="F557">
        <v>2.8E-3</v>
      </c>
      <c r="G557">
        <v>8.9999999999999998E-4</v>
      </c>
      <c r="H557">
        <v>0.38140000000000002</v>
      </c>
      <c r="I557">
        <v>1.6999999999999999E-3</v>
      </c>
      <c r="J557">
        <v>0.1263</v>
      </c>
      <c r="K557">
        <v>0.3599</v>
      </c>
      <c r="L557">
        <v>0.127</v>
      </c>
      <c r="M557">
        <v>0.99660000000000004</v>
      </c>
      <c r="N557">
        <v>4.6399999999999997E-2</v>
      </c>
      <c r="O557">
        <v>0.19120000000000001</v>
      </c>
      <c r="P557" s="1">
        <v>64092.1</v>
      </c>
      <c r="Q557">
        <v>0.25669999999999998</v>
      </c>
      <c r="R557">
        <v>0.2021</v>
      </c>
      <c r="S557">
        <v>0.54120000000000001</v>
      </c>
      <c r="T557">
        <v>43.82</v>
      </c>
      <c r="U557" s="1">
        <v>87904.36</v>
      </c>
      <c r="V557">
        <v>88.29</v>
      </c>
      <c r="W557" s="1">
        <v>117354.23</v>
      </c>
      <c r="X557">
        <v>0.6623</v>
      </c>
      <c r="Y557">
        <v>0.25509999999999999</v>
      </c>
      <c r="Z557">
        <v>8.2600000000000007E-2</v>
      </c>
      <c r="AA557">
        <v>0.3377</v>
      </c>
      <c r="AB557">
        <v>117.35</v>
      </c>
      <c r="AC557" s="1">
        <v>4863.0715187250362</v>
      </c>
      <c r="AD557">
        <v>415.85</v>
      </c>
      <c r="AE557" s="1">
        <v>68510.77</v>
      </c>
      <c r="AF557" t="s">
        <v>3</v>
      </c>
      <c r="AG557" s="1">
        <v>27372</v>
      </c>
      <c r="AH557" s="1">
        <v>38402.81</v>
      </c>
      <c r="AI557">
        <v>58.61</v>
      </c>
      <c r="AJ557">
        <v>37</v>
      </c>
      <c r="AK557">
        <v>43.94</v>
      </c>
      <c r="AL557">
        <v>2.04</v>
      </c>
      <c r="AM557">
        <v>1.6</v>
      </c>
      <c r="AN557">
        <v>1.83</v>
      </c>
      <c r="AO557">
        <v>1.41</v>
      </c>
      <c r="AP557">
        <v>1.1285000000000001</v>
      </c>
      <c r="AQ557" s="1">
        <v>2319.65</v>
      </c>
      <c r="AR557" s="1">
        <v>3150.55</v>
      </c>
      <c r="AS557" s="1">
        <v>9151.31</v>
      </c>
      <c r="AT557" s="1">
        <v>1344.46</v>
      </c>
      <c r="AU557">
        <v>758.18</v>
      </c>
      <c r="AV557" s="1">
        <v>16724.16</v>
      </c>
      <c r="AW557" s="1">
        <v>9800.36</v>
      </c>
      <c r="AX557">
        <v>0.51519999999999999</v>
      </c>
      <c r="AY557" s="1">
        <v>4324.0600000000004</v>
      </c>
      <c r="AZ557">
        <v>0.2273</v>
      </c>
      <c r="BA557">
        <v>490.58</v>
      </c>
      <c r="BB557">
        <v>2.58E-2</v>
      </c>
      <c r="BC557" s="1">
        <v>4408.1000000000004</v>
      </c>
      <c r="BD557">
        <v>0.23169999999999999</v>
      </c>
      <c r="BE557" s="1">
        <v>19023.099999999999</v>
      </c>
      <c r="BF557">
        <v>0.57609999999999995</v>
      </c>
      <c r="BG557">
        <v>0.2228</v>
      </c>
      <c r="BH557">
        <v>0.1565</v>
      </c>
      <c r="BI557">
        <v>0.03</v>
      </c>
      <c r="BJ557">
        <v>1.46E-2</v>
      </c>
    </row>
    <row r="558" spans="1:62" x14ac:dyDescent="0.25">
      <c r="A558" t="s">
        <v>560</v>
      </c>
      <c r="B558" t="s">
        <v>1313</v>
      </c>
      <c r="C558">
        <v>138.71</v>
      </c>
      <c r="D558">
        <v>11.86149310021211</v>
      </c>
      <c r="E558">
        <v>1485.4480082</v>
      </c>
      <c r="F558">
        <v>2.0999999999999999E-3</v>
      </c>
      <c r="G558">
        <v>2.9999999999999997E-4</v>
      </c>
      <c r="H558">
        <v>6.6E-3</v>
      </c>
      <c r="I558">
        <v>8.9999999999999998E-4</v>
      </c>
      <c r="J558">
        <v>1.8499999999999999E-2</v>
      </c>
      <c r="K558">
        <v>0.94540000000000002</v>
      </c>
      <c r="L558">
        <v>2.6100000000000002E-2</v>
      </c>
      <c r="M558">
        <v>0.31780000000000003</v>
      </c>
      <c r="N558">
        <v>1.6999999999999999E-3</v>
      </c>
      <c r="O558">
        <v>0.15529999999999999</v>
      </c>
      <c r="P558" s="1">
        <v>60754.27</v>
      </c>
      <c r="Q558">
        <v>0.1615</v>
      </c>
      <c r="R558">
        <v>0.19819999999999999</v>
      </c>
      <c r="S558">
        <v>0.64029999999999998</v>
      </c>
      <c r="T558">
        <v>14.82</v>
      </c>
      <c r="U558" s="1">
        <v>77252.710000000006</v>
      </c>
      <c r="V558">
        <v>101.87</v>
      </c>
      <c r="W558" s="1">
        <v>211646.24</v>
      </c>
      <c r="X558">
        <v>0.75919999999999999</v>
      </c>
      <c r="Y558">
        <v>8.5400000000000004E-2</v>
      </c>
      <c r="Z558">
        <v>0.15540000000000001</v>
      </c>
      <c r="AA558">
        <v>0.24079999999999999</v>
      </c>
      <c r="AB558">
        <v>211.65</v>
      </c>
      <c r="AC558" s="1">
        <v>5014.0226267483276</v>
      </c>
      <c r="AD558">
        <v>509.02</v>
      </c>
      <c r="AE558" s="1">
        <v>183286.61</v>
      </c>
      <c r="AF558" t="s">
        <v>3</v>
      </c>
      <c r="AG558" s="1">
        <v>37581</v>
      </c>
      <c r="AH558" s="1">
        <v>59238.83</v>
      </c>
      <c r="AI558">
        <v>31.39</v>
      </c>
      <c r="AJ558">
        <v>21.71</v>
      </c>
      <c r="AK558">
        <v>23.85</v>
      </c>
      <c r="AL558">
        <v>1.7</v>
      </c>
      <c r="AM558">
        <v>1.02</v>
      </c>
      <c r="AN558">
        <v>1.33</v>
      </c>
      <c r="AO558" s="1">
        <v>1704.19</v>
      </c>
      <c r="AP558">
        <v>1.0757000000000001</v>
      </c>
      <c r="AQ558" s="1">
        <v>1673.09</v>
      </c>
      <c r="AR558" s="1">
        <v>2653.03</v>
      </c>
      <c r="AS558" s="1">
        <v>7578.67</v>
      </c>
      <c r="AT558">
        <v>756.53</v>
      </c>
      <c r="AU558">
        <v>462.98</v>
      </c>
      <c r="AV558" s="1">
        <v>13124.31</v>
      </c>
      <c r="AW558" s="1">
        <v>6985.26</v>
      </c>
      <c r="AX558">
        <v>0.46260000000000001</v>
      </c>
      <c r="AY558" s="1">
        <v>5378.18</v>
      </c>
      <c r="AZ558">
        <v>0.35620000000000002</v>
      </c>
      <c r="BA558">
        <v>686.73</v>
      </c>
      <c r="BB558">
        <v>4.5499999999999999E-2</v>
      </c>
      <c r="BC558" s="1">
        <v>2049.7600000000002</v>
      </c>
      <c r="BD558">
        <v>0.13569999999999999</v>
      </c>
      <c r="BE558" s="1">
        <v>15099.93</v>
      </c>
      <c r="BF558">
        <v>0.57220000000000004</v>
      </c>
      <c r="BG558">
        <v>0.24210000000000001</v>
      </c>
      <c r="BH558">
        <v>0.128</v>
      </c>
      <c r="BI558">
        <v>3.7999999999999999E-2</v>
      </c>
      <c r="BJ558">
        <v>1.9699999999999999E-2</v>
      </c>
    </row>
    <row r="559" spans="1:62" x14ac:dyDescent="0.25">
      <c r="A559" t="s">
        <v>561</v>
      </c>
      <c r="B559" t="s">
        <v>1314</v>
      </c>
      <c r="C559">
        <v>10.52</v>
      </c>
      <c r="D559">
        <v>349.72606884736109</v>
      </c>
      <c r="E559">
        <v>2605.8500066500001</v>
      </c>
      <c r="F559">
        <v>3.0000000000000001E-3</v>
      </c>
      <c r="G559">
        <v>8.0000000000000004E-4</v>
      </c>
      <c r="H559">
        <v>0.52129999999999999</v>
      </c>
      <c r="I559">
        <v>1.6999999999999999E-3</v>
      </c>
      <c r="J559">
        <v>0.1103</v>
      </c>
      <c r="K559">
        <v>0.25469999999999998</v>
      </c>
      <c r="L559">
        <v>0.10829999999999999</v>
      </c>
      <c r="M559">
        <v>0.99270000000000003</v>
      </c>
      <c r="N559">
        <v>4.0500000000000001E-2</v>
      </c>
      <c r="O559">
        <v>0.1895</v>
      </c>
      <c r="P559" s="1">
        <v>63687.66</v>
      </c>
      <c r="Q559">
        <v>0.2576</v>
      </c>
      <c r="R559">
        <v>0.22159999999999999</v>
      </c>
      <c r="S559">
        <v>0.52080000000000004</v>
      </c>
      <c r="T559">
        <v>31.83</v>
      </c>
      <c r="U559" s="1">
        <v>87532.37</v>
      </c>
      <c r="V559">
        <v>80.39</v>
      </c>
      <c r="W559" s="1">
        <v>117697.97</v>
      </c>
      <c r="X559">
        <v>0.63090000000000002</v>
      </c>
      <c r="Y559">
        <v>0.29149999999999998</v>
      </c>
      <c r="Z559">
        <v>7.7499999999999999E-2</v>
      </c>
      <c r="AA559">
        <v>0.36909999999999998</v>
      </c>
      <c r="AB559">
        <v>117.7</v>
      </c>
      <c r="AC559" s="1">
        <v>4986.8242336082849</v>
      </c>
      <c r="AD559">
        <v>447.66</v>
      </c>
      <c r="AE559" s="1">
        <v>68816.66</v>
      </c>
      <c r="AF559" t="s">
        <v>3</v>
      </c>
      <c r="AG559" s="1">
        <v>27318</v>
      </c>
      <c r="AH559" s="1">
        <v>37997.57</v>
      </c>
      <c r="AI559">
        <v>62.75</v>
      </c>
      <c r="AJ559">
        <v>40.25</v>
      </c>
      <c r="AK559">
        <v>47.75</v>
      </c>
      <c r="AL559">
        <v>2.0499999999999998</v>
      </c>
      <c r="AM559">
        <v>1.58</v>
      </c>
      <c r="AN559">
        <v>1.85</v>
      </c>
      <c r="AO559">
        <v>0</v>
      </c>
      <c r="AP559">
        <v>1.1718</v>
      </c>
      <c r="AQ559" s="1">
        <v>2655.15</v>
      </c>
      <c r="AR559" s="1">
        <v>3451.57</v>
      </c>
      <c r="AS559" s="1">
        <v>9581.1</v>
      </c>
      <c r="AT559" s="1">
        <v>1339.19</v>
      </c>
      <c r="AU559">
        <v>733.65</v>
      </c>
      <c r="AV559" s="1">
        <v>17760.66</v>
      </c>
      <c r="AW559" s="1">
        <v>9928.58</v>
      </c>
      <c r="AX559">
        <v>0.48199999999999998</v>
      </c>
      <c r="AY559" s="1">
        <v>4930.18</v>
      </c>
      <c r="AZ559">
        <v>0.2394</v>
      </c>
      <c r="BA559">
        <v>704.41</v>
      </c>
      <c r="BB559">
        <v>3.4200000000000001E-2</v>
      </c>
      <c r="BC559" s="1">
        <v>5034.3599999999997</v>
      </c>
      <c r="BD559">
        <v>0.24440000000000001</v>
      </c>
      <c r="BE559" s="1">
        <v>20597.53</v>
      </c>
      <c r="BF559">
        <v>0.55789999999999995</v>
      </c>
      <c r="BG559">
        <v>0.21859999999999999</v>
      </c>
      <c r="BH559">
        <v>0.17469999999999999</v>
      </c>
      <c r="BI559">
        <v>3.0700000000000002E-2</v>
      </c>
      <c r="BJ559">
        <v>1.8100000000000002E-2</v>
      </c>
    </row>
    <row r="560" spans="1:62" x14ac:dyDescent="0.25">
      <c r="A560" t="s">
        <v>562</v>
      </c>
      <c r="B560" t="s">
        <v>1315</v>
      </c>
      <c r="C560">
        <v>17</v>
      </c>
      <c r="D560">
        <v>186.53586129726469</v>
      </c>
      <c r="E560">
        <v>2325.8179286499999</v>
      </c>
      <c r="F560">
        <v>9.4999999999999998E-3</v>
      </c>
      <c r="G560">
        <v>6.9999999999999999E-4</v>
      </c>
      <c r="H560">
        <v>6.7900000000000002E-2</v>
      </c>
      <c r="I560">
        <v>1.1000000000000001E-3</v>
      </c>
      <c r="J560">
        <v>5.1400000000000001E-2</v>
      </c>
      <c r="K560">
        <v>0.79949999999999999</v>
      </c>
      <c r="L560">
        <v>6.9900000000000004E-2</v>
      </c>
      <c r="M560">
        <v>0.51439999999999997</v>
      </c>
      <c r="N560">
        <v>1.4E-2</v>
      </c>
      <c r="O560">
        <v>0.15920000000000001</v>
      </c>
      <c r="P560" s="1">
        <v>65629.36</v>
      </c>
      <c r="Q560">
        <v>0.1658</v>
      </c>
      <c r="R560">
        <v>0.17730000000000001</v>
      </c>
      <c r="S560">
        <v>0.65690000000000004</v>
      </c>
      <c r="T560">
        <v>17.690000000000001</v>
      </c>
      <c r="U560" s="1">
        <v>88893.22</v>
      </c>
      <c r="V560">
        <v>130.56</v>
      </c>
      <c r="W560" s="1">
        <v>161269.37</v>
      </c>
      <c r="X560">
        <v>0.71109999999999995</v>
      </c>
      <c r="Y560">
        <v>0.2303</v>
      </c>
      <c r="Z560">
        <v>5.8500000000000003E-2</v>
      </c>
      <c r="AA560">
        <v>0.28889999999999999</v>
      </c>
      <c r="AB560">
        <v>161.27000000000001</v>
      </c>
      <c r="AC560" s="1">
        <v>5839.1981702926014</v>
      </c>
      <c r="AD560">
        <v>598.41999999999996</v>
      </c>
      <c r="AE560" s="1">
        <v>127530.21</v>
      </c>
      <c r="AF560" t="s">
        <v>3</v>
      </c>
      <c r="AG560" s="1">
        <v>32523</v>
      </c>
      <c r="AH560" s="1">
        <v>49723.76</v>
      </c>
      <c r="AI560">
        <v>54.52</v>
      </c>
      <c r="AJ560">
        <v>31.25</v>
      </c>
      <c r="AK560">
        <v>38.72</v>
      </c>
      <c r="AL560">
        <v>1.68</v>
      </c>
      <c r="AM560">
        <v>1.26</v>
      </c>
      <c r="AN560">
        <v>1.45</v>
      </c>
      <c r="AO560">
        <v>656.49</v>
      </c>
      <c r="AP560">
        <v>0.96189999999999998</v>
      </c>
      <c r="AQ560" s="1">
        <v>1667.23</v>
      </c>
      <c r="AR560" s="1">
        <v>2256.8200000000002</v>
      </c>
      <c r="AS560" s="1">
        <v>7913.41</v>
      </c>
      <c r="AT560">
        <v>880.4</v>
      </c>
      <c r="AU560">
        <v>398.63</v>
      </c>
      <c r="AV560" s="1">
        <v>13116.5</v>
      </c>
      <c r="AW560" s="1">
        <v>6840.43</v>
      </c>
      <c r="AX560">
        <v>0.45639999999999997</v>
      </c>
      <c r="AY560" s="1">
        <v>4948.3500000000004</v>
      </c>
      <c r="AZ560">
        <v>0.3301</v>
      </c>
      <c r="BA560">
        <v>690.24</v>
      </c>
      <c r="BB560">
        <v>4.6100000000000002E-2</v>
      </c>
      <c r="BC560" s="1">
        <v>2509.73</v>
      </c>
      <c r="BD560">
        <v>0.16739999999999999</v>
      </c>
      <c r="BE560" s="1">
        <v>14988.75</v>
      </c>
      <c r="BF560">
        <v>0.55869999999999997</v>
      </c>
      <c r="BG560">
        <v>0.23949999999999999</v>
      </c>
      <c r="BH560">
        <v>0.1603</v>
      </c>
      <c r="BI560">
        <v>2.6100000000000002E-2</v>
      </c>
      <c r="BJ560">
        <v>1.5299999999999999E-2</v>
      </c>
    </row>
    <row r="561" spans="1:62" x14ac:dyDescent="0.25">
      <c r="A561" t="s">
        <v>563</v>
      </c>
      <c r="B561" t="s">
        <v>1316</v>
      </c>
      <c r="C561">
        <v>24.38</v>
      </c>
      <c r="D561">
        <v>251.46970634191339</v>
      </c>
      <c r="E561">
        <v>5284.6517636500002</v>
      </c>
      <c r="F561">
        <v>3.2800000000000003E-2</v>
      </c>
      <c r="G561">
        <v>8.9999999999999998E-4</v>
      </c>
      <c r="H561">
        <v>0.1532</v>
      </c>
      <c r="I561">
        <v>1.4E-3</v>
      </c>
      <c r="J561">
        <v>8.6400000000000005E-2</v>
      </c>
      <c r="K561">
        <v>0.64</v>
      </c>
      <c r="L561">
        <v>8.5300000000000001E-2</v>
      </c>
      <c r="M561">
        <v>0.43049999999999999</v>
      </c>
      <c r="N561">
        <v>4.2500000000000003E-2</v>
      </c>
      <c r="O561">
        <v>0.16589999999999999</v>
      </c>
      <c r="P561" s="1">
        <v>70003.39</v>
      </c>
      <c r="Q561">
        <v>0.16930000000000001</v>
      </c>
      <c r="R561">
        <v>0.2059</v>
      </c>
      <c r="S561">
        <v>0.62480000000000002</v>
      </c>
      <c r="T561">
        <v>36.35</v>
      </c>
      <c r="U561" s="1">
        <v>95141.37</v>
      </c>
      <c r="V561">
        <v>147.37</v>
      </c>
      <c r="W561" s="1">
        <v>195234.29</v>
      </c>
      <c r="X561">
        <v>0.71799999999999997</v>
      </c>
      <c r="Y561">
        <v>0.23499999999999999</v>
      </c>
      <c r="Z561">
        <v>4.7E-2</v>
      </c>
      <c r="AA561">
        <v>0.28199999999999997</v>
      </c>
      <c r="AB561">
        <v>195.23</v>
      </c>
      <c r="AC561" s="1">
        <v>6873.7628411228052</v>
      </c>
      <c r="AD561">
        <v>712.81</v>
      </c>
      <c r="AE561" s="1">
        <v>145199.4</v>
      </c>
      <c r="AF561" t="s">
        <v>3</v>
      </c>
      <c r="AG561" s="1">
        <v>35435</v>
      </c>
      <c r="AH561" s="1">
        <v>53229.68</v>
      </c>
      <c r="AI561">
        <v>61.59</v>
      </c>
      <c r="AJ561">
        <v>33.18</v>
      </c>
      <c r="AK561">
        <v>40.65</v>
      </c>
      <c r="AL561">
        <v>1.49</v>
      </c>
      <c r="AM561">
        <v>1.1200000000000001</v>
      </c>
      <c r="AN561">
        <v>1.3</v>
      </c>
      <c r="AO561" s="1">
        <v>1628.6</v>
      </c>
      <c r="AP561">
        <v>1.0161</v>
      </c>
      <c r="AQ561" s="1">
        <v>1660.3</v>
      </c>
      <c r="AR561" s="1">
        <v>2354.15</v>
      </c>
      <c r="AS561" s="1">
        <v>8140.86</v>
      </c>
      <c r="AT561">
        <v>985.87</v>
      </c>
      <c r="AU561">
        <v>438.37</v>
      </c>
      <c r="AV561" s="1">
        <v>13579.55</v>
      </c>
      <c r="AW561" s="1">
        <v>5575.09</v>
      </c>
      <c r="AX561">
        <v>0.36499999999999999</v>
      </c>
      <c r="AY561" s="1">
        <v>6690.51</v>
      </c>
      <c r="AZ561">
        <v>0.438</v>
      </c>
      <c r="BA561">
        <v>701.81</v>
      </c>
      <c r="BB561">
        <v>4.5900000000000003E-2</v>
      </c>
      <c r="BC561" s="1">
        <v>2307.0700000000002</v>
      </c>
      <c r="BD561">
        <v>0.151</v>
      </c>
      <c r="BE561" s="1">
        <v>15274.48</v>
      </c>
      <c r="BF561">
        <v>0.59230000000000005</v>
      </c>
      <c r="BG561">
        <v>0.23449999999999999</v>
      </c>
      <c r="BH561">
        <v>0.12939999999999999</v>
      </c>
      <c r="BI561">
        <v>2.86E-2</v>
      </c>
      <c r="BJ561">
        <v>1.5100000000000001E-2</v>
      </c>
    </row>
    <row r="562" spans="1:62" x14ac:dyDescent="0.25">
      <c r="A562" t="s">
        <v>564</v>
      </c>
      <c r="B562" t="s">
        <v>1317</v>
      </c>
      <c r="C562">
        <v>155.71</v>
      </c>
      <c r="D562">
        <v>11.935646641171971</v>
      </c>
      <c r="E562">
        <v>1379.89496175</v>
      </c>
      <c r="F562">
        <v>1.8E-3</v>
      </c>
      <c r="G562">
        <v>2.0000000000000001E-4</v>
      </c>
      <c r="H562">
        <v>1.06E-2</v>
      </c>
      <c r="I562">
        <v>8.0000000000000004E-4</v>
      </c>
      <c r="J562">
        <v>1.15E-2</v>
      </c>
      <c r="K562">
        <v>0.94369999999999998</v>
      </c>
      <c r="L562">
        <v>3.1399999999999997E-2</v>
      </c>
      <c r="M562">
        <v>0.97370000000000001</v>
      </c>
      <c r="N562">
        <v>5.9999999999999995E-4</v>
      </c>
      <c r="O562">
        <v>0.187</v>
      </c>
      <c r="P562" s="1">
        <v>60939.54</v>
      </c>
      <c r="Q562">
        <v>0.17699999999999999</v>
      </c>
      <c r="R562">
        <v>0.1993</v>
      </c>
      <c r="S562">
        <v>0.62370000000000003</v>
      </c>
      <c r="T562">
        <v>13.1</v>
      </c>
      <c r="U562" s="1">
        <v>82757.87</v>
      </c>
      <c r="V562">
        <v>104.8</v>
      </c>
      <c r="W562" s="1">
        <v>177213.59</v>
      </c>
      <c r="X562">
        <v>0.60840000000000005</v>
      </c>
      <c r="Y562">
        <v>9.4100000000000003E-2</v>
      </c>
      <c r="Z562">
        <v>0.29749999999999999</v>
      </c>
      <c r="AA562">
        <v>0.3916</v>
      </c>
      <c r="AB562">
        <v>177.21</v>
      </c>
      <c r="AC562" s="1">
        <v>3646.870255290145</v>
      </c>
      <c r="AD562">
        <v>349</v>
      </c>
      <c r="AE562" s="1">
        <v>129116.42</v>
      </c>
      <c r="AF562" t="s">
        <v>3</v>
      </c>
      <c r="AG562" s="1">
        <v>32517</v>
      </c>
      <c r="AH562" s="1">
        <v>48126.03</v>
      </c>
      <c r="AI562">
        <v>26.04</v>
      </c>
      <c r="AJ562">
        <v>20.260000000000002</v>
      </c>
      <c r="AK562">
        <v>21.41</v>
      </c>
      <c r="AL562">
        <v>1.28</v>
      </c>
      <c r="AM562">
        <v>1.1100000000000001</v>
      </c>
      <c r="AN562">
        <v>1.19</v>
      </c>
      <c r="AO562">
        <v>0</v>
      </c>
      <c r="AP562">
        <v>0.78649999999999998</v>
      </c>
      <c r="AQ562" s="1">
        <v>1857.55</v>
      </c>
      <c r="AR562" s="1">
        <v>3212.2</v>
      </c>
      <c r="AS562" s="1">
        <v>8808.65</v>
      </c>
      <c r="AT562">
        <v>776.14</v>
      </c>
      <c r="AU562">
        <v>430.94</v>
      </c>
      <c r="AV562" s="1">
        <v>15085.47</v>
      </c>
      <c r="AW562" s="1">
        <v>9740.09</v>
      </c>
      <c r="AX562">
        <v>0.56859999999999999</v>
      </c>
      <c r="AY562" s="1">
        <v>3424.52</v>
      </c>
      <c r="AZ562">
        <v>0.19989999999999999</v>
      </c>
      <c r="BA562">
        <v>674.63</v>
      </c>
      <c r="BB562">
        <v>3.9399999999999998E-2</v>
      </c>
      <c r="BC562" s="1">
        <v>3292.2</v>
      </c>
      <c r="BD562">
        <v>0.19220000000000001</v>
      </c>
      <c r="BE562" s="1">
        <v>17131.43</v>
      </c>
      <c r="BF562">
        <v>0.5484</v>
      </c>
      <c r="BG562">
        <v>0.2656</v>
      </c>
      <c r="BH562">
        <v>0.12640000000000001</v>
      </c>
      <c r="BI562">
        <v>3.5999999999999997E-2</v>
      </c>
      <c r="BJ562">
        <v>2.3599999999999999E-2</v>
      </c>
    </row>
    <row r="563" spans="1:62" x14ac:dyDescent="0.25">
      <c r="A563" t="s">
        <v>565</v>
      </c>
      <c r="B563" t="s">
        <v>1318</v>
      </c>
      <c r="C563">
        <v>77.38</v>
      </c>
      <c r="D563">
        <v>12.85787850252483</v>
      </c>
      <c r="E563">
        <v>974.33640394999998</v>
      </c>
      <c r="F563">
        <v>2E-3</v>
      </c>
      <c r="G563">
        <v>8.0000000000000004E-4</v>
      </c>
      <c r="H563">
        <v>6.3E-3</v>
      </c>
      <c r="I563">
        <v>8.9999999999999998E-4</v>
      </c>
      <c r="J563">
        <v>2.7799999999999998E-2</v>
      </c>
      <c r="K563">
        <v>0.9304</v>
      </c>
      <c r="L563">
        <v>3.1800000000000002E-2</v>
      </c>
      <c r="M563">
        <v>0.28910000000000002</v>
      </c>
      <c r="N563">
        <v>1.6000000000000001E-3</v>
      </c>
      <c r="O563">
        <v>0.1588</v>
      </c>
      <c r="P563" s="1">
        <v>59304.71</v>
      </c>
      <c r="Q563">
        <v>0.2321</v>
      </c>
      <c r="R563">
        <v>0.20960000000000001</v>
      </c>
      <c r="S563">
        <v>0.55830000000000002</v>
      </c>
      <c r="T563">
        <v>10.61</v>
      </c>
      <c r="U563" s="1">
        <v>72334.83</v>
      </c>
      <c r="V563">
        <v>91.09</v>
      </c>
      <c r="W563" s="1">
        <v>209468.48</v>
      </c>
      <c r="X563">
        <v>0.78310000000000002</v>
      </c>
      <c r="Y563">
        <v>6.7299999999999999E-2</v>
      </c>
      <c r="Z563">
        <v>0.14960000000000001</v>
      </c>
      <c r="AA563">
        <v>0.21690000000000001</v>
      </c>
      <c r="AB563">
        <v>209.47</v>
      </c>
      <c r="AC563" s="1">
        <v>5248.2288429933442</v>
      </c>
      <c r="AD563">
        <v>555.25</v>
      </c>
      <c r="AE563" s="1">
        <v>172833.88</v>
      </c>
      <c r="AF563" t="s">
        <v>3</v>
      </c>
      <c r="AG563" s="1">
        <v>37646</v>
      </c>
      <c r="AH563" s="1">
        <v>59367.91</v>
      </c>
      <c r="AI563">
        <v>36.19</v>
      </c>
      <c r="AJ563">
        <v>22.29</v>
      </c>
      <c r="AK563">
        <v>25.16</v>
      </c>
      <c r="AL563">
        <v>2.21</v>
      </c>
      <c r="AM563">
        <v>1.51</v>
      </c>
      <c r="AN563">
        <v>1.85</v>
      </c>
      <c r="AO563" s="1">
        <v>1969.24</v>
      </c>
      <c r="AP563">
        <v>1.2121</v>
      </c>
      <c r="AQ563" s="1">
        <v>1737.92</v>
      </c>
      <c r="AR563" s="1">
        <v>2753.5</v>
      </c>
      <c r="AS563" s="1">
        <v>7695.29</v>
      </c>
      <c r="AT563">
        <v>745.6</v>
      </c>
      <c r="AU563">
        <v>314.17</v>
      </c>
      <c r="AV563" s="1">
        <v>13246.48</v>
      </c>
      <c r="AW563" s="1">
        <v>7308.28</v>
      </c>
      <c r="AX563">
        <v>0.46129999999999999</v>
      </c>
      <c r="AY563" s="1">
        <v>5848.12</v>
      </c>
      <c r="AZ563">
        <v>0.36909999999999998</v>
      </c>
      <c r="BA563">
        <v>787.33</v>
      </c>
      <c r="BB563">
        <v>4.9700000000000001E-2</v>
      </c>
      <c r="BC563" s="1">
        <v>1900.75</v>
      </c>
      <c r="BD563">
        <v>0.12</v>
      </c>
      <c r="BE563" s="1">
        <v>15844.48</v>
      </c>
      <c r="BF563">
        <v>0.54369999999999996</v>
      </c>
      <c r="BG563">
        <v>0.23880000000000001</v>
      </c>
      <c r="BH563">
        <v>0.17119999999999999</v>
      </c>
      <c r="BI563">
        <v>3.3799999999999997E-2</v>
      </c>
      <c r="BJ563">
        <v>1.2500000000000001E-2</v>
      </c>
    </row>
    <row r="564" spans="1:62" x14ac:dyDescent="0.25">
      <c r="A564" t="s">
        <v>566</v>
      </c>
      <c r="B564" t="s">
        <v>1319</v>
      </c>
      <c r="C564">
        <v>64.19</v>
      </c>
      <c r="D564">
        <v>34.596410867225522</v>
      </c>
      <c r="E564">
        <v>1803.2563261</v>
      </c>
      <c r="F564">
        <v>7.1000000000000004E-3</v>
      </c>
      <c r="G564">
        <v>8.0000000000000004E-4</v>
      </c>
      <c r="H564">
        <v>2.8000000000000001E-2</v>
      </c>
      <c r="I564">
        <v>8.0000000000000004E-4</v>
      </c>
      <c r="J564">
        <v>9.1399999999999995E-2</v>
      </c>
      <c r="K564">
        <v>0.80800000000000005</v>
      </c>
      <c r="L564">
        <v>6.3899999999999998E-2</v>
      </c>
      <c r="M564">
        <v>0.3417</v>
      </c>
      <c r="N564">
        <v>1.8100000000000002E-2</v>
      </c>
      <c r="O564">
        <v>0.1482</v>
      </c>
      <c r="P564" s="1">
        <v>64407.51</v>
      </c>
      <c r="Q564">
        <v>0.18809999999999999</v>
      </c>
      <c r="R564">
        <v>0.182</v>
      </c>
      <c r="S564">
        <v>0.62990000000000002</v>
      </c>
      <c r="T564">
        <v>13.46</v>
      </c>
      <c r="U564" s="1">
        <v>84750.07</v>
      </c>
      <c r="V564">
        <v>133.78</v>
      </c>
      <c r="W564" s="1">
        <v>213605.76000000001</v>
      </c>
      <c r="X564">
        <v>0.70140000000000002</v>
      </c>
      <c r="Y564">
        <v>0.21560000000000001</v>
      </c>
      <c r="Z564">
        <v>8.3000000000000004E-2</v>
      </c>
      <c r="AA564">
        <v>0.29859999999999998</v>
      </c>
      <c r="AB564">
        <v>213.61</v>
      </c>
      <c r="AC564" s="1">
        <v>6623.9335737616857</v>
      </c>
      <c r="AD564">
        <v>563.62</v>
      </c>
      <c r="AE564" s="1">
        <v>178939.4</v>
      </c>
      <c r="AF564" t="s">
        <v>3</v>
      </c>
      <c r="AG564" s="1">
        <v>35287</v>
      </c>
      <c r="AH564" s="1">
        <v>58360.4</v>
      </c>
      <c r="AI564">
        <v>46.42</v>
      </c>
      <c r="AJ564">
        <v>26.37</v>
      </c>
      <c r="AK564">
        <v>35.35</v>
      </c>
      <c r="AL564">
        <v>1.89</v>
      </c>
      <c r="AM564">
        <v>1.4</v>
      </c>
      <c r="AN564">
        <v>1.78</v>
      </c>
      <c r="AO564" s="1">
        <v>1766.81</v>
      </c>
      <c r="AP564">
        <v>1.0087999999999999</v>
      </c>
      <c r="AQ564" s="1">
        <v>1607.43</v>
      </c>
      <c r="AR564" s="1">
        <v>2301.8000000000002</v>
      </c>
      <c r="AS564" s="1">
        <v>7772.87</v>
      </c>
      <c r="AT564">
        <v>884.14</v>
      </c>
      <c r="AU564">
        <v>424.52</v>
      </c>
      <c r="AV564" s="1">
        <v>12990.77</v>
      </c>
      <c r="AW564" s="1">
        <v>5595.24</v>
      </c>
      <c r="AX564">
        <v>0.38969999999999999</v>
      </c>
      <c r="AY564" s="1">
        <v>6095.91</v>
      </c>
      <c r="AZ564">
        <v>0.42449999999999999</v>
      </c>
      <c r="BA564">
        <v>670.82</v>
      </c>
      <c r="BB564">
        <v>4.6699999999999998E-2</v>
      </c>
      <c r="BC564" s="1">
        <v>1997.32</v>
      </c>
      <c r="BD564">
        <v>0.1391</v>
      </c>
      <c r="BE564" s="1">
        <v>14359.29</v>
      </c>
      <c r="BF564">
        <v>0.58030000000000004</v>
      </c>
      <c r="BG564">
        <v>0.2341</v>
      </c>
      <c r="BH564">
        <v>0.14000000000000001</v>
      </c>
      <c r="BI564">
        <v>2.9899999999999999E-2</v>
      </c>
      <c r="BJ564">
        <v>1.5699999999999999E-2</v>
      </c>
    </row>
    <row r="565" spans="1:62" x14ac:dyDescent="0.25">
      <c r="A565" t="s">
        <v>567</v>
      </c>
      <c r="B565" t="s">
        <v>1320</v>
      </c>
      <c r="C565">
        <v>135.1</v>
      </c>
      <c r="D565">
        <v>14.18965534380585</v>
      </c>
      <c r="E565">
        <v>1388.68870685</v>
      </c>
      <c r="F565">
        <v>1.8E-3</v>
      </c>
      <c r="G565">
        <v>2.0000000000000001E-4</v>
      </c>
      <c r="H565">
        <v>1.0800000000000001E-2</v>
      </c>
      <c r="I565">
        <v>5.9999999999999995E-4</v>
      </c>
      <c r="J565">
        <v>1.1299999999999999E-2</v>
      </c>
      <c r="K565">
        <v>0.94379999999999997</v>
      </c>
      <c r="L565">
        <v>3.1600000000000003E-2</v>
      </c>
      <c r="M565">
        <v>0.9617</v>
      </c>
      <c r="N565">
        <v>1E-3</v>
      </c>
      <c r="O565">
        <v>0.1908</v>
      </c>
      <c r="P565" s="1">
        <v>60332.39</v>
      </c>
      <c r="Q565">
        <v>0.1852</v>
      </c>
      <c r="R565">
        <v>0.1908</v>
      </c>
      <c r="S565">
        <v>0.624</v>
      </c>
      <c r="T565">
        <v>13.49</v>
      </c>
      <c r="U565" s="1">
        <v>82001.62</v>
      </c>
      <c r="V565">
        <v>104.09</v>
      </c>
      <c r="W565" s="1">
        <v>170125.34</v>
      </c>
      <c r="X565">
        <v>0.61660000000000004</v>
      </c>
      <c r="Y565">
        <v>0.10539999999999999</v>
      </c>
      <c r="Z565">
        <v>0.27789999999999998</v>
      </c>
      <c r="AA565">
        <v>0.38340000000000002</v>
      </c>
      <c r="AB565">
        <v>170.13</v>
      </c>
      <c r="AC565" s="1">
        <v>3476.2309641071779</v>
      </c>
      <c r="AD565">
        <v>353.73</v>
      </c>
      <c r="AE565" s="1">
        <v>121882.72</v>
      </c>
      <c r="AF565" t="s">
        <v>3</v>
      </c>
      <c r="AG565" s="1">
        <v>32226</v>
      </c>
      <c r="AH565" s="1">
        <v>47861.26</v>
      </c>
      <c r="AI565">
        <v>25.95</v>
      </c>
      <c r="AJ565">
        <v>20.55</v>
      </c>
      <c r="AK565">
        <v>21.27</v>
      </c>
      <c r="AL565">
        <v>1.4</v>
      </c>
      <c r="AM565">
        <v>1.23</v>
      </c>
      <c r="AN565">
        <v>1.31</v>
      </c>
      <c r="AO565">
        <v>0</v>
      </c>
      <c r="AP565">
        <v>0.77649999999999997</v>
      </c>
      <c r="AQ565" s="1">
        <v>1791.07</v>
      </c>
      <c r="AR565" s="1">
        <v>3144.98</v>
      </c>
      <c r="AS565" s="1">
        <v>8607.11</v>
      </c>
      <c r="AT565">
        <v>763.99</v>
      </c>
      <c r="AU565">
        <v>439.65</v>
      </c>
      <c r="AV565" s="1">
        <v>14746.8</v>
      </c>
      <c r="AW565" s="1">
        <v>9548.17</v>
      </c>
      <c r="AX565">
        <v>0.56869999999999998</v>
      </c>
      <c r="AY565" s="1">
        <v>3324.12</v>
      </c>
      <c r="AZ565">
        <v>0.19800000000000001</v>
      </c>
      <c r="BA565">
        <v>620.6</v>
      </c>
      <c r="BB565">
        <v>3.6999999999999998E-2</v>
      </c>
      <c r="BC565" s="1">
        <v>3295.83</v>
      </c>
      <c r="BD565">
        <v>0.1963</v>
      </c>
      <c r="BE565" s="1">
        <v>16788.72</v>
      </c>
      <c r="BF565">
        <v>0.54959999999999998</v>
      </c>
      <c r="BG565">
        <v>0.25969999999999999</v>
      </c>
      <c r="BH565">
        <v>0.13100000000000001</v>
      </c>
      <c r="BI565">
        <v>3.6499999999999998E-2</v>
      </c>
      <c r="BJ565">
        <v>2.3300000000000001E-2</v>
      </c>
    </row>
    <row r="566" spans="1:62" x14ac:dyDescent="0.25">
      <c r="A566" t="s">
        <v>568</v>
      </c>
      <c r="B566" t="s">
        <v>1321</v>
      </c>
      <c r="C566">
        <v>58.9</v>
      </c>
      <c r="D566">
        <v>28.06070708881413</v>
      </c>
      <c r="E566">
        <v>1530.7826677999999</v>
      </c>
      <c r="F566">
        <v>7.3000000000000001E-3</v>
      </c>
      <c r="G566">
        <v>1.1999999999999999E-3</v>
      </c>
      <c r="H566">
        <v>8.6999999999999994E-3</v>
      </c>
      <c r="I566">
        <v>8.9999999999999998E-4</v>
      </c>
      <c r="J566">
        <v>4.4400000000000002E-2</v>
      </c>
      <c r="K566">
        <v>0.90969999999999995</v>
      </c>
      <c r="L566">
        <v>2.7799999999999998E-2</v>
      </c>
      <c r="M566">
        <v>0.19320000000000001</v>
      </c>
      <c r="N566">
        <v>1.5599999999999999E-2</v>
      </c>
      <c r="O566">
        <v>0.1178</v>
      </c>
      <c r="P566" s="1">
        <v>64050.31</v>
      </c>
      <c r="Q566">
        <v>0.19</v>
      </c>
      <c r="R566">
        <v>0.1898</v>
      </c>
      <c r="S566">
        <v>0.62029999999999996</v>
      </c>
      <c r="T566">
        <v>11.43</v>
      </c>
      <c r="U566" s="1">
        <v>86099.54</v>
      </c>
      <c r="V566">
        <v>133.6</v>
      </c>
      <c r="W566" s="1">
        <v>235007.37</v>
      </c>
      <c r="X566">
        <v>0.82</v>
      </c>
      <c r="Y566">
        <v>0.1038</v>
      </c>
      <c r="Z566">
        <v>7.6200000000000004E-2</v>
      </c>
      <c r="AA566">
        <v>0.18</v>
      </c>
      <c r="AB566">
        <v>235.01</v>
      </c>
      <c r="AC566" s="1">
        <v>6364.2037234718891</v>
      </c>
      <c r="AD566">
        <v>587.11</v>
      </c>
      <c r="AE566" s="1">
        <v>201424.56</v>
      </c>
      <c r="AF566" t="s">
        <v>3</v>
      </c>
      <c r="AG566" s="1">
        <v>42167</v>
      </c>
      <c r="AH566" s="1">
        <v>77204.28</v>
      </c>
      <c r="AI566">
        <v>46.19</v>
      </c>
      <c r="AJ566">
        <v>25.4</v>
      </c>
      <c r="AK566">
        <v>28.62</v>
      </c>
      <c r="AL566">
        <v>1.94</v>
      </c>
      <c r="AM566">
        <v>1.52</v>
      </c>
      <c r="AN566">
        <v>1.72</v>
      </c>
      <c r="AO566" s="1">
        <v>2290.46</v>
      </c>
      <c r="AP566">
        <v>0.9899</v>
      </c>
      <c r="AQ566" s="1">
        <v>1584.21</v>
      </c>
      <c r="AR566" s="1">
        <v>2435.91</v>
      </c>
      <c r="AS566" s="1">
        <v>7089.65</v>
      </c>
      <c r="AT566">
        <v>758.63</v>
      </c>
      <c r="AU566">
        <v>360.66</v>
      </c>
      <c r="AV566" s="1">
        <v>12229.06</v>
      </c>
      <c r="AW566" s="1">
        <v>4700.96</v>
      </c>
      <c r="AX566">
        <v>0.33650000000000002</v>
      </c>
      <c r="AY566" s="1">
        <v>6996.33</v>
      </c>
      <c r="AZ566">
        <v>0.50080000000000002</v>
      </c>
      <c r="BA566">
        <v>859.77</v>
      </c>
      <c r="BB566">
        <v>6.1499999999999999E-2</v>
      </c>
      <c r="BC566" s="1">
        <v>1413.33</v>
      </c>
      <c r="BD566">
        <v>0.1012</v>
      </c>
      <c r="BE566" s="1">
        <v>13970.39</v>
      </c>
      <c r="BF566">
        <v>0.56689999999999996</v>
      </c>
      <c r="BG566">
        <v>0.2288</v>
      </c>
      <c r="BH566">
        <v>0.15010000000000001</v>
      </c>
      <c r="BI566">
        <v>3.4099999999999998E-2</v>
      </c>
      <c r="BJ566">
        <v>2.01E-2</v>
      </c>
    </row>
    <row r="567" spans="1:62" x14ac:dyDescent="0.25">
      <c r="A567" t="s">
        <v>569</v>
      </c>
      <c r="B567" t="s">
        <v>1322</v>
      </c>
      <c r="C567">
        <v>117.81</v>
      </c>
      <c r="D567">
        <v>7.8303996294940594</v>
      </c>
      <c r="E567">
        <v>854.88726880000002</v>
      </c>
      <c r="F567">
        <v>1.4E-3</v>
      </c>
      <c r="G567">
        <v>1.1999999999999999E-3</v>
      </c>
      <c r="H567">
        <v>5.4000000000000003E-3</v>
      </c>
      <c r="I567">
        <v>6.9999999999999999E-4</v>
      </c>
      <c r="J567">
        <v>2.5600000000000001E-2</v>
      </c>
      <c r="K567">
        <v>0.9425</v>
      </c>
      <c r="L567">
        <v>2.3199999999999998E-2</v>
      </c>
      <c r="M567">
        <v>0.26540000000000002</v>
      </c>
      <c r="N567">
        <v>2.0999999999999999E-3</v>
      </c>
      <c r="O567">
        <v>0.15709999999999999</v>
      </c>
      <c r="P567" s="1">
        <v>60908.11</v>
      </c>
      <c r="Q567">
        <v>0.18329999999999999</v>
      </c>
      <c r="R567">
        <v>0.1832</v>
      </c>
      <c r="S567">
        <v>0.63349999999999995</v>
      </c>
      <c r="T567">
        <v>7.99</v>
      </c>
      <c r="U567" s="1">
        <v>73316.42</v>
      </c>
      <c r="V567">
        <v>106.98</v>
      </c>
      <c r="W567" s="1">
        <v>217905.77</v>
      </c>
      <c r="X567">
        <v>0.70860000000000001</v>
      </c>
      <c r="Y567">
        <v>4.0500000000000001E-2</v>
      </c>
      <c r="Z567">
        <v>0.25090000000000001</v>
      </c>
      <c r="AA567">
        <v>0.29139999999999999</v>
      </c>
      <c r="AB567">
        <v>217.91</v>
      </c>
      <c r="AC567" s="1">
        <v>6364.382364840043</v>
      </c>
      <c r="AD567">
        <v>529.79999999999995</v>
      </c>
      <c r="AE567" s="1">
        <v>193517.21</v>
      </c>
      <c r="AF567" t="s">
        <v>3</v>
      </c>
      <c r="AG567" s="1">
        <v>37067</v>
      </c>
      <c r="AH567" s="1">
        <v>58714.63</v>
      </c>
      <c r="AI567">
        <v>34.799999999999997</v>
      </c>
      <c r="AJ567">
        <v>22.79</v>
      </c>
      <c r="AK567">
        <v>24.26</v>
      </c>
      <c r="AL567">
        <v>1.41</v>
      </c>
      <c r="AM567">
        <v>0.99</v>
      </c>
      <c r="AN567">
        <v>1.26</v>
      </c>
      <c r="AO567" s="1">
        <v>1733.06</v>
      </c>
      <c r="AP567">
        <v>1.2876000000000001</v>
      </c>
      <c r="AQ567" s="1">
        <v>1954.53</v>
      </c>
      <c r="AR567" s="1">
        <v>2814.94</v>
      </c>
      <c r="AS567" s="1">
        <v>8188.27</v>
      </c>
      <c r="AT567">
        <v>765.96</v>
      </c>
      <c r="AU567">
        <v>330.3</v>
      </c>
      <c r="AV567" s="1">
        <v>14053.99</v>
      </c>
      <c r="AW567" s="1">
        <v>7665.38</v>
      </c>
      <c r="AX567">
        <v>0.45639999999999997</v>
      </c>
      <c r="AY567" s="1">
        <v>6188.68</v>
      </c>
      <c r="AZ567">
        <v>0.36849999999999999</v>
      </c>
      <c r="BA567">
        <v>924.4</v>
      </c>
      <c r="BB567">
        <v>5.5E-2</v>
      </c>
      <c r="BC567" s="1">
        <v>2017.8</v>
      </c>
      <c r="BD567">
        <v>0.1201</v>
      </c>
      <c r="BE567" s="1">
        <v>16796.25</v>
      </c>
      <c r="BF567">
        <v>0.5454</v>
      </c>
      <c r="BG567">
        <v>0.24229999999999999</v>
      </c>
      <c r="BH567">
        <v>0.14430000000000001</v>
      </c>
      <c r="BI567">
        <v>3.7699999999999997E-2</v>
      </c>
      <c r="BJ567">
        <v>3.04E-2</v>
      </c>
    </row>
    <row r="568" spans="1:62" x14ac:dyDescent="0.25">
      <c r="A568" t="s">
        <v>570</v>
      </c>
      <c r="B568" t="s">
        <v>1323</v>
      </c>
      <c r="C568">
        <v>80.290000000000006</v>
      </c>
      <c r="D568">
        <v>9.4171311101005859</v>
      </c>
      <c r="E568">
        <v>646.91851069999996</v>
      </c>
      <c r="F568">
        <v>1.8E-3</v>
      </c>
      <c r="G568">
        <v>8.9999999999999998E-4</v>
      </c>
      <c r="H568">
        <v>5.4000000000000003E-3</v>
      </c>
      <c r="I568">
        <v>1.2999999999999999E-3</v>
      </c>
      <c r="J568">
        <v>2.3199999999999998E-2</v>
      </c>
      <c r="K568">
        <v>0.94450000000000001</v>
      </c>
      <c r="L568">
        <v>2.29E-2</v>
      </c>
      <c r="M568">
        <v>0.22589999999999999</v>
      </c>
      <c r="N568">
        <v>2.7000000000000001E-3</v>
      </c>
      <c r="O568">
        <v>0.14149999999999999</v>
      </c>
      <c r="P568" s="1">
        <v>60641.43</v>
      </c>
      <c r="Q568">
        <v>0.17299999999999999</v>
      </c>
      <c r="R568">
        <v>0.21440000000000001</v>
      </c>
      <c r="S568">
        <v>0.61270000000000002</v>
      </c>
      <c r="T568">
        <v>6.86</v>
      </c>
      <c r="U568" s="1">
        <v>77223.179999999993</v>
      </c>
      <c r="V568">
        <v>92.9</v>
      </c>
      <c r="W568" s="1">
        <v>197452.89</v>
      </c>
      <c r="X568">
        <v>0.74170000000000003</v>
      </c>
      <c r="Y568">
        <v>4.6100000000000002E-2</v>
      </c>
      <c r="Z568">
        <v>0.2122</v>
      </c>
      <c r="AA568">
        <v>0.25829999999999997</v>
      </c>
      <c r="AB568">
        <v>197.45</v>
      </c>
      <c r="AC568" s="1">
        <v>5342.7516333929516</v>
      </c>
      <c r="AD568">
        <v>579.29</v>
      </c>
      <c r="AE568" s="1">
        <v>183274.71</v>
      </c>
      <c r="AF568" t="s">
        <v>3</v>
      </c>
      <c r="AG568" s="1">
        <v>38864</v>
      </c>
      <c r="AH568" s="1">
        <v>61977.46</v>
      </c>
      <c r="AI568">
        <v>34.42</v>
      </c>
      <c r="AJ568">
        <v>23</v>
      </c>
      <c r="AK568">
        <v>25.04</v>
      </c>
      <c r="AL568">
        <v>1.74</v>
      </c>
      <c r="AM568">
        <v>0.98</v>
      </c>
      <c r="AN568">
        <v>1.41</v>
      </c>
      <c r="AO568" s="1">
        <v>2272.5500000000002</v>
      </c>
      <c r="AP568">
        <v>1.363</v>
      </c>
      <c r="AQ568" s="1">
        <v>2074.14</v>
      </c>
      <c r="AR568" s="1">
        <v>2845.49</v>
      </c>
      <c r="AS568" s="1">
        <v>8222.69</v>
      </c>
      <c r="AT568">
        <v>733.44</v>
      </c>
      <c r="AU568">
        <v>450.48</v>
      </c>
      <c r="AV568" s="1">
        <v>14326.23</v>
      </c>
      <c r="AW568" s="1">
        <v>7612.84</v>
      </c>
      <c r="AX568">
        <v>0.45219999999999999</v>
      </c>
      <c r="AY568" s="1">
        <v>6524.88</v>
      </c>
      <c r="AZ568">
        <v>0.3876</v>
      </c>
      <c r="BA568">
        <v>939.13</v>
      </c>
      <c r="BB568">
        <v>5.5800000000000002E-2</v>
      </c>
      <c r="BC568" s="1">
        <v>1759.22</v>
      </c>
      <c r="BD568">
        <v>0.1045</v>
      </c>
      <c r="BE568" s="1">
        <v>16836.060000000001</v>
      </c>
      <c r="BF568">
        <v>0.54239999999999999</v>
      </c>
      <c r="BG568">
        <v>0.23710000000000001</v>
      </c>
      <c r="BH568">
        <v>0.16370000000000001</v>
      </c>
      <c r="BI568">
        <v>3.6400000000000002E-2</v>
      </c>
      <c r="BJ568">
        <v>2.0400000000000001E-2</v>
      </c>
    </row>
    <row r="569" spans="1:62" x14ac:dyDescent="0.25">
      <c r="A569" t="s">
        <v>571</v>
      </c>
      <c r="B569" t="s">
        <v>1324</v>
      </c>
      <c r="C569">
        <v>31.38</v>
      </c>
      <c r="D569">
        <v>65.99876021253462</v>
      </c>
      <c r="E569">
        <v>1243.7057069499999</v>
      </c>
      <c r="F569">
        <v>6.4000000000000003E-3</v>
      </c>
      <c r="G569">
        <v>1.1000000000000001E-3</v>
      </c>
      <c r="H569">
        <v>1.9900000000000001E-2</v>
      </c>
      <c r="I569">
        <v>8.9999999999999998E-4</v>
      </c>
      <c r="J569">
        <v>4.6899999999999997E-2</v>
      </c>
      <c r="K569">
        <v>0.87339999999999995</v>
      </c>
      <c r="L569">
        <v>5.1299999999999998E-2</v>
      </c>
      <c r="M569">
        <v>0.41120000000000001</v>
      </c>
      <c r="N569">
        <v>4.0000000000000001E-3</v>
      </c>
      <c r="O569">
        <v>0.16309999999999999</v>
      </c>
      <c r="P569" s="1">
        <v>60498.43</v>
      </c>
      <c r="Q569">
        <v>0.21890000000000001</v>
      </c>
      <c r="R569">
        <v>0.21210000000000001</v>
      </c>
      <c r="S569">
        <v>0.56899999999999995</v>
      </c>
      <c r="T569">
        <v>11.66</v>
      </c>
      <c r="U569" s="1">
        <v>73848</v>
      </c>
      <c r="V569">
        <v>105.25</v>
      </c>
      <c r="W569" s="1">
        <v>206944.44</v>
      </c>
      <c r="X569">
        <v>0.74119999999999997</v>
      </c>
      <c r="Y569">
        <v>0.17649999999999999</v>
      </c>
      <c r="Z569">
        <v>8.2299999999999998E-2</v>
      </c>
      <c r="AA569">
        <v>0.25879999999999997</v>
      </c>
      <c r="AB569">
        <v>206.94</v>
      </c>
      <c r="AC569" s="1">
        <v>5580.4260893886903</v>
      </c>
      <c r="AD569">
        <v>621.76</v>
      </c>
      <c r="AE569" s="1">
        <v>158938</v>
      </c>
      <c r="AF569" t="s">
        <v>3</v>
      </c>
      <c r="AG569" s="1">
        <v>33279</v>
      </c>
      <c r="AH569" s="1">
        <v>53102.559999999998</v>
      </c>
      <c r="AI569">
        <v>45.67</v>
      </c>
      <c r="AJ569">
        <v>25.13</v>
      </c>
      <c r="AK569">
        <v>33.1</v>
      </c>
      <c r="AL569">
        <v>2.2999999999999998</v>
      </c>
      <c r="AM569">
        <v>1.68</v>
      </c>
      <c r="AN569">
        <v>2.08</v>
      </c>
      <c r="AO569" s="1">
        <v>1782.23</v>
      </c>
      <c r="AP569">
        <v>0.99550000000000005</v>
      </c>
      <c r="AQ569" s="1">
        <v>1701.33</v>
      </c>
      <c r="AR569" s="1">
        <v>2409.16</v>
      </c>
      <c r="AS569" s="1">
        <v>7765.6</v>
      </c>
      <c r="AT569">
        <v>837.1</v>
      </c>
      <c r="AU569">
        <v>435.49</v>
      </c>
      <c r="AV569" s="1">
        <v>13148.67</v>
      </c>
      <c r="AW569" s="1">
        <v>6623.27</v>
      </c>
      <c r="AX569">
        <v>0.437</v>
      </c>
      <c r="AY569" s="1">
        <v>5619.23</v>
      </c>
      <c r="AZ569">
        <v>0.37080000000000002</v>
      </c>
      <c r="BA569">
        <v>734.37</v>
      </c>
      <c r="BB569">
        <v>4.8500000000000001E-2</v>
      </c>
      <c r="BC569" s="1">
        <v>2178.79</v>
      </c>
      <c r="BD569">
        <v>0.14380000000000001</v>
      </c>
      <c r="BE569" s="1">
        <v>15155.66</v>
      </c>
      <c r="BF569">
        <v>0.54849999999999999</v>
      </c>
      <c r="BG569">
        <v>0.23580000000000001</v>
      </c>
      <c r="BH569">
        <v>0.16309999999999999</v>
      </c>
      <c r="BI569">
        <v>3.3099999999999997E-2</v>
      </c>
      <c r="BJ569">
        <v>1.95E-2</v>
      </c>
    </row>
    <row r="570" spans="1:62" x14ac:dyDescent="0.25">
      <c r="A570" t="s">
        <v>572</v>
      </c>
      <c r="B570" t="s">
        <v>1325</v>
      </c>
      <c r="C570">
        <v>75.95</v>
      </c>
      <c r="D570">
        <v>17.844904291162059</v>
      </c>
      <c r="E570">
        <v>1155.85974005</v>
      </c>
      <c r="F570">
        <v>4.0000000000000001E-3</v>
      </c>
      <c r="G570">
        <v>5.0000000000000001E-4</v>
      </c>
      <c r="H570">
        <v>9.4000000000000004E-3</v>
      </c>
      <c r="I570">
        <v>1.1000000000000001E-3</v>
      </c>
      <c r="J570">
        <v>6.0499999999999998E-2</v>
      </c>
      <c r="K570">
        <v>0.89049999999999996</v>
      </c>
      <c r="L570">
        <v>3.4000000000000002E-2</v>
      </c>
      <c r="M570">
        <v>0.26939999999999997</v>
      </c>
      <c r="N570">
        <v>7.7999999999999996E-3</v>
      </c>
      <c r="O570">
        <v>0.1449</v>
      </c>
      <c r="P570" s="1">
        <v>61981.7</v>
      </c>
      <c r="Q570">
        <v>0.1484</v>
      </c>
      <c r="R570">
        <v>0.19409999999999999</v>
      </c>
      <c r="S570">
        <v>0.65749999999999997</v>
      </c>
      <c r="T570">
        <v>10.87</v>
      </c>
      <c r="U570" s="1">
        <v>74940.09</v>
      </c>
      <c r="V570">
        <v>105.34</v>
      </c>
      <c r="W570" s="1">
        <v>238381</v>
      </c>
      <c r="X570">
        <v>0.72870000000000001</v>
      </c>
      <c r="Y570">
        <v>0.1479</v>
      </c>
      <c r="Z570">
        <v>0.1235</v>
      </c>
      <c r="AA570">
        <v>0.27129999999999999</v>
      </c>
      <c r="AB570">
        <v>238.38</v>
      </c>
      <c r="AC570" s="1">
        <v>6260.9577717798238</v>
      </c>
      <c r="AD570">
        <v>604.92999999999995</v>
      </c>
      <c r="AE570" s="1">
        <v>192204.89</v>
      </c>
      <c r="AF570" t="s">
        <v>3</v>
      </c>
      <c r="AG570" s="1">
        <v>36409</v>
      </c>
      <c r="AH570" s="1">
        <v>60391.75</v>
      </c>
      <c r="AI570">
        <v>43.3</v>
      </c>
      <c r="AJ570">
        <v>23.11</v>
      </c>
      <c r="AK570">
        <v>28.54</v>
      </c>
      <c r="AL570">
        <v>1.71</v>
      </c>
      <c r="AM570">
        <v>1.33</v>
      </c>
      <c r="AN570">
        <v>1.57</v>
      </c>
      <c r="AO570" s="1">
        <v>2065.4699999999998</v>
      </c>
      <c r="AP570">
        <v>1.1798999999999999</v>
      </c>
      <c r="AQ570" s="1">
        <v>1770.18</v>
      </c>
      <c r="AR570" s="1">
        <v>2379.44</v>
      </c>
      <c r="AS570" s="1">
        <v>7867.03</v>
      </c>
      <c r="AT570">
        <v>807.22</v>
      </c>
      <c r="AU570">
        <v>433.13</v>
      </c>
      <c r="AV570" s="1">
        <v>13257</v>
      </c>
      <c r="AW570" s="1">
        <v>5760.35</v>
      </c>
      <c r="AX570">
        <v>0.3785</v>
      </c>
      <c r="AY570" s="1">
        <v>6579.99</v>
      </c>
      <c r="AZ570">
        <v>0.43240000000000001</v>
      </c>
      <c r="BA570">
        <v>842.28</v>
      </c>
      <c r="BB570">
        <v>5.5300000000000002E-2</v>
      </c>
      <c r="BC570" s="1">
        <v>2035.29</v>
      </c>
      <c r="BD570">
        <v>0.13370000000000001</v>
      </c>
      <c r="BE570" s="1">
        <v>15217.91</v>
      </c>
      <c r="BF570">
        <v>0.56730000000000003</v>
      </c>
      <c r="BG570">
        <v>0.2331</v>
      </c>
      <c r="BH570">
        <v>0.14499999999999999</v>
      </c>
      <c r="BI570">
        <v>3.2599999999999997E-2</v>
      </c>
      <c r="BJ570">
        <v>2.2100000000000002E-2</v>
      </c>
    </row>
    <row r="571" spans="1:62" x14ac:dyDescent="0.25">
      <c r="A571" t="s">
        <v>573</v>
      </c>
      <c r="B571" t="s">
        <v>1326</v>
      </c>
      <c r="C571">
        <v>105.48</v>
      </c>
      <c r="D571">
        <v>14.247210142544141</v>
      </c>
      <c r="E571">
        <v>1301.2724644499999</v>
      </c>
      <c r="F571">
        <v>1.6000000000000001E-3</v>
      </c>
      <c r="G571">
        <v>2.9999999999999997E-4</v>
      </c>
      <c r="H571">
        <v>8.3000000000000001E-3</v>
      </c>
      <c r="I571">
        <v>5.9999999999999995E-4</v>
      </c>
      <c r="J571">
        <v>1.14E-2</v>
      </c>
      <c r="K571">
        <v>0.95050000000000001</v>
      </c>
      <c r="L571">
        <v>2.7300000000000001E-2</v>
      </c>
      <c r="M571">
        <v>0.93640000000000001</v>
      </c>
      <c r="N571">
        <v>1E-3</v>
      </c>
      <c r="O571">
        <v>0.18809999999999999</v>
      </c>
      <c r="P571" s="1">
        <v>61123.31</v>
      </c>
      <c r="Q571">
        <v>0.17199999999999999</v>
      </c>
      <c r="R571">
        <v>0.17960000000000001</v>
      </c>
      <c r="S571">
        <v>0.64839999999999998</v>
      </c>
      <c r="T571">
        <v>12.57</v>
      </c>
      <c r="U571" s="1">
        <v>83493.03</v>
      </c>
      <c r="V571">
        <v>103.17</v>
      </c>
      <c r="W571" s="1">
        <v>173910.87</v>
      </c>
      <c r="X571">
        <v>0.57230000000000003</v>
      </c>
      <c r="Y571">
        <v>0.1134</v>
      </c>
      <c r="Z571">
        <v>0.31430000000000002</v>
      </c>
      <c r="AA571">
        <v>0.42770000000000002</v>
      </c>
      <c r="AB571">
        <v>173.91</v>
      </c>
      <c r="AC571" s="1">
        <v>3732.253969574399</v>
      </c>
      <c r="AD571">
        <v>325.32</v>
      </c>
      <c r="AE571" s="1">
        <v>126347.97</v>
      </c>
      <c r="AF571" t="s">
        <v>3</v>
      </c>
      <c r="AG571" s="1">
        <v>32744</v>
      </c>
      <c r="AH571" s="1">
        <v>47951.72</v>
      </c>
      <c r="AI571">
        <v>26.61</v>
      </c>
      <c r="AJ571">
        <v>20.61</v>
      </c>
      <c r="AK571">
        <v>21.95</v>
      </c>
      <c r="AL571">
        <v>0.93</v>
      </c>
      <c r="AM571">
        <v>0.79</v>
      </c>
      <c r="AN571">
        <v>0.86</v>
      </c>
      <c r="AO571">
        <v>0</v>
      </c>
      <c r="AP571">
        <v>0.75539999999999996</v>
      </c>
      <c r="AQ571" s="1">
        <v>1764.84</v>
      </c>
      <c r="AR571" s="1">
        <v>3206.01</v>
      </c>
      <c r="AS571" s="1">
        <v>8800.99</v>
      </c>
      <c r="AT571">
        <v>764.9</v>
      </c>
      <c r="AU571">
        <v>462.15</v>
      </c>
      <c r="AV571" s="1">
        <v>14998.89</v>
      </c>
      <c r="AW571" s="1">
        <v>9912.7800000000007</v>
      </c>
      <c r="AX571">
        <v>0.5776</v>
      </c>
      <c r="AY571" s="1">
        <v>3377.1</v>
      </c>
      <c r="AZ571">
        <v>0.1968</v>
      </c>
      <c r="BA571">
        <v>673.12</v>
      </c>
      <c r="BB571">
        <v>3.9199999999999999E-2</v>
      </c>
      <c r="BC571" s="1">
        <v>3200.2</v>
      </c>
      <c r="BD571">
        <v>0.1865</v>
      </c>
      <c r="BE571" s="1">
        <v>17163.189999999999</v>
      </c>
      <c r="BF571">
        <v>0.54790000000000005</v>
      </c>
      <c r="BG571">
        <v>0.25879999999999997</v>
      </c>
      <c r="BH571">
        <v>0.13270000000000001</v>
      </c>
      <c r="BI571">
        <v>3.5400000000000001E-2</v>
      </c>
      <c r="BJ571">
        <v>2.52E-2</v>
      </c>
    </row>
    <row r="572" spans="1:62" x14ac:dyDescent="0.25">
      <c r="A572" t="s">
        <v>574</v>
      </c>
      <c r="B572" t="s">
        <v>1327</v>
      </c>
      <c r="C572">
        <v>26.9</v>
      </c>
      <c r="D572">
        <v>94.71678193687427</v>
      </c>
      <c r="E572">
        <v>1272.4461012500001</v>
      </c>
      <c r="F572">
        <v>2.8999999999999998E-3</v>
      </c>
      <c r="G572">
        <v>5.0000000000000001E-4</v>
      </c>
      <c r="H572">
        <v>5.2400000000000002E-2</v>
      </c>
      <c r="I572">
        <v>1E-3</v>
      </c>
      <c r="J572">
        <v>2.53E-2</v>
      </c>
      <c r="K572">
        <v>0.83079999999999998</v>
      </c>
      <c r="L572">
        <v>8.7099999999999997E-2</v>
      </c>
      <c r="M572">
        <v>0.92610000000000003</v>
      </c>
      <c r="N572">
        <v>3.7000000000000002E-3</v>
      </c>
      <c r="O572">
        <v>0.18640000000000001</v>
      </c>
      <c r="P572" s="1">
        <v>61160.73</v>
      </c>
      <c r="Q572">
        <v>0.20710000000000001</v>
      </c>
      <c r="R572">
        <v>0.20799999999999999</v>
      </c>
      <c r="S572">
        <v>0.58489999999999998</v>
      </c>
      <c r="T572">
        <v>13.55</v>
      </c>
      <c r="U572" s="1">
        <v>74018.429999999993</v>
      </c>
      <c r="V572">
        <v>91.71</v>
      </c>
      <c r="W572" s="1">
        <v>158644.87</v>
      </c>
      <c r="X572">
        <v>0.63549999999999995</v>
      </c>
      <c r="Y572">
        <v>0.2233</v>
      </c>
      <c r="Z572">
        <v>0.14119999999999999</v>
      </c>
      <c r="AA572">
        <v>0.36449999999999999</v>
      </c>
      <c r="AB572">
        <v>158.63999999999999</v>
      </c>
      <c r="AC572" s="1">
        <v>4148.6939632657704</v>
      </c>
      <c r="AD572">
        <v>393.46</v>
      </c>
      <c r="AE572" s="1">
        <v>111813.13</v>
      </c>
      <c r="AF572" t="s">
        <v>3</v>
      </c>
      <c r="AG572" s="1">
        <v>29999</v>
      </c>
      <c r="AH572" s="1">
        <v>45465.42</v>
      </c>
      <c r="AI572">
        <v>39.619999999999997</v>
      </c>
      <c r="AJ572">
        <v>23.08</v>
      </c>
      <c r="AK572">
        <v>28.18</v>
      </c>
      <c r="AL572">
        <v>1.77</v>
      </c>
      <c r="AM572">
        <v>1.24</v>
      </c>
      <c r="AN572">
        <v>1.56</v>
      </c>
      <c r="AO572" s="1">
        <v>1119.97</v>
      </c>
      <c r="AP572">
        <v>0.86750000000000005</v>
      </c>
      <c r="AQ572" s="1">
        <v>1871.82</v>
      </c>
      <c r="AR572" s="1">
        <v>2895.58</v>
      </c>
      <c r="AS572" s="1">
        <v>8647.35</v>
      </c>
      <c r="AT572">
        <v>873.32</v>
      </c>
      <c r="AU572">
        <v>519.04999999999995</v>
      </c>
      <c r="AV572" s="1">
        <v>14807.12</v>
      </c>
      <c r="AW572" s="1">
        <v>8718.89</v>
      </c>
      <c r="AX572">
        <v>0.53120000000000001</v>
      </c>
      <c r="AY572" s="1">
        <v>3899.65</v>
      </c>
      <c r="AZ572">
        <v>0.23760000000000001</v>
      </c>
      <c r="BA572">
        <v>621.69000000000005</v>
      </c>
      <c r="BB572">
        <v>3.7900000000000003E-2</v>
      </c>
      <c r="BC572" s="1">
        <v>3174.62</v>
      </c>
      <c r="BD572">
        <v>0.19339999999999999</v>
      </c>
      <c r="BE572" s="1">
        <v>16414.849999999999</v>
      </c>
      <c r="BF572">
        <v>0.56120000000000003</v>
      </c>
      <c r="BG572">
        <v>0.2384</v>
      </c>
      <c r="BH572">
        <v>0.15110000000000001</v>
      </c>
      <c r="BI572">
        <v>3.2099999999999997E-2</v>
      </c>
      <c r="BJ572">
        <v>1.7100000000000001E-2</v>
      </c>
    </row>
    <row r="573" spans="1:62" x14ac:dyDescent="0.25">
      <c r="A573" t="s">
        <v>575</v>
      </c>
      <c r="B573" t="s">
        <v>1328</v>
      </c>
      <c r="C573">
        <v>114.43</v>
      </c>
      <c r="D573">
        <v>14.84920742404063</v>
      </c>
      <c r="E573">
        <v>1520.2685581999999</v>
      </c>
      <c r="F573">
        <v>1.9E-3</v>
      </c>
      <c r="G573">
        <v>2.9999999999999997E-4</v>
      </c>
      <c r="H573">
        <v>5.7000000000000002E-3</v>
      </c>
      <c r="I573">
        <v>8.0000000000000004E-4</v>
      </c>
      <c r="J573">
        <v>1.9099999999999999E-2</v>
      </c>
      <c r="K573">
        <v>0.94810000000000005</v>
      </c>
      <c r="L573">
        <v>2.41E-2</v>
      </c>
      <c r="M573">
        <v>0.33310000000000001</v>
      </c>
      <c r="N573">
        <v>2.3E-3</v>
      </c>
      <c r="O573">
        <v>0.15160000000000001</v>
      </c>
      <c r="P573" s="1">
        <v>58919.8</v>
      </c>
      <c r="Q573">
        <v>0.16350000000000001</v>
      </c>
      <c r="R573">
        <v>0.1933</v>
      </c>
      <c r="S573">
        <v>0.64319999999999999</v>
      </c>
      <c r="T573">
        <v>14.07</v>
      </c>
      <c r="U573" s="1">
        <v>76885.17</v>
      </c>
      <c r="V573">
        <v>108.56</v>
      </c>
      <c r="W573" s="1">
        <v>203428.25</v>
      </c>
      <c r="X573">
        <v>0.72760000000000002</v>
      </c>
      <c r="Y573">
        <v>9.2299999999999993E-2</v>
      </c>
      <c r="Z573">
        <v>0.18010000000000001</v>
      </c>
      <c r="AA573">
        <v>0.27239999999999998</v>
      </c>
      <c r="AB573">
        <v>203.43</v>
      </c>
      <c r="AC573" s="1">
        <v>5013.5771934518771</v>
      </c>
      <c r="AD573">
        <v>499.51</v>
      </c>
      <c r="AE573" s="1">
        <v>168178.32</v>
      </c>
      <c r="AF573" t="s">
        <v>3</v>
      </c>
      <c r="AG573" s="1">
        <v>35818</v>
      </c>
      <c r="AH573" s="1">
        <v>57230.12</v>
      </c>
      <c r="AI573">
        <v>34.380000000000003</v>
      </c>
      <c r="AJ573">
        <v>21.91</v>
      </c>
      <c r="AK573">
        <v>24.03</v>
      </c>
      <c r="AL573">
        <v>1.85</v>
      </c>
      <c r="AM573">
        <v>1</v>
      </c>
      <c r="AN573">
        <v>1.35</v>
      </c>
      <c r="AO573" s="1">
        <v>1446.24</v>
      </c>
      <c r="AP573">
        <v>1.0634999999999999</v>
      </c>
      <c r="AQ573" s="1">
        <v>1571.23</v>
      </c>
      <c r="AR573" s="1">
        <v>2418.5</v>
      </c>
      <c r="AS573" s="1">
        <v>7509.49</v>
      </c>
      <c r="AT573">
        <v>709.31</v>
      </c>
      <c r="AU573">
        <v>363.53</v>
      </c>
      <c r="AV573" s="1">
        <v>12572.05</v>
      </c>
      <c r="AW573" s="1">
        <v>6997.64</v>
      </c>
      <c r="AX573">
        <v>0.47789999999999999</v>
      </c>
      <c r="AY573" s="1">
        <v>5040.7700000000004</v>
      </c>
      <c r="AZ573">
        <v>0.34429999999999999</v>
      </c>
      <c r="BA573">
        <v>627.37</v>
      </c>
      <c r="BB573">
        <v>4.2799999999999998E-2</v>
      </c>
      <c r="BC573" s="1">
        <v>1976.63</v>
      </c>
      <c r="BD573">
        <v>0.13500000000000001</v>
      </c>
      <c r="BE573" s="1">
        <v>14642.4</v>
      </c>
      <c r="BF573">
        <v>0.56659999999999999</v>
      </c>
      <c r="BG573">
        <v>0.24840000000000001</v>
      </c>
      <c r="BH573">
        <v>0.12920000000000001</v>
      </c>
      <c r="BI573">
        <v>3.6299999999999999E-2</v>
      </c>
      <c r="BJ573">
        <v>1.95E-2</v>
      </c>
    </row>
    <row r="574" spans="1:62" x14ac:dyDescent="0.25">
      <c r="A574" t="s">
        <v>576</v>
      </c>
      <c r="B574" t="s">
        <v>1329</v>
      </c>
      <c r="C574">
        <v>17.57</v>
      </c>
      <c r="D574">
        <v>258.12141164896451</v>
      </c>
      <c r="E574">
        <v>3782.6709026499998</v>
      </c>
      <c r="F574">
        <v>1.8200000000000001E-2</v>
      </c>
      <c r="G574">
        <v>8.9999999999999998E-4</v>
      </c>
      <c r="H574">
        <v>0.19409999999999999</v>
      </c>
      <c r="I574">
        <v>1.5E-3</v>
      </c>
      <c r="J574">
        <v>8.6199999999999999E-2</v>
      </c>
      <c r="K574">
        <v>0.60270000000000001</v>
      </c>
      <c r="L574">
        <v>9.64E-2</v>
      </c>
      <c r="M574">
        <v>0.53029999999999999</v>
      </c>
      <c r="N574">
        <v>3.7699999999999997E-2</v>
      </c>
      <c r="O574">
        <v>0.16969999999999999</v>
      </c>
      <c r="P574" s="1">
        <v>67226.66</v>
      </c>
      <c r="Q574">
        <v>0.19520000000000001</v>
      </c>
      <c r="R574">
        <v>0.21110000000000001</v>
      </c>
      <c r="S574">
        <v>0.59370000000000001</v>
      </c>
      <c r="T574">
        <v>26.43</v>
      </c>
      <c r="U574" s="1">
        <v>93245.55</v>
      </c>
      <c r="V574">
        <v>142.12</v>
      </c>
      <c r="W574" s="1">
        <v>171360.45</v>
      </c>
      <c r="X574">
        <v>0.68669999999999998</v>
      </c>
      <c r="Y574">
        <v>0.26269999999999999</v>
      </c>
      <c r="Z574">
        <v>5.0599999999999999E-2</v>
      </c>
      <c r="AA574">
        <v>0.31330000000000002</v>
      </c>
      <c r="AB574">
        <v>171.36</v>
      </c>
      <c r="AC574" s="1">
        <v>6616.0264890098606</v>
      </c>
      <c r="AD574">
        <v>605.16999999999996</v>
      </c>
      <c r="AE574" s="1">
        <v>130726.79</v>
      </c>
      <c r="AF574" t="s">
        <v>3</v>
      </c>
      <c r="AG574" s="1">
        <v>33098</v>
      </c>
      <c r="AH574" s="1">
        <v>49519.08</v>
      </c>
      <c r="AI574">
        <v>60.96</v>
      </c>
      <c r="AJ574">
        <v>34.049999999999997</v>
      </c>
      <c r="AK574">
        <v>41.83</v>
      </c>
      <c r="AL574">
        <v>1.32</v>
      </c>
      <c r="AM574">
        <v>1.02</v>
      </c>
      <c r="AN574">
        <v>1.17</v>
      </c>
      <c r="AO574" s="1">
        <v>1551.03</v>
      </c>
      <c r="AP574">
        <v>1.0268999999999999</v>
      </c>
      <c r="AQ574" s="1">
        <v>1696.35</v>
      </c>
      <c r="AR574" s="1">
        <v>2422.37</v>
      </c>
      <c r="AS574" s="1">
        <v>8107.34</v>
      </c>
      <c r="AT574">
        <v>963.61</v>
      </c>
      <c r="AU574">
        <v>465.05</v>
      </c>
      <c r="AV574" s="1">
        <v>13654.72</v>
      </c>
      <c r="AW574" s="1">
        <v>6309.06</v>
      </c>
      <c r="AX574">
        <v>0.40720000000000001</v>
      </c>
      <c r="AY574" s="1">
        <v>5947.26</v>
      </c>
      <c r="AZ574">
        <v>0.38379999999999997</v>
      </c>
      <c r="BA574">
        <v>682.95</v>
      </c>
      <c r="BB574">
        <v>4.41E-2</v>
      </c>
      <c r="BC574" s="1">
        <v>2555.59</v>
      </c>
      <c r="BD574">
        <v>0.16489999999999999</v>
      </c>
      <c r="BE574" s="1">
        <v>15494.87</v>
      </c>
      <c r="BF574">
        <v>0.58309999999999995</v>
      </c>
      <c r="BG574">
        <v>0.22919999999999999</v>
      </c>
      <c r="BH574">
        <v>0.1406</v>
      </c>
      <c r="BI574">
        <v>3.0499999999999999E-2</v>
      </c>
      <c r="BJ574">
        <v>1.66E-2</v>
      </c>
    </row>
    <row r="575" spans="1:62" x14ac:dyDescent="0.25">
      <c r="A575" t="s">
        <v>577</v>
      </c>
      <c r="B575" t="s">
        <v>1330</v>
      </c>
      <c r="C575">
        <v>33.24</v>
      </c>
      <c r="D575">
        <v>192.60282700454931</v>
      </c>
      <c r="E575">
        <v>5397.0833192499986</v>
      </c>
      <c r="F575">
        <v>1.9900000000000001E-2</v>
      </c>
      <c r="G575">
        <v>8.9999999999999998E-4</v>
      </c>
      <c r="H575">
        <v>6.3600000000000004E-2</v>
      </c>
      <c r="I575">
        <v>1.4E-3</v>
      </c>
      <c r="J575">
        <v>6.0699999999999997E-2</v>
      </c>
      <c r="K575">
        <v>0.79020000000000001</v>
      </c>
      <c r="L575">
        <v>6.3299999999999995E-2</v>
      </c>
      <c r="M575">
        <v>0.29709999999999998</v>
      </c>
      <c r="N575">
        <v>2.0500000000000001E-2</v>
      </c>
      <c r="O575">
        <v>0.15659999999999999</v>
      </c>
      <c r="P575" s="1">
        <v>73477.56</v>
      </c>
      <c r="Q575">
        <v>0.1555</v>
      </c>
      <c r="R575">
        <v>0.1928</v>
      </c>
      <c r="S575">
        <v>0.65169999999999995</v>
      </c>
      <c r="T575">
        <v>36.99</v>
      </c>
      <c r="U575" s="1">
        <v>100890.33</v>
      </c>
      <c r="V575">
        <v>148.78</v>
      </c>
      <c r="W575" s="1">
        <v>232081.94</v>
      </c>
      <c r="X575">
        <v>0.75629999999999997</v>
      </c>
      <c r="Y575">
        <v>0.19639999999999999</v>
      </c>
      <c r="Z575">
        <v>4.7199999999999999E-2</v>
      </c>
      <c r="AA575">
        <v>0.2437</v>
      </c>
      <c r="AB575">
        <v>232.08</v>
      </c>
      <c r="AC575" s="1">
        <v>8659.0631649717525</v>
      </c>
      <c r="AD575">
        <v>878.89</v>
      </c>
      <c r="AE575" s="1">
        <v>184704.73</v>
      </c>
      <c r="AF575" t="s">
        <v>3</v>
      </c>
      <c r="AG575" s="1">
        <v>39163</v>
      </c>
      <c r="AH575" s="1">
        <v>63251.8</v>
      </c>
      <c r="AI575">
        <v>65.5</v>
      </c>
      <c r="AJ575">
        <v>33.799999999999997</v>
      </c>
      <c r="AK575">
        <v>41.48</v>
      </c>
      <c r="AL575">
        <v>2.27</v>
      </c>
      <c r="AM575">
        <v>1.74</v>
      </c>
      <c r="AN575">
        <v>2.02</v>
      </c>
      <c r="AO575" s="1">
        <v>2592.85</v>
      </c>
      <c r="AP575">
        <v>0.97650000000000003</v>
      </c>
      <c r="AQ575" s="1">
        <v>1658.56</v>
      </c>
      <c r="AR575" s="1">
        <v>2335.9499999999998</v>
      </c>
      <c r="AS575" s="1">
        <v>8192.58</v>
      </c>
      <c r="AT575" s="1">
        <v>1059.6400000000001</v>
      </c>
      <c r="AU575">
        <v>404.75</v>
      </c>
      <c r="AV575" s="1">
        <v>13651.48</v>
      </c>
      <c r="AW575" s="1">
        <v>4417.8599999999997</v>
      </c>
      <c r="AX575">
        <v>0.29310000000000003</v>
      </c>
      <c r="AY575" s="1">
        <v>7886.1</v>
      </c>
      <c r="AZ575">
        <v>0.52310000000000001</v>
      </c>
      <c r="BA575">
        <v>861.1</v>
      </c>
      <c r="BB575">
        <v>5.7099999999999998E-2</v>
      </c>
      <c r="BC575" s="1">
        <v>1910.09</v>
      </c>
      <c r="BD575">
        <v>0.12670000000000001</v>
      </c>
      <c r="BE575" s="1">
        <v>15075.15</v>
      </c>
      <c r="BF575">
        <v>0.59730000000000005</v>
      </c>
      <c r="BG575">
        <v>0.24490000000000001</v>
      </c>
      <c r="BH575">
        <v>0.115</v>
      </c>
      <c r="BI575">
        <v>2.69E-2</v>
      </c>
      <c r="BJ575">
        <v>1.5900000000000001E-2</v>
      </c>
    </row>
    <row r="576" spans="1:62" x14ac:dyDescent="0.25">
      <c r="A576" t="s">
        <v>578</v>
      </c>
      <c r="B576" t="s">
        <v>1331</v>
      </c>
      <c r="C576">
        <v>63.24</v>
      </c>
      <c r="D576">
        <v>38.841349565617307</v>
      </c>
      <c r="E576">
        <v>2175.6274216000002</v>
      </c>
      <c r="F576">
        <v>1.1299999999999999E-2</v>
      </c>
      <c r="G576">
        <v>5.0000000000000001E-4</v>
      </c>
      <c r="H576">
        <v>1.41E-2</v>
      </c>
      <c r="I576">
        <v>1E-3</v>
      </c>
      <c r="J576">
        <v>3.6499999999999998E-2</v>
      </c>
      <c r="K576">
        <v>0.90490000000000004</v>
      </c>
      <c r="L576">
        <v>3.1699999999999999E-2</v>
      </c>
      <c r="M576">
        <v>0.16719999999999999</v>
      </c>
      <c r="N576">
        <v>1.55E-2</v>
      </c>
      <c r="O576">
        <v>0.1159</v>
      </c>
      <c r="P576" s="1">
        <v>66776.23</v>
      </c>
      <c r="Q576">
        <v>0.18920000000000001</v>
      </c>
      <c r="R576">
        <v>0.19719999999999999</v>
      </c>
      <c r="S576">
        <v>0.61360000000000003</v>
      </c>
      <c r="T576">
        <v>15.11</v>
      </c>
      <c r="U576" s="1">
        <v>92032.51</v>
      </c>
      <c r="V576">
        <v>143.75</v>
      </c>
      <c r="W576" s="1">
        <v>262716.36</v>
      </c>
      <c r="X576">
        <v>0.82420000000000004</v>
      </c>
      <c r="Y576">
        <v>0.1037</v>
      </c>
      <c r="Z576">
        <v>7.2099999999999997E-2</v>
      </c>
      <c r="AA576">
        <v>0.17580000000000001</v>
      </c>
      <c r="AB576">
        <v>262.72000000000003</v>
      </c>
      <c r="AC576" s="1">
        <v>6937.8792156728869</v>
      </c>
      <c r="AD576">
        <v>734.47</v>
      </c>
      <c r="AE576" s="1">
        <v>219612.2</v>
      </c>
      <c r="AF576" t="s">
        <v>3</v>
      </c>
      <c r="AG576" s="1">
        <v>46434</v>
      </c>
      <c r="AH576" s="1">
        <v>89855.5</v>
      </c>
      <c r="AI576">
        <v>46.66</v>
      </c>
      <c r="AJ576">
        <v>25.96</v>
      </c>
      <c r="AK576">
        <v>28.75</v>
      </c>
      <c r="AL576">
        <v>1.74</v>
      </c>
      <c r="AM576">
        <v>1.41</v>
      </c>
      <c r="AN576">
        <v>1.58</v>
      </c>
      <c r="AO576" s="1">
        <v>2464.62</v>
      </c>
      <c r="AP576">
        <v>0.85270000000000001</v>
      </c>
      <c r="AQ576" s="1">
        <v>1564.63</v>
      </c>
      <c r="AR576" s="1">
        <v>2463.8200000000002</v>
      </c>
      <c r="AS576" s="1">
        <v>7245.21</v>
      </c>
      <c r="AT576">
        <v>758.96</v>
      </c>
      <c r="AU576">
        <v>333.94</v>
      </c>
      <c r="AV576" s="1">
        <v>12366.56</v>
      </c>
      <c r="AW576" s="1">
        <v>3736.55</v>
      </c>
      <c r="AX576">
        <v>0.27589999999999998</v>
      </c>
      <c r="AY576" s="1">
        <v>7645.25</v>
      </c>
      <c r="AZ576">
        <v>0.56459999999999999</v>
      </c>
      <c r="BA576">
        <v>874.9</v>
      </c>
      <c r="BB576">
        <v>6.4600000000000005E-2</v>
      </c>
      <c r="BC576" s="1">
        <v>1284.0999999999999</v>
      </c>
      <c r="BD576">
        <v>9.4799999999999995E-2</v>
      </c>
      <c r="BE576" s="1">
        <v>13540.78</v>
      </c>
      <c r="BF576">
        <v>0.57420000000000004</v>
      </c>
      <c r="BG576">
        <v>0.22969999999999999</v>
      </c>
      <c r="BH576">
        <v>0.14499999999999999</v>
      </c>
      <c r="BI576">
        <v>3.2199999999999999E-2</v>
      </c>
      <c r="BJ576">
        <v>1.9E-2</v>
      </c>
    </row>
    <row r="577" spans="1:62" x14ac:dyDescent="0.25">
      <c r="A577" t="s">
        <v>579</v>
      </c>
      <c r="B577" t="s">
        <v>1332</v>
      </c>
      <c r="C577">
        <v>165.14</v>
      </c>
      <c r="D577">
        <v>11.83259343289131</v>
      </c>
      <c r="E577">
        <v>1533.7281306</v>
      </c>
      <c r="F577">
        <v>2.0999999999999999E-3</v>
      </c>
      <c r="G577">
        <v>2.0000000000000001E-4</v>
      </c>
      <c r="H577">
        <v>5.7999999999999996E-3</v>
      </c>
      <c r="I577">
        <v>5.9999999999999995E-4</v>
      </c>
      <c r="J577">
        <v>1.6400000000000001E-2</v>
      </c>
      <c r="K577">
        <v>0.9486</v>
      </c>
      <c r="L577">
        <v>2.63E-2</v>
      </c>
      <c r="M577">
        <v>0.41160000000000002</v>
      </c>
      <c r="N577">
        <v>1.2999999999999999E-3</v>
      </c>
      <c r="O577">
        <v>0.15359999999999999</v>
      </c>
      <c r="P577" s="1">
        <v>58820.89</v>
      </c>
      <c r="Q577">
        <v>0.2039</v>
      </c>
      <c r="R577">
        <v>0.20730000000000001</v>
      </c>
      <c r="S577">
        <v>0.58879999999999999</v>
      </c>
      <c r="T577">
        <v>13.84</v>
      </c>
      <c r="U577" s="1">
        <v>74265.05</v>
      </c>
      <c r="V577">
        <v>111.86</v>
      </c>
      <c r="W577" s="1">
        <v>221542.83</v>
      </c>
      <c r="X577">
        <v>0.64580000000000004</v>
      </c>
      <c r="Y577">
        <v>0.121</v>
      </c>
      <c r="Z577">
        <v>0.23319999999999999</v>
      </c>
      <c r="AA577">
        <v>0.35420000000000001</v>
      </c>
      <c r="AB577">
        <v>221.54</v>
      </c>
      <c r="AC577" s="1">
        <v>5557.7825828294408</v>
      </c>
      <c r="AD577">
        <v>458.7</v>
      </c>
      <c r="AE577" s="1">
        <v>181326.67</v>
      </c>
      <c r="AF577" t="s">
        <v>3</v>
      </c>
      <c r="AG577" s="1">
        <v>34403</v>
      </c>
      <c r="AH577" s="1">
        <v>52937.36</v>
      </c>
      <c r="AI577">
        <v>30.8</v>
      </c>
      <c r="AJ577">
        <v>21.94</v>
      </c>
      <c r="AK577">
        <v>24.23</v>
      </c>
      <c r="AL577">
        <v>1.29</v>
      </c>
      <c r="AM577">
        <v>0.75</v>
      </c>
      <c r="AN577">
        <v>1.01</v>
      </c>
      <c r="AO577" s="1">
        <v>1203.5899999999999</v>
      </c>
      <c r="AP577">
        <v>0.96579999999999999</v>
      </c>
      <c r="AQ577" s="1">
        <v>1707.12</v>
      </c>
      <c r="AR577" s="1">
        <v>2796.89</v>
      </c>
      <c r="AS577" s="1">
        <v>7791.52</v>
      </c>
      <c r="AT577">
        <v>737.94</v>
      </c>
      <c r="AU577">
        <v>386.84</v>
      </c>
      <c r="AV577" s="1">
        <v>13420.31</v>
      </c>
      <c r="AW577" s="1">
        <v>7948.53</v>
      </c>
      <c r="AX577">
        <v>0.50160000000000005</v>
      </c>
      <c r="AY577" s="1">
        <v>4918.09</v>
      </c>
      <c r="AZ577">
        <v>0.31030000000000002</v>
      </c>
      <c r="BA577">
        <v>668.73</v>
      </c>
      <c r="BB577">
        <v>4.2200000000000001E-2</v>
      </c>
      <c r="BC577" s="1">
        <v>2311.9499999999998</v>
      </c>
      <c r="BD577">
        <v>0.1459</v>
      </c>
      <c r="BE577" s="1">
        <v>15847.29</v>
      </c>
      <c r="BF577">
        <v>0.54210000000000003</v>
      </c>
      <c r="BG577">
        <v>0.25569999999999998</v>
      </c>
      <c r="BH577">
        <v>0.1361</v>
      </c>
      <c r="BI577">
        <v>4.5199999999999997E-2</v>
      </c>
      <c r="BJ577">
        <v>2.0899999999999998E-2</v>
      </c>
    </row>
    <row r="578" spans="1:62" x14ac:dyDescent="0.25">
      <c r="A578" t="s">
        <v>580</v>
      </c>
      <c r="B578" t="s">
        <v>1333</v>
      </c>
      <c r="C578">
        <v>120.57</v>
      </c>
      <c r="D578">
        <v>10.10953649088996</v>
      </c>
      <c r="E578">
        <v>1104.65775665</v>
      </c>
      <c r="F578">
        <v>3.0000000000000001E-3</v>
      </c>
      <c r="G578">
        <v>8.0000000000000004E-4</v>
      </c>
      <c r="H578">
        <v>6.3E-3</v>
      </c>
      <c r="I578">
        <v>1E-3</v>
      </c>
      <c r="J578">
        <v>3.4299999999999997E-2</v>
      </c>
      <c r="K578">
        <v>0.92659999999999998</v>
      </c>
      <c r="L578">
        <v>2.7900000000000001E-2</v>
      </c>
      <c r="M578">
        <v>0.24310000000000001</v>
      </c>
      <c r="N578">
        <v>2.2000000000000001E-3</v>
      </c>
      <c r="O578">
        <v>0.16009999999999999</v>
      </c>
      <c r="P578" s="1">
        <v>60588.77</v>
      </c>
      <c r="Q578">
        <v>0.21859999999999999</v>
      </c>
      <c r="R578">
        <v>0.19520000000000001</v>
      </c>
      <c r="S578">
        <v>0.58609999999999995</v>
      </c>
      <c r="T578">
        <v>11.63</v>
      </c>
      <c r="U578" s="1">
        <v>71707.09</v>
      </c>
      <c r="V578">
        <v>95.21</v>
      </c>
      <c r="W578" s="1">
        <v>222150.47</v>
      </c>
      <c r="X578">
        <v>0.75160000000000005</v>
      </c>
      <c r="Y578">
        <v>6.5100000000000005E-2</v>
      </c>
      <c r="Z578">
        <v>0.18329999999999999</v>
      </c>
      <c r="AA578">
        <v>0.24840000000000001</v>
      </c>
      <c r="AB578">
        <v>222.15</v>
      </c>
      <c r="AC578" s="1">
        <v>5702.9263436954679</v>
      </c>
      <c r="AD578">
        <v>547.70000000000005</v>
      </c>
      <c r="AE578" s="1">
        <v>192511.75</v>
      </c>
      <c r="AF578" t="s">
        <v>3</v>
      </c>
      <c r="AG578" s="1">
        <v>39520</v>
      </c>
      <c r="AH578" s="1">
        <v>62041.04</v>
      </c>
      <c r="AI578">
        <v>34.67</v>
      </c>
      <c r="AJ578">
        <v>21.98</v>
      </c>
      <c r="AK578">
        <v>25.56</v>
      </c>
      <c r="AL578">
        <v>2.0299999999999998</v>
      </c>
      <c r="AM578">
        <v>1.27</v>
      </c>
      <c r="AN578">
        <v>1.7</v>
      </c>
      <c r="AO578" s="1">
        <v>2143.1799999999998</v>
      </c>
      <c r="AP578">
        <v>1.1613</v>
      </c>
      <c r="AQ578" s="1">
        <v>1714.43</v>
      </c>
      <c r="AR578" s="1">
        <v>2643.15</v>
      </c>
      <c r="AS578" s="1">
        <v>7759.85</v>
      </c>
      <c r="AT578">
        <v>791.37</v>
      </c>
      <c r="AU578">
        <v>561.36</v>
      </c>
      <c r="AV578" s="1">
        <v>13470.17</v>
      </c>
      <c r="AW578" s="1">
        <v>6660.48</v>
      </c>
      <c r="AX578">
        <v>0.42749999999999999</v>
      </c>
      <c r="AY578" s="1">
        <v>5919.37</v>
      </c>
      <c r="AZ578">
        <v>0.37990000000000002</v>
      </c>
      <c r="BA578" s="1">
        <v>1050.6600000000001</v>
      </c>
      <c r="BB578">
        <v>6.7400000000000002E-2</v>
      </c>
      <c r="BC578" s="1">
        <v>1950.12</v>
      </c>
      <c r="BD578">
        <v>0.12520000000000001</v>
      </c>
      <c r="BE578" s="1">
        <v>15580.64</v>
      </c>
      <c r="BF578">
        <v>0.55320000000000003</v>
      </c>
      <c r="BG578">
        <v>0.24340000000000001</v>
      </c>
      <c r="BH578">
        <v>0.1497</v>
      </c>
      <c r="BI578">
        <v>3.5400000000000001E-2</v>
      </c>
      <c r="BJ578">
        <v>1.84E-2</v>
      </c>
    </row>
    <row r="579" spans="1:62" x14ac:dyDescent="0.25">
      <c r="A579" t="s">
        <v>581</v>
      </c>
      <c r="B579" t="s">
        <v>1334</v>
      </c>
      <c r="C579">
        <v>72.760000000000005</v>
      </c>
      <c r="D579">
        <v>23.767594869328981</v>
      </c>
      <c r="E579">
        <v>1510.6295432500001</v>
      </c>
      <c r="F579">
        <v>4.8999999999999998E-3</v>
      </c>
      <c r="G579">
        <v>4.8999999999999998E-3</v>
      </c>
      <c r="H579">
        <v>1.26E-2</v>
      </c>
      <c r="I579">
        <v>1.1999999999999999E-3</v>
      </c>
      <c r="J579">
        <v>3.5200000000000002E-2</v>
      </c>
      <c r="K579">
        <v>0.8962</v>
      </c>
      <c r="L579">
        <v>4.4999999999999998E-2</v>
      </c>
      <c r="M579">
        <v>0.40329999999999999</v>
      </c>
      <c r="N579">
        <v>7.3000000000000001E-3</v>
      </c>
      <c r="O579">
        <v>0.15329999999999999</v>
      </c>
      <c r="P579" s="1">
        <v>61984.36</v>
      </c>
      <c r="Q579">
        <v>0.1767</v>
      </c>
      <c r="R579">
        <v>0.18379999999999999</v>
      </c>
      <c r="S579">
        <v>0.63949999999999996</v>
      </c>
      <c r="T579">
        <v>13.38</v>
      </c>
      <c r="U579" s="1">
        <v>78693.789999999994</v>
      </c>
      <c r="V579">
        <v>112.74</v>
      </c>
      <c r="W579" s="1">
        <v>214121.60000000001</v>
      </c>
      <c r="X579">
        <v>0.74229999999999996</v>
      </c>
      <c r="Y579">
        <v>0.158</v>
      </c>
      <c r="Z579">
        <v>9.9699999999999997E-2</v>
      </c>
      <c r="AA579">
        <v>0.25769999999999998</v>
      </c>
      <c r="AB579">
        <v>214.12</v>
      </c>
      <c r="AC579" s="1">
        <v>5684.6808411905058</v>
      </c>
      <c r="AD579">
        <v>608.12</v>
      </c>
      <c r="AE579" s="1">
        <v>176267.36</v>
      </c>
      <c r="AF579" t="s">
        <v>3</v>
      </c>
      <c r="AG579" s="1">
        <v>36233</v>
      </c>
      <c r="AH579" s="1">
        <v>58145.35</v>
      </c>
      <c r="AI579">
        <v>39.18</v>
      </c>
      <c r="AJ579">
        <v>24.18</v>
      </c>
      <c r="AK579">
        <v>27.36</v>
      </c>
      <c r="AL579">
        <v>1.87</v>
      </c>
      <c r="AM579">
        <v>1.48</v>
      </c>
      <c r="AN579">
        <v>1.74</v>
      </c>
      <c r="AO579" s="1">
        <v>1685.18</v>
      </c>
      <c r="AP579">
        <v>1.0878000000000001</v>
      </c>
      <c r="AQ579" s="1">
        <v>1702.69</v>
      </c>
      <c r="AR579" s="1">
        <v>2544.42</v>
      </c>
      <c r="AS579" s="1">
        <v>7490.32</v>
      </c>
      <c r="AT579">
        <v>861.8</v>
      </c>
      <c r="AU579">
        <v>421.81</v>
      </c>
      <c r="AV579" s="1">
        <v>13021.03</v>
      </c>
      <c r="AW579" s="1">
        <v>5966.29</v>
      </c>
      <c r="AX579">
        <v>0.40089999999999998</v>
      </c>
      <c r="AY579" s="1">
        <v>5969.22</v>
      </c>
      <c r="AZ579">
        <v>0.40110000000000001</v>
      </c>
      <c r="BA579">
        <v>757.39</v>
      </c>
      <c r="BB579">
        <v>5.0900000000000001E-2</v>
      </c>
      <c r="BC579" s="1">
        <v>2188.0300000000002</v>
      </c>
      <c r="BD579">
        <v>0.14699999999999999</v>
      </c>
      <c r="BE579" s="1">
        <v>14880.95</v>
      </c>
      <c r="BF579">
        <v>0.55689999999999995</v>
      </c>
      <c r="BG579">
        <v>0.23899999999999999</v>
      </c>
      <c r="BH579">
        <v>0.14530000000000001</v>
      </c>
      <c r="BI579">
        <v>3.5099999999999999E-2</v>
      </c>
      <c r="BJ579">
        <v>2.3599999999999999E-2</v>
      </c>
    </row>
    <row r="580" spans="1:62" x14ac:dyDescent="0.25">
      <c r="A580" t="s">
        <v>582</v>
      </c>
      <c r="B580" t="s">
        <v>1335</v>
      </c>
      <c r="C580">
        <v>170.86</v>
      </c>
      <c r="D580">
        <v>13.008502024324869</v>
      </c>
      <c r="E580">
        <v>1769.25774475</v>
      </c>
      <c r="F580">
        <v>2E-3</v>
      </c>
      <c r="G580">
        <v>4.0000000000000002E-4</v>
      </c>
      <c r="H580">
        <v>5.3E-3</v>
      </c>
      <c r="I580">
        <v>5.9999999999999995E-4</v>
      </c>
      <c r="J580">
        <v>1.5599999999999999E-2</v>
      </c>
      <c r="K580">
        <v>0.95250000000000001</v>
      </c>
      <c r="L580">
        <v>2.3699999999999999E-2</v>
      </c>
      <c r="M580">
        <v>0.42630000000000001</v>
      </c>
      <c r="N580">
        <v>1.2999999999999999E-3</v>
      </c>
      <c r="O580">
        <v>0.15570000000000001</v>
      </c>
      <c r="P580" s="1">
        <v>60199.15</v>
      </c>
      <c r="Q580">
        <v>0.1875</v>
      </c>
      <c r="R580">
        <v>0.19989999999999999</v>
      </c>
      <c r="S580">
        <v>0.61260000000000003</v>
      </c>
      <c r="T580">
        <v>16.059999999999999</v>
      </c>
      <c r="U580" s="1">
        <v>76723</v>
      </c>
      <c r="V580">
        <v>112.99</v>
      </c>
      <c r="W580" s="1">
        <v>202995.07</v>
      </c>
      <c r="X580">
        <v>0.67559999999999998</v>
      </c>
      <c r="Y580">
        <v>0.1149</v>
      </c>
      <c r="Z580">
        <v>0.20960000000000001</v>
      </c>
      <c r="AA580">
        <v>0.32440000000000002</v>
      </c>
      <c r="AB580">
        <v>203</v>
      </c>
      <c r="AC580" s="1">
        <v>5391.8111641283103</v>
      </c>
      <c r="AD580">
        <v>444.2</v>
      </c>
      <c r="AE580" s="1">
        <v>172422.09</v>
      </c>
      <c r="AF580" t="s">
        <v>3</v>
      </c>
      <c r="AG580" s="1">
        <v>34403</v>
      </c>
      <c r="AH580" s="1">
        <v>53753.84</v>
      </c>
      <c r="AI580">
        <v>31.47</v>
      </c>
      <c r="AJ580">
        <v>21.96</v>
      </c>
      <c r="AK580">
        <v>24.24</v>
      </c>
      <c r="AL580">
        <v>1.38</v>
      </c>
      <c r="AM580">
        <v>0.8</v>
      </c>
      <c r="AN580">
        <v>1.0900000000000001</v>
      </c>
      <c r="AO580" s="1">
        <v>1654.36</v>
      </c>
      <c r="AP580">
        <v>0.94879999999999998</v>
      </c>
      <c r="AQ580" s="1">
        <v>1674.36</v>
      </c>
      <c r="AR580" s="1">
        <v>2687.12</v>
      </c>
      <c r="AS580" s="1">
        <v>7810.7</v>
      </c>
      <c r="AT580">
        <v>695.06</v>
      </c>
      <c r="AU580">
        <v>318.93</v>
      </c>
      <c r="AV580" s="1">
        <v>13186.17</v>
      </c>
      <c r="AW580" s="1">
        <v>7666.41</v>
      </c>
      <c r="AX580">
        <v>0.5101</v>
      </c>
      <c r="AY580" s="1">
        <v>4563.68</v>
      </c>
      <c r="AZ580">
        <v>0.30370000000000003</v>
      </c>
      <c r="BA580">
        <v>598.35</v>
      </c>
      <c r="BB580">
        <v>3.9800000000000002E-2</v>
      </c>
      <c r="BC580" s="1">
        <v>2200.8200000000002</v>
      </c>
      <c r="BD580">
        <v>0.1464</v>
      </c>
      <c r="BE580" s="1">
        <v>15029.27</v>
      </c>
      <c r="BF580">
        <v>0.55279999999999996</v>
      </c>
      <c r="BG580">
        <v>0.25409999999999999</v>
      </c>
      <c r="BH580">
        <v>0.12889999999999999</v>
      </c>
      <c r="BI580">
        <v>4.3999999999999997E-2</v>
      </c>
      <c r="BJ580">
        <v>2.01E-2</v>
      </c>
    </row>
    <row r="581" spans="1:62" x14ac:dyDescent="0.25">
      <c r="A581" t="s">
        <v>583</v>
      </c>
      <c r="B581" t="s">
        <v>1336</v>
      </c>
      <c r="C581">
        <v>127.76</v>
      </c>
      <c r="D581">
        <v>10.135689839817379</v>
      </c>
      <c r="E581">
        <v>1006.26773225</v>
      </c>
      <c r="F581">
        <v>1E-3</v>
      </c>
      <c r="G581">
        <v>2.9999999999999997E-4</v>
      </c>
      <c r="H581">
        <v>5.5999999999999999E-3</v>
      </c>
      <c r="I581">
        <v>6.9999999999999999E-4</v>
      </c>
      <c r="J581">
        <v>8.8000000000000005E-3</v>
      </c>
      <c r="K581">
        <v>0.96350000000000002</v>
      </c>
      <c r="L581">
        <v>0.02</v>
      </c>
      <c r="M581">
        <v>0.96330000000000005</v>
      </c>
      <c r="N581">
        <v>2.0000000000000001E-4</v>
      </c>
      <c r="O581">
        <v>0.17879999999999999</v>
      </c>
      <c r="P581" s="1">
        <v>60268.13</v>
      </c>
      <c r="Q581">
        <v>0.18709999999999999</v>
      </c>
      <c r="R581">
        <v>0.1777</v>
      </c>
      <c r="S581">
        <v>0.63529999999999998</v>
      </c>
      <c r="T581">
        <v>10.92</v>
      </c>
      <c r="U581" s="1">
        <v>78729.75</v>
      </c>
      <c r="V581">
        <v>90.7</v>
      </c>
      <c r="W581" s="1">
        <v>153520.32000000001</v>
      </c>
      <c r="X581">
        <v>0.59370000000000001</v>
      </c>
      <c r="Y581">
        <v>6.08E-2</v>
      </c>
      <c r="Z581">
        <v>0.34549999999999997</v>
      </c>
      <c r="AA581">
        <v>0.40629999999999999</v>
      </c>
      <c r="AB581">
        <v>153.52000000000001</v>
      </c>
      <c r="AC581" s="1">
        <v>3141.800407884969</v>
      </c>
      <c r="AD581">
        <v>280.95</v>
      </c>
      <c r="AE581" s="1">
        <v>122015.24</v>
      </c>
      <c r="AF581" t="s">
        <v>3</v>
      </c>
      <c r="AG581" s="1">
        <v>32517</v>
      </c>
      <c r="AH581" s="1">
        <v>47089.74</v>
      </c>
      <c r="AI581">
        <v>23.75</v>
      </c>
      <c r="AJ581">
        <v>19.899999999999999</v>
      </c>
      <c r="AK581">
        <v>21.23</v>
      </c>
      <c r="AL581">
        <v>0.92</v>
      </c>
      <c r="AM581">
        <v>0.78</v>
      </c>
      <c r="AN581">
        <v>0.84</v>
      </c>
      <c r="AO581">
        <v>0</v>
      </c>
      <c r="AP581">
        <v>0.76090000000000002</v>
      </c>
      <c r="AQ581" s="1">
        <v>2041.57</v>
      </c>
      <c r="AR581" s="1">
        <v>3745.27</v>
      </c>
      <c r="AS581" s="1">
        <v>9183.7999999999993</v>
      </c>
      <c r="AT581">
        <v>831.24</v>
      </c>
      <c r="AU581">
        <v>460.25</v>
      </c>
      <c r="AV581" s="1">
        <v>16262.14</v>
      </c>
      <c r="AW581" s="1">
        <v>11657.8</v>
      </c>
      <c r="AX581">
        <v>0.62160000000000004</v>
      </c>
      <c r="AY581" s="1">
        <v>2854.66</v>
      </c>
      <c r="AZ581">
        <v>0.1522</v>
      </c>
      <c r="BA581">
        <v>668.94</v>
      </c>
      <c r="BB581">
        <v>3.5700000000000003E-2</v>
      </c>
      <c r="BC581" s="1">
        <v>3574.06</v>
      </c>
      <c r="BD581">
        <v>0.19059999999999999</v>
      </c>
      <c r="BE581" s="1">
        <v>18755.45</v>
      </c>
      <c r="BF581">
        <v>0.53810000000000002</v>
      </c>
      <c r="BG581">
        <v>0.25269999999999998</v>
      </c>
      <c r="BH581">
        <v>0.14410000000000001</v>
      </c>
      <c r="BI581">
        <v>4.2999999999999997E-2</v>
      </c>
      <c r="BJ581">
        <v>2.1999999999999999E-2</v>
      </c>
    </row>
    <row r="582" spans="1:62" x14ac:dyDescent="0.25">
      <c r="A582" t="s">
        <v>584</v>
      </c>
      <c r="B582" t="s">
        <v>1337</v>
      </c>
      <c r="C582">
        <v>117</v>
      </c>
      <c r="D582">
        <v>9.0455069635579513</v>
      </c>
      <c r="E582">
        <v>933.45571100000006</v>
      </c>
      <c r="F582">
        <v>1.2999999999999999E-3</v>
      </c>
      <c r="G582">
        <v>1E-4</v>
      </c>
      <c r="H582">
        <v>3.8E-3</v>
      </c>
      <c r="I582">
        <v>5.9999999999999995E-4</v>
      </c>
      <c r="J582">
        <v>1.0699999999999999E-2</v>
      </c>
      <c r="K582">
        <v>0.96660000000000001</v>
      </c>
      <c r="L582">
        <v>1.6799999999999999E-2</v>
      </c>
      <c r="M582">
        <v>0.38229999999999997</v>
      </c>
      <c r="N582">
        <v>5.9999999999999995E-4</v>
      </c>
      <c r="O582">
        <v>0.15210000000000001</v>
      </c>
      <c r="P582" s="1">
        <v>59317.120000000003</v>
      </c>
      <c r="Q582">
        <v>0.1943</v>
      </c>
      <c r="R582">
        <v>0.20039999999999999</v>
      </c>
      <c r="S582">
        <v>0.60529999999999995</v>
      </c>
      <c r="T582">
        <v>9.11</v>
      </c>
      <c r="U582" s="1">
        <v>78688.539999999994</v>
      </c>
      <c r="V582">
        <v>102.49</v>
      </c>
      <c r="W582" s="1">
        <v>275797.18</v>
      </c>
      <c r="X582">
        <v>0.53210000000000002</v>
      </c>
      <c r="Y582">
        <v>0.1003</v>
      </c>
      <c r="Z582">
        <v>0.36759999999999998</v>
      </c>
      <c r="AA582">
        <v>0.46789999999999998</v>
      </c>
      <c r="AB582">
        <v>275.8</v>
      </c>
      <c r="AC582" s="1">
        <v>7874.6714781542078</v>
      </c>
      <c r="AD582">
        <v>456.23</v>
      </c>
      <c r="AE582" s="1">
        <v>226884.26</v>
      </c>
      <c r="AF582" t="s">
        <v>3</v>
      </c>
      <c r="AG582" s="1">
        <v>35894</v>
      </c>
      <c r="AH582" s="1">
        <v>55742.59</v>
      </c>
      <c r="AI582">
        <v>32.01</v>
      </c>
      <c r="AJ582">
        <v>21.11</v>
      </c>
      <c r="AK582">
        <v>23.11</v>
      </c>
      <c r="AL582">
        <v>1.62</v>
      </c>
      <c r="AM582">
        <v>1.0900000000000001</v>
      </c>
      <c r="AN582">
        <v>1.21</v>
      </c>
      <c r="AO582" s="1">
        <v>2041.08</v>
      </c>
      <c r="AP582">
        <v>1.1166</v>
      </c>
      <c r="AQ582" s="1">
        <v>1956.19</v>
      </c>
      <c r="AR582" s="1">
        <v>2980.85</v>
      </c>
      <c r="AS582" s="1">
        <v>7930.12</v>
      </c>
      <c r="AT582">
        <v>773.45</v>
      </c>
      <c r="AU582">
        <v>418.25</v>
      </c>
      <c r="AV582" s="1">
        <v>14058.86</v>
      </c>
      <c r="AW582" s="1">
        <v>7374.01</v>
      </c>
      <c r="AX582">
        <v>0.42659999999999998</v>
      </c>
      <c r="AY582" s="1">
        <v>6756</v>
      </c>
      <c r="AZ582">
        <v>0.39079999999999998</v>
      </c>
      <c r="BA582">
        <v>730.52</v>
      </c>
      <c r="BB582">
        <v>4.2299999999999997E-2</v>
      </c>
      <c r="BC582" s="1">
        <v>2426.9299999999998</v>
      </c>
      <c r="BD582">
        <v>0.1404</v>
      </c>
      <c r="BE582" s="1">
        <v>17287.47</v>
      </c>
      <c r="BF582">
        <v>0.53069999999999995</v>
      </c>
      <c r="BG582">
        <v>0.24779999999999999</v>
      </c>
      <c r="BH582">
        <v>0.1497</v>
      </c>
      <c r="BI582">
        <v>4.1300000000000003E-2</v>
      </c>
      <c r="BJ582">
        <v>3.0599999999999999E-2</v>
      </c>
    </row>
    <row r="583" spans="1:62" x14ac:dyDescent="0.25">
      <c r="A583" t="s">
        <v>585</v>
      </c>
      <c r="B583" t="s">
        <v>1338</v>
      </c>
      <c r="C583">
        <v>72.14</v>
      </c>
      <c r="D583">
        <v>10.695197825909981</v>
      </c>
      <c r="E583">
        <v>703.68713779999996</v>
      </c>
      <c r="F583">
        <v>2.5000000000000001E-3</v>
      </c>
      <c r="G583">
        <v>5.9999999999999995E-4</v>
      </c>
      <c r="H583">
        <v>6.1999999999999998E-3</v>
      </c>
      <c r="I583">
        <v>6.9999999999999999E-4</v>
      </c>
      <c r="J583">
        <v>2.1999999999999999E-2</v>
      </c>
      <c r="K583">
        <v>0.94679999999999997</v>
      </c>
      <c r="L583">
        <v>2.1299999999999999E-2</v>
      </c>
      <c r="M583">
        <v>0.25290000000000001</v>
      </c>
      <c r="N583">
        <v>2E-3</v>
      </c>
      <c r="O583">
        <v>0.14499999999999999</v>
      </c>
      <c r="P583" s="1">
        <v>58825.62</v>
      </c>
      <c r="Q583">
        <v>0.21560000000000001</v>
      </c>
      <c r="R583">
        <v>0.1731</v>
      </c>
      <c r="S583">
        <v>0.61129999999999995</v>
      </c>
      <c r="T583">
        <v>6.76</v>
      </c>
      <c r="U583" s="1">
        <v>75644.490000000005</v>
      </c>
      <c r="V583">
        <v>103.27</v>
      </c>
      <c r="W583" s="1">
        <v>223780.21</v>
      </c>
      <c r="X583">
        <v>0.72609999999999997</v>
      </c>
      <c r="Y583">
        <v>4.3400000000000001E-2</v>
      </c>
      <c r="Z583">
        <v>0.2306</v>
      </c>
      <c r="AA583">
        <v>0.27389999999999998</v>
      </c>
      <c r="AB583">
        <v>223.78</v>
      </c>
      <c r="AC583" s="1">
        <v>6146.339066393175</v>
      </c>
      <c r="AD583">
        <v>591.41999999999996</v>
      </c>
      <c r="AE583" s="1">
        <v>183808.69</v>
      </c>
      <c r="AF583" t="s">
        <v>3</v>
      </c>
      <c r="AG583" s="1">
        <v>38884</v>
      </c>
      <c r="AH583" s="1">
        <v>59670.45</v>
      </c>
      <c r="AI583">
        <v>37.61</v>
      </c>
      <c r="AJ583">
        <v>23.16</v>
      </c>
      <c r="AK583">
        <v>25.4</v>
      </c>
      <c r="AL583">
        <v>1.55</v>
      </c>
      <c r="AM583">
        <v>1.08</v>
      </c>
      <c r="AN583">
        <v>1.37</v>
      </c>
      <c r="AO583" s="1">
        <v>2193.6999999999998</v>
      </c>
      <c r="AP583">
        <v>1.2430000000000001</v>
      </c>
      <c r="AQ583" s="1">
        <v>1955.99</v>
      </c>
      <c r="AR583" s="1">
        <v>2732.32</v>
      </c>
      <c r="AS583" s="1">
        <v>8093.03</v>
      </c>
      <c r="AT583">
        <v>833.44</v>
      </c>
      <c r="AU583">
        <v>409.75</v>
      </c>
      <c r="AV583" s="1">
        <v>14024.52</v>
      </c>
      <c r="AW583" s="1">
        <v>7593.93</v>
      </c>
      <c r="AX583">
        <v>0.44969999999999999</v>
      </c>
      <c r="AY583" s="1">
        <v>6460.22</v>
      </c>
      <c r="AZ583">
        <v>0.3826</v>
      </c>
      <c r="BA583">
        <v>856.78</v>
      </c>
      <c r="BB583">
        <v>5.0700000000000002E-2</v>
      </c>
      <c r="BC583" s="1">
        <v>1974.52</v>
      </c>
      <c r="BD583">
        <v>0.1169</v>
      </c>
      <c r="BE583" s="1">
        <v>16885.46</v>
      </c>
      <c r="BF583">
        <v>0.5444</v>
      </c>
      <c r="BG583">
        <v>0.24249999999999999</v>
      </c>
      <c r="BH583">
        <v>0.156</v>
      </c>
      <c r="BI583">
        <v>3.5499999999999997E-2</v>
      </c>
      <c r="BJ583">
        <v>2.1700000000000001E-2</v>
      </c>
    </row>
    <row r="584" spans="1:62" x14ac:dyDescent="0.25">
      <c r="A584" t="s">
        <v>586</v>
      </c>
      <c r="B584" t="s">
        <v>1339</v>
      </c>
      <c r="C584">
        <v>30.14</v>
      </c>
      <c r="D584">
        <v>288.66860943102961</v>
      </c>
      <c r="E584">
        <v>7478.2198688999997</v>
      </c>
      <c r="F584">
        <v>5.5800000000000002E-2</v>
      </c>
      <c r="G584">
        <v>8.9999999999999998E-4</v>
      </c>
      <c r="H584">
        <v>0.1401</v>
      </c>
      <c r="I584">
        <v>1.1000000000000001E-3</v>
      </c>
      <c r="J584">
        <v>7.17E-2</v>
      </c>
      <c r="K584">
        <v>0.66459999999999997</v>
      </c>
      <c r="L584">
        <v>6.59E-2</v>
      </c>
      <c r="M584">
        <v>0.23250000000000001</v>
      </c>
      <c r="N584">
        <v>5.67E-2</v>
      </c>
      <c r="O584">
        <v>0.14630000000000001</v>
      </c>
      <c r="P584" s="1">
        <v>78915.13</v>
      </c>
      <c r="Q584">
        <v>0.17630000000000001</v>
      </c>
      <c r="R584">
        <v>0.2041</v>
      </c>
      <c r="S584">
        <v>0.61960000000000004</v>
      </c>
      <c r="T584">
        <v>50.72</v>
      </c>
      <c r="U584" s="1">
        <v>102884.44</v>
      </c>
      <c r="V584">
        <v>153.30000000000001</v>
      </c>
      <c r="W584" s="1">
        <v>240753.84</v>
      </c>
      <c r="X584">
        <v>0.77100000000000002</v>
      </c>
      <c r="Y584">
        <v>0.19600000000000001</v>
      </c>
      <c r="Z584">
        <v>3.3000000000000002E-2</v>
      </c>
      <c r="AA584">
        <v>0.22900000000000001</v>
      </c>
      <c r="AB584">
        <v>240.75</v>
      </c>
      <c r="AC584" s="1">
        <v>10692.64721678698</v>
      </c>
      <c r="AD584">
        <v>951.82</v>
      </c>
      <c r="AE584" s="1">
        <v>214572.01</v>
      </c>
      <c r="AF584" t="s">
        <v>3</v>
      </c>
      <c r="AG584" s="1">
        <v>47195</v>
      </c>
      <c r="AH584" s="1">
        <v>87009.49</v>
      </c>
      <c r="AI584">
        <v>79.59</v>
      </c>
      <c r="AJ584">
        <v>39.369999999999997</v>
      </c>
      <c r="AK584">
        <v>48.77</v>
      </c>
      <c r="AL584">
        <v>2.29</v>
      </c>
      <c r="AM584">
        <v>1.72</v>
      </c>
      <c r="AN584">
        <v>1.94</v>
      </c>
      <c r="AO584" s="1">
        <v>2096.56</v>
      </c>
      <c r="AP584">
        <v>0.83440000000000003</v>
      </c>
      <c r="AQ584" s="1">
        <v>1670.56</v>
      </c>
      <c r="AR584" s="1">
        <v>2367.27</v>
      </c>
      <c r="AS584" s="1">
        <v>8578.1</v>
      </c>
      <c r="AT584" s="1">
        <v>1064.55</v>
      </c>
      <c r="AU584">
        <v>471.91</v>
      </c>
      <c r="AV584" s="1">
        <v>14152.39</v>
      </c>
      <c r="AW584" s="1">
        <v>3729.37</v>
      </c>
      <c r="AX584">
        <v>0.2442</v>
      </c>
      <c r="AY584" s="1">
        <v>9048.7999999999993</v>
      </c>
      <c r="AZ584">
        <v>0.59250000000000003</v>
      </c>
      <c r="BA584" s="1">
        <v>1000.37</v>
      </c>
      <c r="BB584">
        <v>6.5500000000000003E-2</v>
      </c>
      <c r="BC584" s="1">
        <v>1494.53</v>
      </c>
      <c r="BD584">
        <v>9.7900000000000001E-2</v>
      </c>
      <c r="BE584" s="1">
        <v>15273.06</v>
      </c>
      <c r="BF584">
        <v>0.61009999999999998</v>
      </c>
      <c r="BG584">
        <v>0.23119999999999999</v>
      </c>
      <c r="BH584">
        <v>0.1109</v>
      </c>
      <c r="BI584">
        <v>2.8299999999999999E-2</v>
      </c>
      <c r="BJ584">
        <v>1.9400000000000001E-2</v>
      </c>
    </row>
    <row r="585" spans="1:62" x14ac:dyDescent="0.25">
      <c r="A585" t="s">
        <v>587</v>
      </c>
      <c r="B585" t="s">
        <v>1340</v>
      </c>
      <c r="C585">
        <v>141.47999999999999</v>
      </c>
      <c r="D585">
        <v>9.1561732508284557</v>
      </c>
      <c r="E585">
        <v>1195.8613139500001</v>
      </c>
      <c r="F585">
        <v>2.7000000000000001E-3</v>
      </c>
      <c r="G585">
        <v>6.9999999999999999E-4</v>
      </c>
      <c r="H585">
        <v>6.8999999999999999E-3</v>
      </c>
      <c r="I585">
        <v>5.9999999999999995E-4</v>
      </c>
      <c r="J585">
        <v>2.41E-2</v>
      </c>
      <c r="K585">
        <v>0.9365</v>
      </c>
      <c r="L585">
        <v>2.8500000000000001E-2</v>
      </c>
      <c r="M585">
        <v>0.28320000000000001</v>
      </c>
      <c r="N585">
        <v>2.3E-3</v>
      </c>
      <c r="O585">
        <v>0.15240000000000001</v>
      </c>
      <c r="P585" s="1">
        <v>61138.11</v>
      </c>
      <c r="Q585">
        <v>0.1993</v>
      </c>
      <c r="R585">
        <v>0.19089999999999999</v>
      </c>
      <c r="S585">
        <v>0.60970000000000002</v>
      </c>
      <c r="T585">
        <v>11.99</v>
      </c>
      <c r="U585" s="1">
        <v>71894.27</v>
      </c>
      <c r="V585">
        <v>100.11</v>
      </c>
      <c r="W585" s="1">
        <v>209056.34</v>
      </c>
      <c r="X585">
        <v>0.79200000000000004</v>
      </c>
      <c r="Y585">
        <v>6.5299999999999997E-2</v>
      </c>
      <c r="Z585">
        <v>0.14280000000000001</v>
      </c>
      <c r="AA585">
        <v>0.20799999999999999</v>
      </c>
      <c r="AB585">
        <v>209.06</v>
      </c>
      <c r="AC585" s="1">
        <v>4891.3378220857376</v>
      </c>
      <c r="AD585">
        <v>532.16999999999996</v>
      </c>
      <c r="AE585" s="1">
        <v>187686.93</v>
      </c>
      <c r="AF585" t="s">
        <v>3</v>
      </c>
      <c r="AG585" s="1">
        <v>39383</v>
      </c>
      <c r="AH585" s="1">
        <v>61498.59</v>
      </c>
      <c r="AI585">
        <v>32.17</v>
      </c>
      <c r="AJ585">
        <v>22</v>
      </c>
      <c r="AK585">
        <v>24.59</v>
      </c>
      <c r="AL585">
        <v>1.63</v>
      </c>
      <c r="AM585">
        <v>1.01</v>
      </c>
      <c r="AN585">
        <v>1.39</v>
      </c>
      <c r="AO585" s="1">
        <v>1786.21</v>
      </c>
      <c r="AP585">
        <v>1.1392</v>
      </c>
      <c r="AQ585" s="1">
        <v>1712.22</v>
      </c>
      <c r="AR585" s="1">
        <v>2688.28</v>
      </c>
      <c r="AS585" s="1">
        <v>7745.71</v>
      </c>
      <c r="AT585">
        <v>769.41</v>
      </c>
      <c r="AU585">
        <v>491.99</v>
      </c>
      <c r="AV585" s="1">
        <v>13407.61</v>
      </c>
      <c r="AW585" s="1">
        <v>6925.78</v>
      </c>
      <c r="AX585">
        <v>0.46029999999999999</v>
      </c>
      <c r="AY585" s="1">
        <v>5316.7</v>
      </c>
      <c r="AZ585">
        <v>0.35339999999999999</v>
      </c>
      <c r="BA585">
        <v>771.78</v>
      </c>
      <c r="BB585">
        <v>5.1299999999999998E-2</v>
      </c>
      <c r="BC585" s="1">
        <v>2031.13</v>
      </c>
      <c r="BD585">
        <v>0.13500000000000001</v>
      </c>
      <c r="BE585" s="1">
        <v>15045.38</v>
      </c>
      <c r="BF585">
        <v>0.55320000000000003</v>
      </c>
      <c r="BG585">
        <v>0.246</v>
      </c>
      <c r="BH585">
        <v>0.13569999999999999</v>
      </c>
      <c r="BI585">
        <v>3.7999999999999999E-2</v>
      </c>
      <c r="BJ585">
        <v>2.7099999999999999E-2</v>
      </c>
    </row>
    <row r="586" spans="1:62" x14ac:dyDescent="0.25">
      <c r="A586" t="s">
        <v>588</v>
      </c>
      <c r="B586" t="s">
        <v>1341</v>
      </c>
      <c r="C586">
        <v>24.48</v>
      </c>
      <c r="D586">
        <v>205.58345181709839</v>
      </c>
      <c r="E586">
        <v>4653.3144888999996</v>
      </c>
      <c r="F586">
        <v>5.5100000000000003E-2</v>
      </c>
      <c r="G586">
        <v>8.0000000000000004E-4</v>
      </c>
      <c r="H586">
        <v>5.7099999999999998E-2</v>
      </c>
      <c r="I586">
        <v>1E-3</v>
      </c>
      <c r="J586">
        <v>4.6300000000000001E-2</v>
      </c>
      <c r="K586">
        <v>0.78669999999999995</v>
      </c>
      <c r="L586">
        <v>5.2999999999999999E-2</v>
      </c>
      <c r="M586">
        <v>0.13589999999999999</v>
      </c>
      <c r="N586">
        <v>2.3199999999999998E-2</v>
      </c>
      <c r="O586">
        <v>0.1246</v>
      </c>
      <c r="P586" s="1">
        <v>78060.83</v>
      </c>
      <c r="Q586">
        <v>0.14849999999999999</v>
      </c>
      <c r="R586">
        <v>0.16900000000000001</v>
      </c>
      <c r="S586">
        <v>0.6825</v>
      </c>
      <c r="T586">
        <v>29.23</v>
      </c>
      <c r="U586" s="1">
        <v>101769.32</v>
      </c>
      <c r="V586">
        <v>156.72</v>
      </c>
      <c r="W586" s="1">
        <v>302112.3</v>
      </c>
      <c r="X586">
        <v>0.78100000000000003</v>
      </c>
      <c r="Y586">
        <v>0.19</v>
      </c>
      <c r="Z586">
        <v>2.8899999999999999E-2</v>
      </c>
      <c r="AA586">
        <v>0.219</v>
      </c>
      <c r="AB586">
        <v>302.11</v>
      </c>
      <c r="AC586" s="1">
        <v>11619.84878807922</v>
      </c>
      <c r="AD586" s="1">
        <v>1067.3399999999999</v>
      </c>
      <c r="AE586" s="1">
        <v>275702</v>
      </c>
      <c r="AF586" t="s">
        <v>3</v>
      </c>
      <c r="AG586" s="1">
        <v>50754</v>
      </c>
      <c r="AH586" s="1">
        <v>103339.52</v>
      </c>
      <c r="AI586">
        <v>68.7</v>
      </c>
      <c r="AJ586">
        <v>35.630000000000003</v>
      </c>
      <c r="AK586">
        <v>42.42</v>
      </c>
      <c r="AL586">
        <v>1.96</v>
      </c>
      <c r="AM586">
        <v>1.44</v>
      </c>
      <c r="AN586">
        <v>1.63</v>
      </c>
      <c r="AO586" s="1">
        <v>1787.56</v>
      </c>
      <c r="AP586">
        <v>0.72130000000000005</v>
      </c>
      <c r="AQ586" s="1">
        <v>1684.12</v>
      </c>
      <c r="AR586" s="1">
        <v>2367.46</v>
      </c>
      <c r="AS586" s="1">
        <v>8351.6</v>
      </c>
      <c r="AT586" s="1">
        <v>1018.88</v>
      </c>
      <c r="AU586">
        <v>387.4</v>
      </c>
      <c r="AV586" s="1">
        <v>13809.47</v>
      </c>
      <c r="AW586" s="1">
        <v>2805.22</v>
      </c>
      <c r="AX586">
        <v>0.18609999999999999</v>
      </c>
      <c r="AY586" s="1">
        <v>10066.14</v>
      </c>
      <c r="AZ586">
        <v>0.66800000000000004</v>
      </c>
      <c r="BA586">
        <v>884.57</v>
      </c>
      <c r="BB586">
        <v>5.8700000000000002E-2</v>
      </c>
      <c r="BC586" s="1">
        <v>1313.77</v>
      </c>
      <c r="BD586">
        <v>8.72E-2</v>
      </c>
      <c r="BE586" s="1">
        <v>15069.69</v>
      </c>
      <c r="BF586">
        <v>0.60419999999999996</v>
      </c>
      <c r="BG586">
        <v>0.2369</v>
      </c>
      <c r="BH586">
        <v>0.11169999999999999</v>
      </c>
      <c r="BI586">
        <v>2.9499999999999998E-2</v>
      </c>
      <c r="BJ586">
        <v>1.7600000000000001E-2</v>
      </c>
    </row>
    <row r="587" spans="1:62" x14ac:dyDescent="0.25">
      <c r="A587" t="s">
        <v>589</v>
      </c>
      <c r="B587" t="s">
        <v>1342</v>
      </c>
      <c r="C587">
        <v>28</v>
      </c>
      <c r="D587">
        <v>68.167278695418389</v>
      </c>
      <c r="E587">
        <v>1630.48598395</v>
      </c>
      <c r="F587">
        <v>7.0000000000000001E-3</v>
      </c>
      <c r="G587">
        <v>5.0000000000000001E-4</v>
      </c>
      <c r="H587">
        <v>1.4200000000000001E-2</v>
      </c>
      <c r="I587">
        <v>8.9999999999999998E-4</v>
      </c>
      <c r="J587">
        <v>2.2700000000000001E-2</v>
      </c>
      <c r="K587">
        <v>0.91639999999999999</v>
      </c>
      <c r="L587">
        <v>3.8300000000000001E-2</v>
      </c>
      <c r="M587">
        <v>0.28910000000000002</v>
      </c>
      <c r="N587">
        <v>4.5999999999999999E-3</v>
      </c>
      <c r="O587">
        <v>0.14000000000000001</v>
      </c>
      <c r="P587" s="1">
        <v>60737.29</v>
      </c>
      <c r="Q587">
        <v>0.19670000000000001</v>
      </c>
      <c r="R587">
        <v>0.19539999999999999</v>
      </c>
      <c r="S587">
        <v>0.6079</v>
      </c>
      <c r="T587">
        <v>13.08</v>
      </c>
      <c r="U587" s="1">
        <v>80917.55</v>
      </c>
      <c r="V587">
        <v>124.32</v>
      </c>
      <c r="W587" s="1">
        <v>197140.47</v>
      </c>
      <c r="X587">
        <v>0.76370000000000005</v>
      </c>
      <c r="Y587">
        <v>0.14979999999999999</v>
      </c>
      <c r="Z587">
        <v>8.6499999999999994E-2</v>
      </c>
      <c r="AA587">
        <v>0.23630000000000001</v>
      </c>
      <c r="AB587">
        <v>197.14</v>
      </c>
      <c r="AC587" s="1">
        <v>6177.0407347486553</v>
      </c>
      <c r="AD587">
        <v>639.55999999999995</v>
      </c>
      <c r="AE587" s="1">
        <v>166590.82</v>
      </c>
      <c r="AF587" t="s">
        <v>3</v>
      </c>
      <c r="AG587" s="1">
        <v>37012</v>
      </c>
      <c r="AH587" s="1">
        <v>60534.28</v>
      </c>
      <c r="AI587">
        <v>50.27</v>
      </c>
      <c r="AJ587">
        <v>27.08</v>
      </c>
      <c r="AK587">
        <v>34</v>
      </c>
      <c r="AL587">
        <v>1.99</v>
      </c>
      <c r="AM587">
        <v>1.42</v>
      </c>
      <c r="AN587">
        <v>1.74</v>
      </c>
      <c r="AO587" s="1">
        <v>1699.01</v>
      </c>
      <c r="AP587">
        <v>0.96930000000000005</v>
      </c>
      <c r="AQ587" s="1">
        <v>1598.99</v>
      </c>
      <c r="AR587" s="1">
        <v>2154.8200000000002</v>
      </c>
      <c r="AS587" s="1">
        <v>6916.1</v>
      </c>
      <c r="AT587">
        <v>740.99</v>
      </c>
      <c r="AU587">
        <v>391.77</v>
      </c>
      <c r="AV587" s="1">
        <v>11802.66</v>
      </c>
      <c r="AW587" s="1">
        <v>5498.19</v>
      </c>
      <c r="AX587">
        <v>0.40339999999999998</v>
      </c>
      <c r="AY587" s="1">
        <v>5711.37</v>
      </c>
      <c r="AZ587">
        <v>0.41899999999999998</v>
      </c>
      <c r="BA587">
        <v>645.59</v>
      </c>
      <c r="BB587">
        <v>4.7399999999999998E-2</v>
      </c>
      <c r="BC587" s="1">
        <v>1775.33</v>
      </c>
      <c r="BD587">
        <v>0.13020000000000001</v>
      </c>
      <c r="BE587" s="1">
        <v>13630.48</v>
      </c>
      <c r="BF587">
        <v>0.56779999999999997</v>
      </c>
      <c r="BG587">
        <v>0.23810000000000001</v>
      </c>
      <c r="BH587">
        <v>0.1414</v>
      </c>
      <c r="BI587">
        <v>3.4200000000000001E-2</v>
      </c>
      <c r="BJ587">
        <v>1.8499999999999999E-2</v>
      </c>
    </row>
    <row r="588" spans="1:62" x14ac:dyDescent="0.25">
      <c r="A588" t="s">
        <v>590</v>
      </c>
      <c r="B588" t="s">
        <v>1343</v>
      </c>
      <c r="C588">
        <v>12.19</v>
      </c>
      <c r="D588">
        <v>341.47584830007469</v>
      </c>
      <c r="E588">
        <v>3358.0739407999999</v>
      </c>
      <c r="F588">
        <v>2.8999999999999998E-3</v>
      </c>
      <c r="G588">
        <v>1E-3</v>
      </c>
      <c r="H588">
        <v>0.4239</v>
      </c>
      <c r="I588">
        <v>1.6000000000000001E-3</v>
      </c>
      <c r="J588">
        <v>0.13830000000000001</v>
      </c>
      <c r="K588">
        <v>0.31359999999999999</v>
      </c>
      <c r="L588">
        <v>0.1186</v>
      </c>
      <c r="M588">
        <v>0.99609999999999999</v>
      </c>
      <c r="N588">
        <v>4.87E-2</v>
      </c>
      <c r="O588">
        <v>0.19520000000000001</v>
      </c>
      <c r="P588" s="1">
        <v>64208.95</v>
      </c>
      <c r="Q588">
        <v>0.27400000000000002</v>
      </c>
      <c r="R588">
        <v>0.21099999999999999</v>
      </c>
      <c r="S588">
        <v>0.51500000000000001</v>
      </c>
      <c r="T588">
        <v>38.32</v>
      </c>
      <c r="U588" s="1">
        <v>88382.68</v>
      </c>
      <c r="V588">
        <v>87.18</v>
      </c>
      <c r="W588" s="1">
        <v>123524.25</v>
      </c>
      <c r="X588">
        <v>0.64690000000000003</v>
      </c>
      <c r="Y588">
        <v>0.27510000000000001</v>
      </c>
      <c r="Z588">
        <v>7.8100000000000003E-2</v>
      </c>
      <c r="AA588">
        <v>0.35310000000000002</v>
      </c>
      <c r="AB588">
        <v>123.52</v>
      </c>
      <c r="AC588" s="1">
        <v>5471.540569565389</v>
      </c>
      <c r="AD588">
        <v>436.57</v>
      </c>
      <c r="AE588" s="1">
        <v>71434.649999999994</v>
      </c>
      <c r="AF588" t="s">
        <v>3</v>
      </c>
      <c r="AG588" s="1">
        <v>27408</v>
      </c>
      <c r="AH588" s="1">
        <v>38711.760000000002</v>
      </c>
      <c r="AI588">
        <v>61.53</v>
      </c>
      <c r="AJ588">
        <v>38.5</v>
      </c>
      <c r="AK588">
        <v>45.94</v>
      </c>
      <c r="AL588">
        <v>2.19</v>
      </c>
      <c r="AM588">
        <v>1.78</v>
      </c>
      <c r="AN588">
        <v>2.0299999999999998</v>
      </c>
      <c r="AO588">
        <v>1.41</v>
      </c>
      <c r="AP588">
        <v>1.165</v>
      </c>
      <c r="AQ588" s="1">
        <v>2454.63</v>
      </c>
      <c r="AR588" s="1">
        <v>3231.6</v>
      </c>
      <c r="AS588" s="1">
        <v>9354.93</v>
      </c>
      <c r="AT588" s="1">
        <v>1308</v>
      </c>
      <c r="AU588">
        <v>685.45</v>
      </c>
      <c r="AV588" s="1">
        <v>17034.62</v>
      </c>
      <c r="AW588" s="1">
        <v>9653.0499999999993</v>
      </c>
      <c r="AX588">
        <v>0.4945</v>
      </c>
      <c r="AY588" s="1">
        <v>4758.4799999999996</v>
      </c>
      <c r="AZ588">
        <v>0.24379999999999999</v>
      </c>
      <c r="BA588">
        <v>646.01</v>
      </c>
      <c r="BB588">
        <v>3.3099999999999997E-2</v>
      </c>
      <c r="BC588" s="1">
        <v>4463.3100000000004</v>
      </c>
      <c r="BD588">
        <v>0.2286</v>
      </c>
      <c r="BE588" s="1">
        <v>19520.84</v>
      </c>
      <c r="BF588">
        <v>0.56659999999999999</v>
      </c>
      <c r="BG588">
        <v>0.21920000000000001</v>
      </c>
      <c r="BH588">
        <v>0.1714</v>
      </c>
      <c r="BI588">
        <v>2.8400000000000002E-2</v>
      </c>
      <c r="BJ588">
        <v>1.44E-2</v>
      </c>
    </row>
    <row r="589" spans="1:62" x14ac:dyDescent="0.25">
      <c r="A589" t="s">
        <v>591</v>
      </c>
      <c r="B589" t="s">
        <v>1344</v>
      </c>
      <c r="C589">
        <v>10.62</v>
      </c>
      <c r="D589">
        <v>234.93872890324471</v>
      </c>
      <c r="E589">
        <v>1670.3504401499999</v>
      </c>
      <c r="F589">
        <v>2.0899999999999998E-2</v>
      </c>
      <c r="G589">
        <v>8.0000000000000004E-4</v>
      </c>
      <c r="H589">
        <v>9.1499999999999998E-2</v>
      </c>
      <c r="I589">
        <v>1.1999999999999999E-3</v>
      </c>
      <c r="J589">
        <v>7.7299999999999994E-2</v>
      </c>
      <c r="K589">
        <v>0.74050000000000005</v>
      </c>
      <c r="L589">
        <v>6.7799999999999999E-2</v>
      </c>
      <c r="M589">
        <v>0.41360000000000002</v>
      </c>
      <c r="N589">
        <v>2.9399999999999999E-2</v>
      </c>
      <c r="O589">
        <v>0.15909999999999999</v>
      </c>
      <c r="P589" s="1">
        <v>70151.16</v>
      </c>
      <c r="Q589">
        <v>0.19189999999999999</v>
      </c>
      <c r="R589">
        <v>0.17180000000000001</v>
      </c>
      <c r="S589">
        <v>0.63629999999999998</v>
      </c>
      <c r="T589">
        <v>13.36</v>
      </c>
      <c r="U589" s="1">
        <v>94714.16</v>
      </c>
      <c r="V589">
        <v>123.54</v>
      </c>
      <c r="W589" s="1">
        <v>213533.27</v>
      </c>
      <c r="X589">
        <v>0.68010000000000004</v>
      </c>
      <c r="Y589">
        <v>0.27739999999999998</v>
      </c>
      <c r="Z589">
        <v>4.24E-2</v>
      </c>
      <c r="AA589">
        <v>0.31990000000000002</v>
      </c>
      <c r="AB589">
        <v>213.53</v>
      </c>
      <c r="AC589" s="1">
        <v>8411.8139945003404</v>
      </c>
      <c r="AD589">
        <v>831.75</v>
      </c>
      <c r="AE589" s="1">
        <v>168990.49</v>
      </c>
      <c r="AF589" t="s">
        <v>3</v>
      </c>
      <c r="AG589" s="1">
        <v>36038</v>
      </c>
      <c r="AH589" s="1">
        <v>55291.23</v>
      </c>
      <c r="AI589">
        <v>66.25</v>
      </c>
      <c r="AJ589">
        <v>36.619999999999997</v>
      </c>
      <c r="AK589">
        <v>47.28</v>
      </c>
      <c r="AL589">
        <v>2.33</v>
      </c>
      <c r="AM589">
        <v>1.79</v>
      </c>
      <c r="AN589">
        <v>2.13</v>
      </c>
      <c r="AO589">
        <v>698.73</v>
      </c>
      <c r="AP589">
        <v>1.0597000000000001</v>
      </c>
      <c r="AQ589" s="1">
        <v>1984.77</v>
      </c>
      <c r="AR589" s="1">
        <v>2379.35</v>
      </c>
      <c r="AS589" s="1">
        <v>8747.3700000000008</v>
      </c>
      <c r="AT589" s="1">
        <v>1011.06</v>
      </c>
      <c r="AU589">
        <v>442.41</v>
      </c>
      <c r="AV589" s="1">
        <v>14564.95</v>
      </c>
      <c r="AW589" s="1">
        <v>5323.08</v>
      </c>
      <c r="AX589">
        <v>0.32079999999999997</v>
      </c>
      <c r="AY589" s="1">
        <v>8227.7099999999991</v>
      </c>
      <c r="AZ589">
        <v>0.49580000000000002</v>
      </c>
      <c r="BA589">
        <v>864.5</v>
      </c>
      <c r="BB589">
        <v>5.21E-2</v>
      </c>
      <c r="BC589" s="1">
        <v>2178.7199999999998</v>
      </c>
      <c r="BD589">
        <v>0.1313</v>
      </c>
      <c r="BE589" s="1">
        <v>16594.009999999998</v>
      </c>
      <c r="BF589">
        <v>0.57830000000000004</v>
      </c>
      <c r="BG589">
        <v>0.2339</v>
      </c>
      <c r="BH589">
        <v>0.13880000000000001</v>
      </c>
      <c r="BI589">
        <v>2.76E-2</v>
      </c>
      <c r="BJ589">
        <v>2.1399999999999999E-2</v>
      </c>
    </row>
    <row r="590" spans="1:62" x14ac:dyDescent="0.25">
      <c r="A590" t="s">
        <v>592</v>
      </c>
      <c r="B590" t="s">
        <v>1345</v>
      </c>
      <c r="C590">
        <v>72.569999999999993</v>
      </c>
      <c r="D590">
        <v>27.884637536767499</v>
      </c>
      <c r="E590">
        <v>1592.8606402999999</v>
      </c>
      <c r="F590">
        <v>3.5000000000000001E-3</v>
      </c>
      <c r="G590">
        <v>5.0000000000000001E-4</v>
      </c>
      <c r="H590">
        <v>3.6400000000000002E-2</v>
      </c>
      <c r="I590">
        <v>8.9999999999999998E-4</v>
      </c>
      <c r="J590">
        <v>9.5299999999999996E-2</v>
      </c>
      <c r="K590">
        <v>0.79790000000000005</v>
      </c>
      <c r="L590">
        <v>6.5500000000000003E-2</v>
      </c>
      <c r="M590">
        <v>0.49940000000000001</v>
      </c>
      <c r="N590">
        <v>1.15E-2</v>
      </c>
      <c r="O590">
        <v>0.16389999999999999</v>
      </c>
      <c r="P590" s="1">
        <v>62802.57</v>
      </c>
      <c r="Q590">
        <v>0.21249999999999999</v>
      </c>
      <c r="R590">
        <v>0.19159999999999999</v>
      </c>
      <c r="S590">
        <v>0.59589999999999999</v>
      </c>
      <c r="T590">
        <v>14.3</v>
      </c>
      <c r="U590" s="1">
        <v>81978.77</v>
      </c>
      <c r="V590">
        <v>110.23</v>
      </c>
      <c r="W590" s="1">
        <v>206358.51</v>
      </c>
      <c r="X590">
        <v>0.69740000000000002</v>
      </c>
      <c r="Y590">
        <v>0.1719</v>
      </c>
      <c r="Z590">
        <v>0.13070000000000001</v>
      </c>
      <c r="AA590">
        <v>0.30259999999999998</v>
      </c>
      <c r="AB590">
        <v>206.36</v>
      </c>
      <c r="AC590" s="1">
        <v>5328.2117575841376</v>
      </c>
      <c r="AD590">
        <v>517.64</v>
      </c>
      <c r="AE590" s="1">
        <v>161697.20000000001</v>
      </c>
      <c r="AF590" t="s">
        <v>3</v>
      </c>
      <c r="AG590" s="1">
        <v>32160</v>
      </c>
      <c r="AH590" s="1">
        <v>51392.25</v>
      </c>
      <c r="AI590">
        <v>41.09</v>
      </c>
      <c r="AJ590">
        <v>23.31</v>
      </c>
      <c r="AK590">
        <v>29.18</v>
      </c>
      <c r="AL590">
        <v>2.11</v>
      </c>
      <c r="AM590">
        <v>1.49</v>
      </c>
      <c r="AN590">
        <v>1.9</v>
      </c>
      <c r="AO590" s="1">
        <v>1913.7</v>
      </c>
      <c r="AP590">
        <v>1.1371</v>
      </c>
      <c r="AQ590" s="1">
        <v>1775.98</v>
      </c>
      <c r="AR590" s="1">
        <v>2386.9299999999998</v>
      </c>
      <c r="AS590" s="1">
        <v>8036.87</v>
      </c>
      <c r="AT590">
        <v>848.21</v>
      </c>
      <c r="AU590">
        <v>406.06</v>
      </c>
      <c r="AV590" s="1">
        <v>13454.05</v>
      </c>
      <c r="AW590" s="1">
        <v>6677.36</v>
      </c>
      <c r="AX590">
        <v>0.43240000000000001</v>
      </c>
      <c r="AY590" s="1">
        <v>5531</v>
      </c>
      <c r="AZ590">
        <v>0.35820000000000002</v>
      </c>
      <c r="BA590">
        <v>691.04</v>
      </c>
      <c r="BB590">
        <v>4.48E-2</v>
      </c>
      <c r="BC590" s="1">
        <v>2542.11</v>
      </c>
      <c r="BD590">
        <v>0.1646</v>
      </c>
      <c r="BE590" s="1">
        <v>15441.51</v>
      </c>
      <c r="BF590">
        <v>0.56499999999999995</v>
      </c>
      <c r="BG590">
        <v>0.23319999999999999</v>
      </c>
      <c r="BH590">
        <v>0.14910000000000001</v>
      </c>
      <c r="BI590">
        <v>3.2500000000000001E-2</v>
      </c>
      <c r="BJ590">
        <v>2.0199999999999999E-2</v>
      </c>
    </row>
    <row r="591" spans="1:62" x14ac:dyDescent="0.25">
      <c r="A591" t="s">
        <v>593</v>
      </c>
      <c r="B591" t="s">
        <v>1346</v>
      </c>
      <c r="C591">
        <v>61.67</v>
      </c>
      <c r="D591">
        <v>20.635480163726569</v>
      </c>
      <c r="E591">
        <v>1144.6182578999999</v>
      </c>
      <c r="F591">
        <v>2.8E-3</v>
      </c>
      <c r="G591">
        <v>5.0000000000000001E-4</v>
      </c>
      <c r="H591">
        <v>9.2999999999999992E-3</v>
      </c>
      <c r="I591">
        <v>8.9999999999999998E-4</v>
      </c>
      <c r="J591">
        <v>3.0499999999999999E-2</v>
      </c>
      <c r="K591">
        <v>0.92510000000000003</v>
      </c>
      <c r="L591">
        <v>3.0800000000000001E-2</v>
      </c>
      <c r="M591">
        <v>0.29189999999999999</v>
      </c>
      <c r="N591">
        <v>4.8999999999999998E-3</v>
      </c>
      <c r="O591">
        <v>0.1462</v>
      </c>
      <c r="P591" s="1">
        <v>60227.040000000001</v>
      </c>
      <c r="Q591">
        <v>0.17030000000000001</v>
      </c>
      <c r="R591">
        <v>0.20499999999999999</v>
      </c>
      <c r="S591">
        <v>0.62470000000000003</v>
      </c>
      <c r="T591">
        <v>10.11</v>
      </c>
      <c r="U591" s="1">
        <v>79308.77</v>
      </c>
      <c r="V591">
        <v>112.3</v>
      </c>
      <c r="W591" s="1">
        <v>226069.12</v>
      </c>
      <c r="X591">
        <v>0.74319999999999997</v>
      </c>
      <c r="Y591">
        <v>0.1231</v>
      </c>
      <c r="Z591">
        <v>0.13370000000000001</v>
      </c>
      <c r="AA591">
        <v>0.25679999999999997</v>
      </c>
      <c r="AB591">
        <v>226.07</v>
      </c>
      <c r="AC591" s="1">
        <v>6069.6741797181867</v>
      </c>
      <c r="AD591">
        <v>593.08000000000004</v>
      </c>
      <c r="AE591" s="1">
        <v>183761.75</v>
      </c>
      <c r="AF591" t="s">
        <v>3</v>
      </c>
      <c r="AG591" s="1">
        <v>36494</v>
      </c>
      <c r="AH591" s="1">
        <v>61091.839999999997</v>
      </c>
      <c r="AI591">
        <v>41.01</v>
      </c>
      <c r="AJ591">
        <v>23.65</v>
      </c>
      <c r="AK591">
        <v>27.99</v>
      </c>
      <c r="AL591">
        <v>1.69</v>
      </c>
      <c r="AM591">
        <v>1.21</v>
      </c>
      <c r="AN591">
        <v>1.42</v>
      </c>
      <c r="AO591" s="1">
        <v>1466.21</v>
      </c>
      <c r="AP591">
        <v>1.0951</v>
      </c>
      <c r="AQ591" s="1">
        <v>1804.32</v>
      </c>
      <c r="AR591" s="1">
        <v>2509.52</v>
      </c>
      <c r="AS591" s="1">
        <v>7586.66</v>
      </c>
      <c r="AT591">
        <v>758.98</v>
      </c>
      <c r="AU591">
        <v>393.76</v>
      </c>
      <c r="AV591" s="1">
        <v>13053.24</v>
      </c>
      <c r="AW591" s="1">
        <v>6305.84</v>
      </c>
      <c r="AX591">
        <v>0.41360000000000002</v>
      </c>
      <c r="AY591" s="1">
        <v>6077.57</v>
      </c>
      <c r="AZ591">
        <v>0.3987</v>
      </c>
      <c r="BA591">
        <v>850.45</v>
      </c>
      <c r="BB591">
        <v>5.5800000000000002E-2</v>
      </c>
      <c r="BC591" s="1">
        <v>2011.29</v>
      </c>
      <c r="BD591">
        <v>0.13189999999999999</v>
      </c>
      <c r="BE591" s="1">
        <v>15245.15</v>
      </c>
      <c r="BF591">
        <v>0.55410000000000004</v>
      </c>
      <c r="BG591">
        <v>0.2346</v>
      </c>
      <c r="BH591">
        <v>0.15909999999999999</v>
      </c>
      <c r="BI591">
        <v>3.4099999999999998E-2</v>
      </c>
      <c r="BJ591">
        <v>1.7999999999999999E-2</v>
      </c>
    </row>
    <row r="592" spans="1:62" x14ac:dyDescent="0.25">
      <c r="A592" t="s">
        <v>594</v>
      </c>
      <c r="B592" t="s">
        <v>1347</v>
      </c>
      <c r="C592">
        <v>28.05</v>
      </c>
      <c r="D592">
        <v>220.9193238917116</v>
      </c>
      <c r="E592">
        <v>5616.1916870499999</v>
      </c>
      <c r="F592">
        <v>2.8199999999999999E-2</v>
      </c>
      <c r="G592">
        <v>1E-3</v>
      </c>
      <c r="H592">
        <v>0.1002</v>
      </c>
      <c r="I592">
        <v>1.4E-3</v>
      </c>
      <c r="J592">
        <v>7.9100000000000004E-2</v>
      </c>
      <c r="K592">
        <v>0.7177</v>
      </c>
      <c r="L592">
        <v>7.2300000000000003E-2</v>
      </c>
      <c r="M592">
        <v>0.32319999999999999</v>
      </c>
      <c r="N592">
        <v>3.2199999999999999E-2</v>
      </c>
      <c r="O592">
        <v>0.16</v>
      </c>
      <c r="P592" s="1">
        <v>73360.44</v>
      </c>
      <c r="Q592">
        <v>0.15939999999999999</v>
      </c>
      <c r="R592">
        <v>0.193</v>
      </c>
      <c r="S592">
        <v>0.64759999999999995</v>
      </c>
      <c r="T592">
        <v>38.380000000000003</v>
      </c>
      <c r="U592" s="1">
        <v>99077.27</v>
      </c>
      <c r="V592">
        <v>147.9</v>
      </c>
      <c r="W592" s="1">
        <v>223916.75</v>
      </c>
      <c r="X592">
        <v>0.74370000000000003</v>
      </c>
      <c r="Y592">
        <v>0.21299999999999999</v>
      </c>
      <c r="Z592">
        <v>4.3299999999999998E-2</v>
      </c>
      <c r="AA592">
        <v>0.25629999999999997</v>
      </c>
      <c r="AB592">
        <v>223.92</v>
      </c>
      <c r="AC592" s="1">
        <v>8448.449132827438</v>
      </c>
      <c r="AD592">
        <v>866.32</v>
      </c>
      <c r="AE592" s="1">
        <v>179690.68</v>
      </c>
      <c r="AF592" t="s">
        <v>3</v>
      </c>
      <c r="AG592" s="1">
        <v>38633</v>
      </c>
      <c r="AH592" s="1">
        <v>61476.44</v>
      </c>
      <c r="AI592">
        <v>66.569999999999993</v>
      </c>
      <c r="AJ592">
        <v>35.32</v>
      </c>
      <c r="AK592">
        <v>43.55</v>
      </c>
      <c r="AL592">
        <v>2.14</v>
      </c>
      <c r="AM592">
        <v>1.65</v>
      </c>
      <c r="AN592">
        <v>1.92</v>
      </c>
      <c r="AO592" s="1">
        <v>3226.17</v>
      </c>
      <c r="AP592">
        <v>0.95740000000000003</v>
      </c>
      <c r="AQ592" s="1">
        <v>1677.76</v>
      </c>
      <c r="AR592" s="1">
        <v>2263.16</v>
      </c>
      <c r="AS592" s="1">
        <v>8348.1</v>
      </c>
      <c r="AT592">
        <v>991.37</v>
      </c>
      <c r="AU592">
        <v>387.69</v>
      </c>
      <c r="AV592" s="1">
        <v>13668.08</v>
      </c>
      <c r="AW592" s="1">
        <v>4369.25</v>
      </c>
      <c r="AX592">
        <v>0.2908</v>
      </c>
      <c r="AY592" s="1">
        <v>7808.7</v>
      </c>
      <c r="AZ592">
        <v>0.51970000000000005</v>
      </c>
      <c r="BA592">
        <v>884.38</v>
      </c>
      <c r="BB592">
        <v>5.8900000000000001E-2</v>
      </c>
      <c r="BC592" s="1">
        <v>1963.8</v>
      </c>
      <c r="BD592">
        <v>0.13070000000000001</v>
      </c>
      <c r="BE592" s="1">
        <v>15026.13</v>
      </c>
      <c r="BF592">
        <v>0.60140000000000005</v>
      </c>
      <c r="BG592">
        <v>0.23960000000000001</v>
      </c>
      <c r="BH592">
        <v>0.11609999999999999</v>
      </c>
      <c r="BI592">
        <v>2.6499999999999999E-2</v>
      </c>
      <c r="BJ592">
        <v>1.6400000000000001E-2</v>
      </c>
    </row>
    <row r="593" spans="1:62" x14ac:dyDescent="0.25">
      <c r="A593" t="s">
        <v>595</v>
      </c>
      <c r="B593" t="s">
        <v>1348</v>
      </c>
      <c r="C593">
        <v>79.760000000000005</v>
      </c>
      <c r="D593">
        <v>29.906727617269389</v>
      </c>
      <c r="E593">
        <v>2003.5413917000001</v>
      </c>
      <c r="F593">
        <v>5.8999999999999999E-3</v>
      </c>
      <c r="G593">
        <v>3.8E-3</v>
      </c>
      <c r="H593">
        <v>1.9400000000000001E-2</v>
      </c>
      <c r="I593">
        <v>8.9999999999999998E-4</v>
      </c>
      <c r="J593">
        <v>7.9500000000000001E-2</v>
      </c>
      <c r="K593">
        <v>0.83889999999999998</v>
      </c>
      <c r="L593">
        <v>5.1499999999999997E-2</v>
      </c>
      <c r="M593">
        <v>0.39379999999999998</v>
      </c>
      <c r="N593">
        <v>1.6E-2</v>
      </c>
      <c r="O593">
        <v>0.158</v>
      </c>
      <c r="P593" s="1">
        <v>63842.47</v>
      </c>
      <c r="Q593">
        <v>0.1852</v>
      </c>
      <c r="R593">
        <v>0.1961</v>
      </c>
      <c r="S593">
        <v>0.61870000000000003</v>
      </c>
      <c r="T593">
        <v>16.5</v>
      </c>
      <c r="U593" s="1">
        <v>81940.14</v>
      </c>
      <c r="V593">
        <v>121.94</v>
      </c>
      <c r="W593" s="1">
        <v>210149.63</v>
      </c>
      <c r="X593">
        <v>0.73160000000000003</v>
      </c>
      <c r="Y593">
        <v>0.192</v>
      </c>
      <c r="Z593">
        <v>7.6399999999999996E-2</v>
      </c>
      <c r="AA593">
        <v>0.26840000000000003</v>
      </c>
      <c r="AB593">
        <v>210.15</v>
      </c>
      <c r="AC593" s="1">
        <v>6173.5862908339923</v>
      </c>
      <c r="AD593">
        <v>591</v>
      </c>
      <c r="AE593" s="1">
        <v>174843.2</v>
      </c>
      <c r="AF593" t="s">
        <v>3</v>
      </c>
      <c r="AG593" s="1">
        <v>35041</v>
      </c>
      <c r="AH593" s="1">
        <v>58289.99</v>
      </c>
      <c r="AI593">
        <v>45.03</v>
      </c>
      <c r="AJ593">
        <v>26.27</v>
      </c>
      <c r="AK593">
        <v>33.630000000000003</v>
      </c>
      <c r="AL593">
        <v>1.73</v>
      </c>
      <c r="AM593">
        <v>1.33</v>
      </c>
      <c r="AN593">
        <v>1.62</v>
      </c>
      <c r="AO593" s="1">
        <v>1782.35</v>
      </c>
      <c r="AP593">
        <v>1.0667</v>
      </c>
      <c r="AQ593" s="1">
        <v>1629.46</v>
      </c>
      <c r="AR593" s="1">
        <v>2241.2600000000002</v>
      </c>
      <c r="AS593" s="1">
        <v>7550.91</v>
      </c>
      <c r="AT593">
        <v>839.85</v>
      </c>
      <c r="AU593">
        <v>486.89</v>
      </c>
      <c r="AV593" s="1">
        <v>12748.36</v>
      </c>
      <c r="AW593" s="1">
        <v>5471.21</v>
      </c>
      <c r="AX593">
        <v>0.38569999999999999</v>
      </c>
      <c r="AY593" s="1">
        <v>5993.18</v>
      </c>
      <c r="AZ593">
        <v>0.42249999999999999</v>
      </c>
      <c r="BA593">
        <v>704.37</v>
      </c>
      <c r="BB593">
        <v>4.9700000000000001E-2</v>
      </c>
      <c r="BC593" s="1">
        <v>2014.62</v>
      </c>
      <c r="BD593">
        <v>0.14199999999999999</v>
      </c>
      <c r="BE593" s="1">
        <v>14183.38</v>
      </c>
      <c r="BF593">
        <v>0.57620000000000005</v>
      </c>
      <c r="BG593">
        <v>0.2397</v>
      </c>
      <c r="BH593">
        <v>0.13389999999999999</v>
      </c>
      <c r="BI593">
        <v>3.0300000000000001E-2</v>
      </c>
      <c r="BJ593">
        <v>1.9900000000000001E-2</v>
      </c>
    </row>
    <row r="594" spans="1:62" x14ac:dyDescent="0.25">
      <c r="A594" t="s">
        <v>596</v>
      </c>
      <c r="B594" t="s">
        <v>1349</v>
      </c>
      <c r="C594">
        <v>33.14</v>
      </c>
      <c r="D594">
        <v>63.987301539908117</v>
      </c>
      <c r="E594">
        <v>974.44368370000007</v>
      </c>
      <c r="F594">
        <v>1.8E-3</v>
      </c>
      <c r="G594">
        <v>6.9999999999999999E-4</v>
      </c>
      <c r="H594">
        <v>6.0999999999999999E-2</v>
      </c>
      <c r="I594">
        <v>1E-3</v>
      </c>
      <c r="J594">
        <v>4.1500000000000002E-2</v>
      </c>
      <c r="K594">
        <v>0.81410000000000005</v>
      </c>
      <c r="L594">
        <v>7.9899999999999999E-2</v>
      </c>
      <c r="M594">
        <v>0.87960000000000005</v>
      </c>
      <c r="N594">
        <v>1.0699999999999999E-2</v>
      </c>
      <c r="O594">
        <v>0.1895</v>
      </c>
      <c r="P594" s="1">
        <v>59656.959999999999</v>
      </c>
      <c r="Q594">
        <v>0.20880000000000001</v>
      </c>
      <c r="R594">
        <v>0.1978</v>
      </c>
      <c r="S594">
        <v>0.59340000000000004</v>
      </c>
      <c r="T594">
        <v>10.97</v>
      </c>
      <c r="U594" s="1">
        <v>77728.710000000006</v>
      </c>
      <c r="V594">
        <v>86.47</v>
      </c>
      <c r="W594" s="1">
        <v>172702.1</v>
      </c>
      <c r="X594">
        <v>0.62090000000000001</v>
      </c>
      <c r="Y594">
        <v>0.19120000000000001</v>
      </c>
      <c r="Z594">
        <v>0.18790000000000001</v>
      </c>
      <c r="AA594">
        <v>0.37909999999999999</v>
      </c>
      <c r="AB594">
        <v>172.7</v>
      </c>
      <c r="AC594" s="1">
        <v>4663.7214199222408</v>
      </c>
      <c r="AD594">
        <v>383.01</v>
      </c>
      <c r="AE594" s="1">
        <v>117747.08</v>
      </c>
      <c r="AF594" t="s">
        <v>3</v>
      </c>
      <c r="AG594" s="1">
        <v>30562</v>
      </c>
      <c r="AH594" s="1">
        <v>45687.6</v>
      </c>
      <c r="AI594">
        <v>40.68</v>
      </c>
      <c r="AJ594">
        <v>22.71</v>
      </c>
      <c r="AK594">
        <v>28.48</v>
      </c>
      <c r="AL594">
        <v>1.66</v>
      </c>
      <c r="AM594">
        <v>1.0900000000000001</v>
      </c>
      <c r="AN594">
        <v>1.43</v>
      </c>
      <c r="AO594" s="1">
        <v>1181.05</v>
      </c>
      <c r="AP594">
        <v>0.88600000000000001</v>
      </c>
      <c r="AQ594" s="1">
        <v>2140.16</v>
      </c>
      <c r="AR594" s="1">
        <v>3097.44</v>
      </c>
      <c r="AS594" s="1">
        <v>8901.68</v>
      </c>
      <c r="AT594">
        <v>878.88</v>
      </c>
      <c r="AU594">
        <v>498.6</v>
      </c>
      <c r="AV594" s="1">
        <v>15516.76</v>
      </c>
      <c r="AW594" s="1">
        <v>9348.7999999999993</v>
      </c>
      <c r="AX594">
        <v>0.53320000000000001</v>
      </c>
      <c r="AY594" s="1">
        <v>4217.08</v>
      </c>
      <c r="AZ594">
        <v>0.24049999999999999</v>
      </c>
      <c r="BA594">
        <v>769.74</v>
      </c>
      <c r="BB594">
        <v>4.3900000000000002E-2</v>
      </c>
      <c r="BC594" s="1">
        <v>3197.86</v>
      </c>
      <c r="BD594">
        <v>0.18240000000000001</v>
      </c>
      <c r="BE594" s="1">
        <v>17533.48</v>
      </c>
      <c r="BF594">
        <v>0.54420000000000002</v>
      </c>
      <c r="BG594">
        <v>0.24390000000000001</v>
      </c>
      <c r="BH594">
        <v>0.1641</v>
      </c>
      <c r="BI594">
        <v>3.04E-2</v>
      </c>
      <c r="BJ594">
        <v>1.7399999999999999E-2</v>
      </c>
    </row>
    <row r="595" spans="1:62" x14ac:dyDescent="0.25">
      <c r="A595" t="s">
        <v>597</v>
      </c>
      <c r="B595" t="s">
        <v>1350</v>
      </c>
      <c r="C595">
        <v>18.190000000000001</v>
      </c>
      <c r="D595">
        <v>306.59286699146111</v>
      </c>
      <c r="E595">
        <v>4100.9584746500004</v>
      </c>
      <c r="F595">
        <v>2.86E-2</v>
      </c>
      <c r="G595">
        <v>1.9E-3</v>
      </c>
      <c r="H595">
        <v>0.41560000000000002</v>
      </c>
      <c r="I595">
        <v>1.2999999999999999E-3</v>
      </c>
      <c r="J595">
        <v>0.1032</v>
      </c>
      <c r="K595">
        <v>0.35220000000000001</v>
      </c>
      <c r="L595">
        <v>9.7100000000000006E-2</v>
      </c>
      <c r="M595">
        <v>0.66369999999999996</v>
      </c>
      <c r="N595">
        <v>6.6600000000000006E-2</v>
      </c>
      <c r="O595">
        <v>0.17280000000000001</v>
      </c>
      <c r="P595" s="1">
        <v>69537.070000000007</v>
      </c>
      <c r="Q595">
        <v>0.24790000000000001</v>
      </c>
      <c r="R595">
        <v>0.2112</v>
      </c>
      <c r="S595">
        <v>0.54090000000000005</v>
      </c>
      <c r="T595">
        <v>37.31</v>
      </c>
      <c r="U595" s="1">
        <v>93151.039999999994</v>
      </c>
      <c r="V595">
        <v>109.49</v>
      </c>
      <c r="W595" s="1">
        <v>175797.72</v>
      </c>
      <c r="X595">
        <v>0.6835</v>
      </c>
      <c r="Y595">
        <v>0.26769999999999999</v>
      </c>
      <c r="Z595">
        <v>4.8800000000000003E-2</v>
      </c>
      <c r="AA595">
        <v>0.3165</v>
      </c>
      <c r="AB595">
        <v>175.8</v>
      </c>
      <c r="AC595" s="1">
        <v>7302.6195702969653</v>
      </c>
      <c r="AD595">
        <v>628.73</v>
      </c>
      <c r="AE595" s="1">
        <v>125004.64</v>
      </c>
      <c r="AF595" t="s">
        <v>3</v>
      </c>
      <c r="AG595" s="1">
        <v>32523</v>
      </c>
      <c r="AH595" s="1">
        <v>51018.77</v>
      </c>
      <c r="AI595">
        <v>67.58</v>
      </c>
      <c r="AJ595">
        <v>38.409999999999997</v>
      </c>
      <c r="AK595">
        <v>47.18</v>
      </c>
      <c r="AL595">
        <v>1.54</v>
      </c>
      <c r="AM595">
        <v>1.23</v>
      </c>
      <c r="AN595">
        <v>1.42</v>
      </c>
      <c r="AO595" s="1">
        <v>1064.01</v>
      </c>
      <c r="AP595">
        <v>1.1301000000000001</v>
      </c>
      <c r="AQ595" s="1">
        <v>1995.98</v>
      </c>
      <c r="AR595" s="1">
        <v>2733.49</v>
      </c>
      <c r="AS595" s="1">
        <v>8475.75</v>
      </c>
      <c r="AT595" s="1">
        <v>1079.4000000000001</v>
      </c>
      <c r="AU595">
        <v>613.48</v>
      </c>
      <c r="AV595" s="1">
        <v>14898.1</v>
      </c>
      <c r="AW595" s="1">
        <v>6458.91</v>
      </c>
      <c r="AX595">
        <v>0.38750000000000001</v>
      </c>
      <c r="AY595" s="1">
        <v>6609.38</v>
      </c>
      <c r="AZ595">
        <v>0.39650000000000002</v>
      </c>
      <c r="BA595">
        <v>789.42</v>
      </c>
      <c r="BB595">
        <v>4.7399999999999998E-2</v>
      </c>
      <c r="BC595" s="1">
        <v>2811.8</v>
      </c>
      <c r="BD595">
        <v>0.16869999999999999</v>
      </c>
      <c r="BE595" s="1">
        <v>16669.509999999998</v>
      </c>
      <c r="BF595">
        <v>0.57289999999999996</v>
      </c>
      <c r="BG595">
        <v>0.22159999999999999</v>
      </c>
      <c r="BH595">
        <v>0.15959999999999999</v>
      </c>
      <c r="BI595">
        <v>2.8899999999999999E-2</v>
      </c>
      <c r="BJ595">
        <v>1.7000000000000001E-2</v>
      </c>
    </row>
    <row r="596" spans="1:62" x14ac:dyDescent="0.25">
      <c r="A596" t="s">
        <v>598</v>
      </c>
      <c r="B596" t="s">
        <v>1351</v>
      </c>
      <c r="C596">
        <v>93.71</v>
      </c>
      <c r="D596">
        <v>8.2383422002896047</v>
      </c>
      <c r="E596">
        <v>711.0451769</v>
      </c>
      <c r="F596">
        <v>1.1000000000000001E-3</v>
      </c>
      <c r="G596">
        <v>6.9999999999999999E-4</v>
      </c>
      <c r="H596">
        <v>4.4999999999999997E-3</v>
      </c>
      <c r="I596">
        <v>1E-3</v>
      </c>
      <c r="J596">
        <v>1.8100000000000002E-2</v>
      </c>
      <c r="K596">
        <v>0.95620000000000005</v>
      </c>
      <c r="L596">
        <v>1.84E-2</v>
      </c>
      <c r="M596">
        <v>0.27460000000000001</v>
      </c>
      <c r="N596">
        <v>6.9999999999999999E-4</v>
      </c>
      <c r="O596">
        <v>0.1404</v>
      </c>
      <c r="P596" s="1">
        <v>59581.85</v>
      </c>
      <c r="Q596">
        <v>0.1832</v>
      </c>
      <c r="R596">
        <v>0.1845</v>
      </c>
      <c r="S596">
        <v>0.63219999999999998</v>
      </c>
      <c r="T596">
        <v>6.21</v>
      </c>
      <c r="U596" s="1">
        <v>81119.06</v>
      </c>
      <c r="V596">
        <v>113.51</v>
      </c>
      <c r="W596" s="1">
        <v>232670.97</v>
      </c>
      <c r="X596">
        <v>0.65600000000000003</v>
      </c>
      <c r="Y596">
        <v>3.7100000000000001E-2</v>
      </c>
      <c r="Z596">
        <v>0.30690000000000001</v>
      </c>
      <c r="AA596">
        <v>0.34399999999999997</v>
      </c>
      <c r="AB596">
        <v>232.67</v>
      </c>
      <c r="AC596" s="1">
        <v>6726.0946647456503</v>
      </c>
      <c r="AD596">
        <v>591.91999999999996</v>
      </c>
      <c r="AE596" s="1">
        <v>198576.98</v>
      </c>
      <c r="AF596" t="s">
        <v>3</v>
      </c>
      <c r="AG596" s="1">
        <v>36852</v>
      </c>
      <c r="AH596" s="1">
        <v>59490.1</v>
      </c>
      <c r="AI596">
        <v>37.1</v>
      </c>
      <c r="AJ596">
        <v>24.07</v>
      </c>
      <c r="AK596">
        <v>26.14</v>
      </c>
      <c r="AL596">
        <v>1.9</v>
      </c>
      <c r="AM596">
        <v>1.08</v>
      </c>
      <c r="AN596">
        <v>1.4</v>
      </c>
      <c r="AO596" s="1">
        <v>2260.89</v>
      </c>
      <c r="AP596">
        <v>1.3264</v>
      </c>
      <c r="AQ596" s="1">
        <v>1985.28</v>
      </c>
      <c r="AR596" s="1">
        <v>2766.68</v>
      </c>
      <c r="AS596" s="1">
        <v>8148.52</v>
      </c>
      <c r="AT596">
        <v>786.91</v>
      </c>
      <c r="AU596">
        <v>395.02</v>
      </c>
      <c r="AV596" s="1">
        <v>14082.4</v>
      </c>
      <c r="AW596" s="1">
        <v>7285.62</v>
      </c>
      <c r="AX596">
        <v>0.42399999999999999</v>
      </c>
      <c r="AY596" s="1">
        <v>6968.01</v>
      </c>
      <c r="AZ596">
        <v>0.40550000000000003</v>
      </c>
      <c r="BA596">
        <v>947.29</v>
      </c>
      <c r="BB596">
        <v>5.5100000000000003E-2</v>
      </c>
      <c r="BC596" s="1">
        <v>1981.87</v>
      </c>
      <c r="BD596">
        <v>0.1153</v>
      </c>
      <c r="BE596" s="1">
        <v>17182.79</v>
      </c>
      <c r="BF596">
        <v>0.54910000000000003</v>
      </c>
      <c r="BG596">
        <v>0.23549999999999999</v>
      </c>
      <c r="BH596">
        <v>0.14949999999999999</v>
      </c>
      <c r="BI596">
        <v>3.7999999999999999E-2</v>
      </c>
      <c r="BJ596">
        <v>2.7799999999999998E-2</v>
      </c>
    </row>
    <row r="597" spans="1:62" x14ac:dyDescent="0.25">
      <c r="A597" t="s">
        <v>599</v>
      </c>
      <c r="B597" t="s">
        <v>1352</v>
      </c>
      <c r="C597">
        <v>81.430000000000007</v>
      </c>
      <c r="D597">
        <v>12.38332587628333</v>
      </c>
      <c r="E597">
        <v>951.31805844999997</v>
      </c>
      <c r="F597">
        <v>3.5000000000000001E-3</v>
      </c>
      <c r="G597">
        <v>1.1000000000000001E-3</v>
      </c>
      <c r="H597">
        <v>7.7000000000000002E-3</v>
      </c>
      <c r="I597">
        <v>8.0000000000000004E-4</v>
      </c>
      <c r="J597">
        <v>4.9700000000000001E-2</v>
      </c>
      <c r="K597">
        <v>0.90969999999999995</v>
      </c>
      <c r="L597">
        <v>2.75E-2</v>
      </c>
      <c r="M597">
        <v>0.21490000000000001</v>
      </c>
      <c r="N597">
        <v>2.7000000000000001E-3</v>
      </c>
      <c r="O597">
        <v>0.1404</v>
      </c>
      <c r="P597" s="1">
        <v>62561.19</v>
      </c>
      <c r="Q597">
        <v>0.20150000000000001</v>
      </c>
      <c r="R597">
        <v>0.19689999999999999</v>
      </c>
      <c r="S597">
        <v>0.60160000000000002</v>
      </c>
      <c r="T597">
        <v>9.67</v>
      </c>
      <c r="U597" s="1">
        <v>71054.47</v>
      </c>
      <c r="V597">
        <v>97.91</v>
      </c>
      <c r="W597" s="1">
        <v>226775.75</v>
      </c>
      <c r="X597">
        <v>0.71160000000000001</v>
      </c>
      <c r="Y597">
        <v>6.0199999999999997E-2</v>
      </c>
      <c r="Z597">
        <v>0.2281</v>
      </c>
      <c r="AA597">
        <v>0.28839999999999999</v>
      </c>
      <c r="AB597">
        <v>226.78</v>
      </c>
      <c r="AC597" s="1">
        <v>5650.7767733266683</v>
      </c>
      <c r="AD597">
        <v>563.87</v>
      </c>
      <c r="AE597" s="1">
        <v>188704.53</v>
      </c>
      <c r="AF597" t="s">
        <v>3</v>
      </c>
      <c r="AG597" s="1">
        <v>39758</v>
      </c>
      <c r="AH597" s="1">
        <v>64127.25</v>
      </c>
      <c r="AI597">
        <v>36.53</v>
      </c>
      <c r="AJ597">
        <v>22.03</v>
      </c>
      <c r="AK597">
        <v>25.13</v>
      </c>
      <c r="AL597">
        <v>1.64</v>
      </c>
      <c r="AM597">
        <v>1.0900000000000001</v>
      </c>
      <c r="AN597">
        <v>1.36</v>
      </c>
      <c r="AO597" s="1">
        <v>1884.82</v>
      </c>
      <c r="AP597">
        <v>1.1928000000000001</v>
      </c>
      <c r="AQ597" s="1">
        <v>1774.57</v>
      </c>
      <c r="AR597" s="1">
        <v>2636.03</v>
      </c>
      <c r="AS597" s="1">
        <v>7590.61</v>
      </c>
      <c r="AT597">
        <v>699.26</v>
      </c>
      <c r="AU597">
        <v>421.76</v>
      </c>
      <c r="AV597" s="1">
        <v>13122.22</v>
      </c>
      <c r="AW597" s="1">
        <v>6596.02</v>
      </c>
      <c r="AX597">
        <v>0.42259999999999998</v>
      </c>
      <c r="AY597" s="1">
        <v>6343.18</v>
      </c>
      <c r="AZ597">
        <v>0.40639999999999998</v>
      </c>
      <c r="BA597" s="1">
        <v>1235.05</v>
      </c>
      <c r="BB597">
        <v>7.9100000000000004E-2</v>
      </c>
      <c r="BC597" s="1">
        <v>1435.1</v>
      </c>
      <c r="BD597">
        <v>9.1899999999999996E-2</v>
      </c>
      <c r="BE597" s="1">
        <v>15609.35</v>
      </c>
      <c r="BF597">
        <v>0.55159999999999998</v>
      </c>
      <c r="BG597">
        <v>0.2301</v>
      </c>
      <c r="BH597">
        <v>0.16120000000000001</v>
      </c>
      <c r="BI597">
        <v>3.61E-2</v>
      </c>
      <c r="BJ597">
        <v>2.1000000000000001E-2</v>
      </c>
    </row>
    <row r="598" spans="1:62" x14ac:dyDescent="0.25">
      <c r="A598" t="s">
        <v>600</v>
      </c>
      <c r="B598" t="s">
        <v>1353</v>
      </c>
      <c r="C598">
        <v>40.1</v>
      </c>
      <c r="D598">
        <v>80.925930459389789</v>
      </c>
      <c r="E598">
        <v>2456.4758280999999</v>
      </c>
      <c r="F598">
        <v>1.9800000000000002E-2</v>
      </c>
      <c r="G598">
        <v>6.9999999999999999E-4</v>
      </c>
      <c r="H598">
        <v>0.1116</v>
      </c>
      <c r="I598">
        <v>1.1999999999999999E-3</v>
      </c>
      <c r="J598">
        <v>8.1699999999999995E-2</v>
      </c>
      <c r="K598">
        <v>0.71130000000000004</v>
      </c>
      <c r="L598">
        <v>7.3599999999999999E-2</v>
      </c>
      <c r="M598">
        <v>0.3548</v>
      </c>
      <c r="N598">
        <v>2.3199999999999998E-2</v>
      </c>
      <c r="O598">
        <v>0.15260000000000001</v>
      </c>
      <c r="P598" s="1">
        <v>68358.47</v>
      </c>
      <c r="Q598">
        <v>0.18060000000000001</v>
      </c>
      <c r="R598">
        <v>0.17130000000000001</v>
      </c>
      <c r="S598">
        <v>0.64810000000000001</v>
      </c>
      <c r="T598">
        <v>19.41</v>
      </c>
      <c r="U598" s="1">
        <v>88955.74</v>
      </c>
      <c r="V598">
        <v>125.21</v>
      </c>
      <c r="W598" s="1">
        <v>242172.17</v>
      </c>
      <c r="X598">
        <v>0.69069999999999998</v>
      </c>
      <c r="Y598">
        <v>0.25640000000000002</v>
      </c>
      <c r="Z598">
        <v>5.2999999999999999E-2</v>
      </c>
      <c r="AA598">
        <v>0.30930000000000002</v>
      </c>
      <c r="AB598">
        <v>242.17</v>
      </c>
      <c r="AC598" s="1">
        <v>9093.5265911413571</v>
      </c>
      <c r="AD598">
        <v>784.15</v>
      </c>
      <c r="AE598" s="1">
        <v>211859.52</v>
      </c>
      <c r="AF598" t="s">
        <v>3</v>
      </c>
      <c r="AG598" s="1">
        <v>36834</v>
      </c>
      <c r="AH598" s="1">
        <v>64679.54</v>
      </c>
      <c r="AI598">
        <v>62.46</v>
      </c>
      <c r="AJ598">
        <v>33.6</v>
      </c>
      <c r="AK598">
        <v>40.31</v>
      </c>
      <c r="AL598">
        <v>1.98</v>
      </c>
      <c r="AM598">
        <v>1.57</v>
      </c>
      <c r="AN598">
        <v>1.86</v>
      </c>
      <c r="AO598" s="1">
        <v>1917.96</v>
      </c>
      <c r="AP598">
        <v>1.1059000000000001</v>
      </c>
      <c r="AQ598" s="1">
        <v>1706.92</v>
      </c>
      <c r="AR598" s="1">
        <v>2400.35</v>
      </c>
      <c r="AS598" s="1">
        <v>8368.92</v>
      </c>
      <c r="AT598">
        <v>966.92</v>
      </c>
      <c r="AU598">
        <v>381.4</v>
      </c>
      <c r="AV598" s="1">
        <v>13824.51</v>
      </c>
      <c r="AW598" s="1">
        <v>4368.96</v>
      </c>
      <c r="AX598">
        <v>0.27929999999999999</v>
      </c>
      <c r="AY598" s="1">
        <v>8508.2199999999993</v>
      </c>
      <c r="AZ598">
        <v>0.54390000000000005</v>
      </c>
      <c r="BA598">
        <v>786.61</v>
      </c>
      <c r="BB598">
        <v>5.0299999999999997E-2</v>
      </c>
      <c r="BC598" s="1">
        <v>1979.39</v>
      </c>
      <c r="BD598">
        <v>0.1265</v>
      </c>
      <c r="BE598" s="1">
        <v>15643.17</v>
      </c>
      <c r="BF598">
        <v>0.59560000000000002</v>
      </c>
      <c r="BG598">
        <v>0.23369999999999999</v>
      </c>
      <c r="BH598">
        <v>0.12180000000000001</v>
      </c>
      <c r="BI598">
        <v>2.8799999999999999E-2</v>
      </c>
      <c r="BJ598">
        <v>2.0199999999999999E-2</v>
      </c>
    </row>
    <row r="599" spans="1:62" x14ac:dyDescent="0.25">
      <c r="A599" t="s">
        <v>601</v>
      </c>
      <c r="B599" t="s">
        <v>1354</v>
      </c>
      <c r="C599">
        <v>38.81</v>
      </c>
      <c r="D599">
        <v>97.100973020175715</v>
      </c>
      <c r="E599">
        <v>2825.5232602000001</v>
      </c>
      <c r="F599">
        <v>1.7999999999999999E-2</v>
      </c>
      <c r="G599">
        <v>1E-3</v>
      </c>
      <c r="H599">
        <v>4.1799999999999997E-2</v>
      </c>
      <c r="I599">
        <v>1.1999999999999999E-3</v>
      </c>
      <c r="J599">
        <v>7.0499999999999993E-2</v>
      </c>
      <c r="K599">
        <v>0.81220000000000003</v>
      </c>
      <c r="L599">
        <v>5.5399999999999998E-2</v>
      </c>
      <c r="M599">
        <v>0.35260000000000002</v>
      </c>
      <c r="N599">
        <v>2.3400000000000001E-2</v>
      </c>
      <c r="O599">
        <v>0.1527</v>
      </c>
      <c r="P599" s="1">
        <v>66108.47</v>
      </c>
      <c r="Q599">
        <v>0.1852</v>
      </c>
      <c r="R599">
        <v>0.18870000000000001</v>
      </c>
      <c r="S599">
        <v>0.62609999999999999</v>
      </c>
      <c r="T599">
        <v>23.37</v>
      </c>
      <c r="U599" s="1">
        <v>85671.82</v>
      </c>
      <c r="V599">
        <v>121.72</v>
      </c>
      <c r="W599" s="1">
        <v>216176.55</v>
      </c>
      <c r="X599">
        <v>0.70020000000000004</v>
      </c>
      <c r="Y599">
        <v>0.2356</v>
      </c>
      <c r="Z599">
        <v>6.4199999999999993E-2</v>
      </c>
      <c r="AA599">
        <v>0.29980000000000001</v>
      </c>
      <c r="AB599">
        <v>216.18</v>
      </c>
      <c r="AC599" s="1">
        <v>7555.4483460960801</v>
      </c>
      <c r="AD599">
        <v>709.89</v>
      </c>
      <c r="AE599" s="1">
        <v>178976.22</v>
      </c>
      <c r="AF599" t="s">
        <v>3</v>
      </c>
      <c r="AG599" s="1">
        <v>35751</v>
      </c>
      <c r="AH599" s="1">
        <v>61545.54</v>
      </c>
      <c r="AI599">
        <v>57.73</v>
      </c>
      <c r="AJ599">
        <v>31.8</v>
      </c>
      <c r="AK599">
        <v>40.619999999999997</v>
      </c>
      <c r="AL599">
        <v>1.73</v>
      </c>
      <c r="AM599">
        <v>1.36</v>
      </c>
      <c r="AN599">
        <v>1.59</v>
      </c>
      <c r="AO599" s="1">
        <v>2637.26</v>
      </c>
      <c r="AP599">
        <v>0.96809999999999996</v>
      </c>
      <c r="AQ599" s="1">
        <v>1576.22</v>
      </c>
      <c r="AR599" s="1">
        <v>2216.62</v>
      </c>
      <c r="AS599" s="1">
        <v>7689.4</v>
      </c>
      <c r="AT599">
        <v>795.43</v>
      </c>
      <c r="AU599">
        <v>382.73</v>
      </c>
      <c r="AV599" s="1">
        <v>12660.4</v>
      </c>
      <c r="AW599" s="1">
        <v>4668.72</v>
      </c>
      <c r="AX599">
        <v>0.32290000000000002</v>
      </c>
      <c r="AY599" s="1">
        <v>7040.15</v>
      </c>
      <c r="AZ599">
        <v>0.4869</v>
      </c>
      <c r="BA599">
        <v>740.84</v>
      </c>
      <c r="BB599">
        <v>5.1200000000000002E-2</v>
      </c>
      <c r="BC599" s="1">
        <v>2009.84</v>
      </c>
      <c r="BD599">
        <v>0.13900000000000001</v>
      </c>
      <c r="BE599" s="1">
        <v>14459.55</v>
      </c>
      <c r="BF599">
        <v>0.57689999999999997</v>
      </c>
      <c r="BG599">
        <v>0.23760000000000001</v>
      </c>
      <c r="BH599">
        <v>0.1396</v>
      </c>
      <c r="BI599">
        <v>2.8799999999999999E-2</v>
      </c>
      <c r="BJ599">
        <v>1.72E-2</v>
      </c>
    </row>
    <row r="600" spans="1:62" x14ac:dyDescent="0.25">
      <c r="A600" t="s">
        <v>602</v>
      </c>
      <c r="B600" t="s">
        <v>1355</v>
      </c>
      <c r="C600">
        <v>30.33</v>
      </c>
      <c r="D600">
        <v>265.86685824697452</v>
      </c>
      <c r="E600">
        <v>7937.4366371000006</v>
      </c>
      <c r="F600">
        <v>9.1899999999999996E-2</v>
      </c>
      <c r="G600">
        <v>1.1000000000000001E-3</v>
      </c>
      <c r="H600">
        <v>0.1239</v>
      </c>
      <c r="I600">
        <v>1.1000000000000001E-3</v>
      </c>
      <c r="J600">
        <v>6.9400000000000003E-2</v>
      </c>
      <c r="K600">
        <v>0.64959999999999996</v>
      </c>
      <c r="L600">
        <v>6.2899999999999998E-2</v>
      </c>
      <c r="M600">
        <v>0.1769</v>
      </c>
      <c r="N600">
        <v>6.0699999999999997E-2</v>
      </c>
      <c r="O600">
        <v>0.13170000000000001</v>
      </c>
      <c r="P600" s="1">
        <v>80493.149999999994</v>
      </c>
      <c r="Q600">
        <v>0.16850000000000001</v>
      </c>
      <c r="R600">
        <v>0.188</v>
      </c>
      <c r="S600">
        <v>0.64339999999999997</v>
      </c>
      <c r="T600">
        <v>52.24</v>
      </c>
      <c r="U600" s="1">
        <v>102081.34</v>
      </c>
      <c r="V600">
        <v>153.72</v>
      </c>
      <c r="W600" s="1">
        <v>249859.72</v>
      </c>
      <c r="X600">
        <v>0.77470000000000006</v>
      </c>
      <c r="Y600">
        <v>0.1973</v>
      </c>
      <c r="Z600">
        <v>2.8000000000000001E-2</v>
      </c>
      <c r="AA600">
        <v>0.2253</v>
      </c>
      <c r="AB600">
        <v>249.86</v>
      </c>
      <c r="AC600" s="1">
        <v>10974.9495726348</v>
      </c>
      <c r="AD600">
        <v>953.41</v>
      </c>
      <c r="AE600" s="1">
        <v>232492.36</v>
      </c>
      <c r="AF600" t="s">
        <v>3</v>
      </c>
      <c r="AG600" s="1">
        <v>51562</v>
      </c>
      <c r="AH600" s="1">
        <v>102941.45</v>
      </c>
      <c r="AI600">
        <v>78.709999999999994</v>
      </c>
      <c r="AJ600">
        <v>39.979999999999997</v>
      </c>
      <c r="AK600">
        <v>48.71</v>
      </c>
      <c r="AL600">
        <v>1.86</v>
      </c>
      <c r="AM600">
        <v>1.33</v>
      </c>
      <c r="AN600">
        <v>1.5</v>
      </c>
      <c r="AO600" s="1">
        <v>1996.98</v>
      </c>
      <c r="AP600">
        <v>0.77349999999999997</v>
      </c>
      <c r="AQ600" s="1">
        <v>1625.94</v>
      </c>
      <c r="AR600" s="1">
        <v>2329.56</v>
      </c>
      <c r="AS600" s="1">
        <v>8658.1200000000008</v>
      </c>
      <c r="AT600" s="1">
        <v>1069.3599999999999</v>
      </c>
      <c r="AU600">
        <v>458.82</v>
      </c>
      <c r="AV600" s="1">
        <v>14141.79</v>
      </c>
      <c r="AW600" s="1">
        <v>3460</v>
      </c>
      <c r="AX600">
        <v>0.2243</v>
      </c>
      <c r="AY600" s="1">
        <v>9650.34</v>
      </c>
      <c r="AZ600">
        <v>0.62570000000000003</v>
      </c>
      <c r="BA600">
        <v>949.77</v>
      </c>
      <c r="BB600">
        <v>6.1600000000000002E-2</v>
      </c>
      <c r="BC600" s="1">
        <v>1363.05</v>
      </c>
      <c r="BD600">
        <v>8.8400000000000006E-2</v>
      </c>
      <c r="BE600" s="1">
        <v>15423.16</v>
      </c>
      <c r="BF600">
        <v>0.61609999999999998</v>
      </c>
      <c r="BG600">
        <v>0.2298</v>
      </c>
      <c r="BH600">
        <v>0.10680000000000001</v>
      </c>
      <c r="BI600">
        <v>2.8500000000000001E-2</v>
      </c>
      <c r="BJ600">
        <v>1.8800000000000001E-2</v>
      </c>
    </row>
    <row r="601" spans="1:62" x14ac:dyDescent="0.25">
      <c r="A601" t="s">
        <v>603</v>
      </c>
      <c r="B601" t="s">
        <v>1356</v>
      </c>
      <c r="C601">
        <v>130.38</v>
      </c>
      <c r="D601">
        <v>8.5613099603017275</v>
      </c>
      <c r="E601">
        <v>1007.85505055</v>
      </c>
      <c r="F601">
        <v>1E-3</v>
      </c>
      <c r="G601">
        <v>4.0000000000000002E-4</v>
      </c>
      <c r="H601">
        <v>3.8999999999999998E-3</v>
      </c>
      <c r="I601">
        <v>6.9999999999999999E-4</v>
      </c>
      <c r="J601">
        <v>1.0500000000000001E-2</v>
      </c>
      <c r="K601">
        <v>0.96650000000000003</v>
      </c>
      <c r="L601">
        <v>1.7000000000000001E-2</v>
      </c>
      <c r="M601">
        <v>0.3377</v>
      </c>
      <c r="N601">
        <v>4.0000000000000002E-4</v>
      </c>
      <c r="O601">
        <v>0.15759999999999999</v>
      </c>
      <c r="P601" s="1">
        <v>59783.199999999997</v>
      </c>
      <c r="Q601">
        <v>0.17449999999999999</v>
      </c>
      <c r="R601">
        <v>0.17749999999999999</v>
      </c>
      <c r="S601">
        <v>0.64790000000000003</v>
      </c>
      <c r="T601">
        <v>9.49</v>
      </c>
      <c r="U601" s="1">
        <v>78222.31</v>
      </c>
      <c r="V601">
        <v>106.35</v>
      </c>
      <c r="W601" s="1">
        <v>213916.41</v>
      </c>
      <c r="X601">
        <v>0.63590000000000002</v>
      </c>
      <c r="Y601">
        <v>9.5600000000000004E-2</v>
      </c>
      <c r="Z601">
        <v>0.26840000000000003</v>
      </c>
      <c r="AA601">
        <v>0.36409999999999998</v>
      </c>
      <c r="AB601">
        <v>213.92</v>
      </c>
      <c r="AC601" s="1">
        <v>5181.4617734413141</v>
      </c>
      <c r="AD601">
        <v>444.43</v>
      </c>
      <c r="AE601" s="1">
        <v>189675.9</v>
      </c>
      <c r="AF601" t="s">
        <v>3</v>
      </c>
      <c r="AG601" s="1">
        <v>35404</v>
      </c>
      <c r="AH601" s="1">
        <v>55232.18</v>
      </c>
      <c r="AI601">
        <v>31.76</v>
      </c>
      <c r="AJ601">
        <v>20.85</v>
      </c>
      <c r="AK601">
        <v>23.23</v>
      </c>
      <c r="AL601">
        <v>1.0900000000000001</v>
      </c>
      <c r="AM601">
        <v>0.82</v>
      </c>
      <c r="AN601">
        <v>0.96</v>
      </c>
      <c r="AO601" s="1">
        <v>1845.78</v>
      </c>
      <c r="AP601">
        <v>1.0825</v>
      </c>
      <c r="AQ601" s="1">
        <v>1804.58</v>
      </c>
      <c r="AR601" s="1">
        <v>2878.39</v>
      </c>
      <c r="AS601" s="1">
        <v>7852.68</v>
      </c>
      <c r="AT601">
        <v>693.88</v>
      </c>
      <c r="AU601">
        <v>407.18</v>
      </c>
      <c r="AV601" s="1">
        <v>13636.71</v>
      </c>
      <c r="AW601" s="1">
        <v>7956.94</v>
      </c>
      <c r="AX601">
        <v>0.48409999999999997</v>
      </c>
      <c r="AY601" s="1">
        <v>5290.22</v>
      </c>
      <c r="AZ601">
        <v>0.32190000000000002</v>
      </c>
      <c r="BA601">
        <v>754.36</v>
      </c>
      <c r="BB601">
        <v>4.5900000000000003E-2</v>
      </c>
      <c r="BC601" s="1">
        <v>2435.0700000000002</v>
      </c>
      <c r="BD601">
        <v>0.14810000000000001</v>
      </c>
      <c r="BE601" s="1">
        <v>16436.580000000002</v>
      </c>
      <c r="BF601">
        <v>0.54310000000000003</v>
      </c>
      <c r="BG601">
        <v>0.24529999999999999</v>
      </c>
      <c r="BH601">
        <v>0.14169999999999999</v>
      </c>
      <c r="BI601">
        <v>4.3099999999999999E-2</v>
      </c>
      <c r="BJ601">
        <v>2.6800000000000001E-2</v>
      </c>
    </row>
    <row r="602" spans="1:62" x14ac:dyDescent="0.25">
      <c r="A602" t="s">
        <v>604</v>
      </c>
      <c r="B602" t="s">
        <v>1357</v>
      </c>
      <c r="C602">
        <v>16.190000000000001</v>
      </c>
      <c r="D602">
        <v>360.32437713176631</v>
      </c>
      <c r="E602">
        <v>2954.2386817000001</v>
      </c>
      <c r="F602">
        <v>7.6700000000000004E-2</v>
      </c>
      <c r="G602">
        <v>5.0000000000000001E-4</v>
      </c>
      <c r="H602">
        <v>5.3699999999999998E-2</v>
      </c>
      <c r="I602">
        <v>1E-3</v>
      </c>
      <c r="J602">
        <v>4.2500000000000003E-2</v>
      </c>
      <c r="K602">
        <v>0.77270000000000005</v>
      </c>
      <c r="L602">
        <v>5.2999999999999999E-2</v>
      </c>
      <c r="M602">
        <v>7.0400000000000004E-2</v>
      </c>
      <c r="N602">
        <v>2.1100000000000001E-2</v>
      </c>
      <c r="O602">
        <v>0.1183</v>
      </c>
      <c r="P602" s="1">
        <v>81236.039999999994</v>
      </c>
      <c r="Q602">
        <v>0.13750000000000001</v>
      </c>
      <c r="R602">
        <v>0.17910000000000001</v>
      </c>
      <c r="S602">
        <v>0.68340000000000001</v>
      </c>
      <c r="T602">
        <v>20.14</v>
      </c>
      <c r="U602" s="1">
        <v>101334.63</v>
      </c>
      <c r="V602">
        <v>144.13</v>
      </c>
      <c r="W602" s="1">
        <v>337045.59</v>
      </c>
      <c r="X602">
        <v>0.82010000000000005</v>
      </c>
      <c r="Y602">
        <v>0.1512</v>
      </c>
      <c r="Z602">
        <v>2.87E-2</v>
      </c>
      <c r="AA602">
        <v>0.1799</v>
      </c>
      <c r="AB602">
        <v>337.05</v>
      </c>
      <c r="AC602" s="1">
        <v>14441.7262617909</v>
      </c>
      <c r="AD602" s="1">
        <v>1261.48</v>
      </c>
      <c r="AE602" s="1">
        <v>322767.67</v>
      </c>
      <c r="AF602" t="s">
        <v>3</v>
      </c>
      <c r="AG602" s="1">
        <v>67778</v>
      </c>
      <c r="AH602" s="1">
        <v>177538.17</v>
      </c>
      <c r="AI602">
        <v>90.86</v>
      </c>
      <c r="AJ602">
        <v>39.93</v>
      </c>
      <c r="AK602">
        <v>54</v>
      </c>
      <c r="AL602">
        <v>1.84</v>
      </c>
      <c r="AM602">
        <v>1.44</v>
      </c>
      <c r="AN602">
        <v>1.55</v>
      </c>
      <c r="AO602" s="1">
        <v>3601.52</v>
      </c>
      <c r="AP602">
        <v>0.57479999999999998</v>
      </c>
      <c r="AQ602" s="1">
        <v>1988.77</v>
      </c>
      <c r="AR602" s="1">
        <v>2463.96</v>
      </c>
      <c r="AS602" s="1">
        <v>9574.36</v>
      </c>
      <c r="AT602" s="1">
        <v>1120.52</v>
      </c>
      <c r="AU602">
        <v>567.14</v>
      </c>
      <c r="AV602" s="1">
        <v>15714.74</v>
      </c>
      <c r="AW602" s="1">
        <v>2770.23</v>
      </c>
      <c r="AX602">
        <v>0.1618</v>
      </c>
      <c r="AY602" s="1">
        <v>12145.73</v>
      </c>
      <c r="AZ602">
        <v>0.70940000000000003</v>
      </c>
      <c r="BA602" s="1">
        <v>1172.58</v>
      </c>
      <c r="BB602">
        <v>6.8500000000000005E-2</v>
      </c>
      <c r="BC602" s="1">
        <v>1032.75</v>
      </c>
      <c r="BD602">
        <v>6.0299999999999999E-2</v>
      </c>
      <c r="BE602" s="1">
        <v>17121.29</v>
      </c>
      <c r="BF602">
        <v>0.6069</v>
      </c>
      <c r="BG602">
        <v>0.2205</v>
      </c>
      <c r="BH602">
        <v>0.125</v>
      </c>
      <c r="BI602">
        <v>3.04E-2</v>
      </c>
      <c r="BJ602">
        <v>1.72E-2</v>
      </c>
    </row>
    <row r="603" spans="1:62" x14ac:dyDescent="0.25">
      <c r="A603" t="s">
        <v>605</v>
      </c>
      <c r="B603" t="s">
        <v>1358</v>
      </c>
      <c r="C603">
        <v>57.38</v>
      </c>
      <c r="D603">
        <v>76.440951680813257</v>
      </c>
      <c r="E603">
        <v>2879.1980487999999</v>
      </c>
      <c r="F603">
        <v>8.0999999999999996E-3</v>
      </c>
      <c r="G603">
        <v>8.9999999999999998E-4</v>
      </c>
      <c r="H603">
        <v>0.1031</v>
      </c>
      <c r="I603">
        <v>1E-3</v>
      </c>
      <c r="J603">
        <v>8.9399999999999993E-2</v>
      </c>
      <c r="K603">
        <v>0.71099999999999997</v>
      </c>
      <c r="L603">
        <v>8.6499999999999994E-2</v>
      </c>
      <c r="M603">
        <v>0.63249999999999995</v>
      </c>
      <c r="N603">
        <v>2.63E-2</v>
      </c>
      <c r="O603">
        <v>0.1694</v>
      </c>
      <c r="P603" s="1">
        <v>65630.67</v>
      </c>
      <c r="Q603">
        <v>0.184</v>
      </c>
      <c r="R603">
        <v>0.2172</v>
      </c>
      <c r="S603">
        <v>0.5988</v>
      </c>
      <c r="T603">
        <v>23.74</v>
      </c>
      <c r="U603" s="1">
        <v>86768.01</v>
      </c>
      <c r="V603">
        <v>122.76</v>
      </c>
      <c r="W603" s="1">
        <v>179557.78</v>
      </c>
      <c r="X603">
        <v>0.69159999999999999</v>
      </c>
      <c r="Y603">
        <v>0.2167</v>
      </c>
      <c r="Z603">
        <v>9.1700000000000004E-2</v>
      </c>
      <c r="AA603">
        <v>0.30840000000000001</v>
      </c>
      <c r="AB603">
        <v>179.56</v>
      </c>
      <c r="AC603" s="1">
        <v>5204.715766860395</v>
      </c>
      <c r="AD603">
        <v>509.18</v>
      </c>
      <c r="AE603" s="1">
        <v>136222.96</v>
      </c>
      <c r="AF603" t="s">
        <v>3</v>
      </c>
      <c r="AG603" s="1">
        <v>32939</v>
      </c>
      <c r="AH603" s="1">
        <v>51836.08</v>
      </c>
      <c r="AI603">
        <v>45.13</v>
      </c>
      <c r="AJ603">
        <v>26.39</v>
      </c>
      <c r="AK603">
        <v>32.22</v>
      </c>
      <c r="AL603">
        <v>1.98</v>
      </c>
      <c r="AM603">
        <v>1.53</v>
      </c>
      <c r="AN603">
        <v>1.83</v>
      </c>
      <c r="AO603" s="1">
        <v>1482.64</v>
      </c>
      <c r="AP603">
        <v>0.95950000000000002</v>
      </c>
      <c r="AQ603" s="1">
        <v>1686.3</v>
      </c>
      <c r="AR603" s="1">
        <v>2523.8200000000002</v>
      </c>
      <c r="AS603" s="1">
        <v>7938.68</v>
      </c>
      <c r="AT603">
        <v>904.86</v>
      </c>
      <c r="AU603">
        <v>495.35</v>
      </c>
      <c r="AV603" s="1">
        <v>13549.02</v>
      </c>
      <c r="AW603" s="1">
        <v>6566.72</v>
      </c>
      <c r="AX603">
        <v>0.4375</v>
      </c>
      <c r="AY603" s="1">
        <v>5244</v>
      </c>
      <c r="AZ603">
        <v>0.34939999999999999</v>
      </c>
      <c r="BA603">
        <v>571.24</v>
      </c>
      <c r="BB603">
        <v>3.8100000000000002E-2</v>
      </c>
      <c r="BC603" s="1">
        <v>2628.76</v>
      </c>
      <c r="BD603">
        <v>0.17510000000000001</v>
      </c>
      <c r="BE603" s="1">
        <v>15010.71</v>
      </c>
      <c r="BF603">
        <v>0.56979999999999997</v>
      </c>
      <c r="BG603">
        <v>0.23519999999999999</v>
      </c>
      <c r="BH603">
        <v>0.14760000000000001</v>
      </c>
      <c r="BI603">
        <v>3.0700000000000002E-2</v>
      </c>
      <c r="BJ603">
        <v>1.67E-2</v>
      </c>
    </row>
    <row r="604" spans="1:62" x14ac:dyDescent="0.25">
      <c r="A604" t="s">
        <v>606</v>
      </c>
      <c r="B604" t="s">
        <v>1359</v>
      </c>
      <c r="C604">
        <v>36.619999999999997</v>
      </c>
      <c r="D604">
        <v>51.927602689446701</v>
      </c>
      <c r="E604">
        <v>1551.10666825</v>
      </c>
      <c r="F604">
        <v>2.07E-2</v>
      </c>
      <c r="G604">
        <v>1.1000000000000001E-3</v>
      </c>
      <c r="H604">
        <v>5.1799999999999999E-2</v>
      </c>
      <c r="I604">
        <v>1.1000000000000001E-3</v>
      </c>
      <c r="J604">
        <v>4.4600000000000001E-2</v>
      </c>
      <c r="K604">
        <v>0.83299999999999996</v>
      </c>
      <c r="L604">
        <v>4.7699999999999999E-2</v>
      </c>
      <c r="M604">
        <v>0.19639999999999999</v>
      </c>
      <c r="N604">
        <v>1.17E-2</v>
      </c>
      <c r="O604">
        <v>0.1239</v>
      </c>
      <c r="P604" s="1">
        <v>68148.63</v>
      </c>
      <c r="Q604">
        <v>0.1699</v>
      </c>
      <c r="R604">
        <v>0.1769</v>
      </c>
      <c r="S604">
        <v>0.6532</v>
      </c>
      <c r="T604">
        <v>11.14</v>
      </c>
      <c r="U604" s="1">
        <v>90361.85</v>
      </c>
      <c r="V604">
        <v>135.47</v>
      </c>
      <c r="W604" s="1">
        <v>288575.59000000003</v>
      </c>
      <c r="X604">
        <v>0.6976</v>
      </c>
      <c r="Y604">
        <v>0.23069999999999999</v>
      </c>
      <c r="Z604">
        <v>7.17E-2</v>
      </c>
      <c r="AA604">
        <v>0.3024</v>
      </c>
      <c r="AB604">
        <v>288.58</v>
      </c>
      <c r="AC604" s="1">
        <v>9349.5432240844766</v>
      </c>
      <c r="AD604">
        <v>867.13</v>
      </c>
      <c r="AE604" s="1">
        <v>253558.57</v>
      </c>
      <c r="AF604" t="s">
        <v>3</v>
      </c>
      <c r="AG604" s="1">
        <v>41705</v>
      </c>
      <c r="AH604" s="1">
        <v>81444.94</v>
      </c>
      <c r="AI604">
        <v>48.84</v>
      </c>
      <c r="AJ604">
        <v>29.08</v>
      </c>
      <c r="AK604">
        <v>32.5</v>
      </c>
      <c r="AL604">
        <v>1.62</v>
      </c>
      <c r="AM604">
        <v>1.1599999999999999</v>
      </c>
      <c r="AN604">
        <v>1.41</v>
      </c>
      <c r="AO604" s="1">
        <v>2366.75</v>
      </c>
      <c r="AP604">
        <v>0.93569999999999998</v>
      </c>
      <c r="AQ604" s="1">
        <v>1737.54</v>
      </c>
      <c r="AR604" s="1">
        <v>2388.73</v>
      </c>
      <c r="AS604" s="1">
        <v>8053.78</v>
      </c>
      <c r="AT604">
        <v>812.07</v>
      </c>
      <c r="AU604">
        <v>384.16</v>
      </c>
      <c r="AV604" s="1">
        <v>13376.28</v>
      </c>
      <c r="AW604" s="1">
        <v>3628.29</v>
      </c>
      <c r="AX604">
        <v>0.2397</v>
      </c>
      <c r="AY604" s="1">
        <v>9217.25</v>
      </c>
      <c r="AZ604">
        <v>0.60880000000000001</v>
      </c>
      <c r="BA604">
        <v>789.06</v>
      </c>
      <c r="BB604">
        <v>5.21E-2</v>
      </c>
      <c r="BC604" s="1">
        <v>1505.07</v>
      </c>
      <c r="BD604">
        <v>9.9400000000000002E-2</v>
      </c>
      <c r="BE604" s="1">
        <v>15139.67</v>
      </c>
      <c r="BF604">
        <v>0.57789999999999997</v>
      </c>
      <c r="BG604">
        <v>0.22489999999999999</v>
      </c>
      <c r="BH604">
        <v>0.1497</v>
      </c>
      <c r="BI604">
        <v>2.9700000000000001E-2</v>
      </c>
      <c r="BJ604">
        <v>1.78E-2</v>
      </c>
    </row>
    <row r="605" spans="1:62" x14ac:dyDescent="0.25">
      <c r="A605" t="s">
        <v>607</v>
      </c>
      <c r="B605" t="s">
        <v>1360</v>
      </c>
      <c r="C605">
        <v>14.57</v>
      </c>
      <c r="D605">
        <v>338.20321814201878</v>
      </c>
      <c r="E605">
        <v>3721.3945678</v>
      </c>
      <c r="F605">
        <v>2.8999999999999998E-3</v>
      </c>
      <c r="G605">
        <v>1E-3</v>
      </c>
      <c r="H605">
        <v>0.40920000000000001</v>
      </c>
      <c r="I605">
        <v>1.6999999999999999E-3</v>
      </c>
      <c r="J605">
        <v>0.1265</v>
      </c>
      <c r="K605">
        <v>0.33360000000000001</v>
      </c>
      <c r="L605">
        <v>0.12529999999999999</v>
      </c>
      <c r="M605">
        <v>0.99650000000000005</v>
      </c>
      <c r="N605">
        <v>4.7E-2</v>
      </c>
      <c r="O605">
        <v>0.191</v>
      </c>
      <c r="P605" s="1">
        <v>64018.13</v>
      </c>
      <c r="Q605">
        <v>0.25869999999999999</v>
      </c>
      <c r="R605">
        <v>0.20580000000000001</v>
      </c>
      <c r="S605">
        <v>0.53549999999999998</v>
      </c>
      <c r="T605">
        <v>42.29</v>
      </c>
      <c r="U605" s="1">
        <v>88670.85</v>
      </c>
      <c r="V605">
        <v>88.79</v>
      </c>
      <c r="W605" s="1">
        <v>121087.22</v>
      </c>
      <c r="X605">
        <v>0.64539999999999997</v>
      </c>
      <c r="Y605">
        <v>0.2752</v>
      </c>
      <c r="Z605">
        <v>7.9399999999999998E-2</v>
      </c>
      <c r="AA605">
        <v>0.35460000000000003</v>
      </c>
      <c r="AB605">
        <v>121.09</v>
      </c>
      <c r="AC605" s="1">
        <v>5287.3808994576648</v>
      </c>
      <c r="AD605">
        <v>427.17</v>
      </c>
      <c r="AE605" s="1">
        <v>72832.289999999994</v>
      </c>
      <c r="AF605" t="s">
        <v>3</v>
      </c>
      <c r="AG605" s="1">
        <v>27372</v>
      </c>
      <c r="AH605" s="1">
        <v>38382.06</v>
      </c>
      <c r="AI605">
        <v>60.73</v>
      </c>
      <c r="AJ605">
        <v>37.950000000000003</v>
      </c>
      <c r="AK605">
        <v>45.59</v>
      </c>
      <c r="AL605">
        <v>2.3199999999999998</v>
      </c>
      <c r="AM605">
        <v>1.82</v>
      </c>
      <c r="AN605">
        <v>2.09</v>
      </c>
      <c r="AO605">
        <v>1.41</v>
      </c>
      <c r="AP605">
        <v>1.1388</v>
      </c>
      <c r="AQ605" s="1">
        <v>2362.0100000000002</v>
      </c>
      <c r="AR605" s="1">
        <v>3219.72</v>
      </c>
      <c r="AS605" s="1">
        <v>9242.4699999999993</v>
      </c>
      <c r="AT605" s="1">
        <v>1336.4</v>
      </c>
      <c r="AU605">
        <v>739.33</v>
      </c>
      <c r="AV605" s="1">
        <v>16899.93</v>
      </c>
      <c r="AW605" s="1">
        <v>9685.65</v>
      </c>
      <c r="AX605">
        <v>0.50149999999999995</v>
      </c>
      <c r="AY605" s="1">
        <v>4619.54</v>
      </c>
      <c r="AZ605">
        <v>0.2392</v>
      </c>
      <c r="BA605">
        <v>555.38</v>
      </c>
      <c r="BB605">
        <v>2.8799999999999999E-2</v>
      </c>
      <c r="BC605" s="1">
        <v>4454.46</v>
      </c>
      <c r="BD605">
        <v>0.2306</v>
      </c>
      <c r="BE605" s="1">
        <v>19315.02</v>
      </c>
      <c r="BF605">
        <v>0.57250000000000001</v>
      </c>
      <c r="BG605">
        <v>0.2228</v>
      </c>
      <c r="BH605">
        <v>0.1595</v>
      </c>
      <c r="BI605">
        <v>3.0099999999999998E-2</v>
      </c>
      <c r="BJ605">
        <v>1.5100000000000001E-2</v>
      </c>
    </row>
    <row r="606" spans="1:62" x14ac:dyDescent="0.25">
      <c r="A606" t="s">
        <v>608</v>
      </c>
      <c r="B606" t="s">
        <v>1361</v>
      </c>
      <c r="C606">
        <v>115.95</v>
      </c>
      <c r="D606">
        <v>11.607420100926189</v>
      </c>
      <c r="E606">
        <v>1225.0810407500001</v>
      </c>
      <c r="F606">
        <v>2E-3</v>
      </c>
      <c r="G606">
        <v>4.0000000000000002E-4</v>
      </c>
      <c r="H606">
        <v>6.6E-3</v>
      </c>
      <c r="I606">
        <v>8.0000000000000004E-4</v>
      </c>
      <c r="J606">
        <v>1.7299999999999999E-2</v>
      </c>
      <c r="K606">
        <v>0.94840000000000002</v>
      </c>
      <c r="L606">
        <v>2.46E-2</v>
      </c>
      <c r="M606">
        <v>0.32969999999999999</v>
      </c>
      <c r="N606">
        <v>1.1999999999999999E-3</v>
      </c>
      <c r="O606">
        <v>0.15529999999999999</v>
      </c>
      <c r="P606" s="1">
        <v>59667.16</v>
      </c>
      <c r="Q606">
        <v>0.21429999999999999</v>
      </c>
      <c r="R606">
        <v>0.2044</v>
      </c>
      <c r="S606">
        <v>0.58130000000000004</v>
      </c>
      <c r="T606">
        <v>12.48</v>
      </c>
      <c r="U606" s="1">
        <v>72087.63</v>
      </c>
      <c r="V606">
        <v>98.42</v>
      </c>
      <c r="W606" s="1">
        <v>222897.16</v>
      </c>
      <c r="X606">
        <v>0.73799999999999999</v>
      </c>
      <c r="Y606">
        <v>6.2799999999999995E-2</v>
      </c>
      <c r="Z606">
        <v>0.1991</v>
      </c>
      <c r="AA606">
        <v>0.26200000000000001</v>
      </c>
      <c r="AB606">
        <v>222.9</v>
      </c>
      <c r="AC606" s="1">
        <v>6111.2733268021848</v>
      </c>
      <c r="AD606">
        <v>503.39</v>
      </c>
      <c r="AE606" s="1">
        <v>184144.3</v>
      </c>
      <c r="AF606" t="s">
        <v>3</v>
      </c>
      <c r="AG606" s="1">
        <v>39316</v>
      </c>
      <c r="AH606" s="1">
        <v>58404.81</v>
      </c>
      <c r="AI606">
        <v>31.81</v>
      </c>
      <c r="AJ606">
        <v>21.43</v>
      </c>
      <c r="AK606">
        <v>23.84</v>
      </c>
      <c r="AL606">
        <v>1.56</v>
      </c>
      <c r="AM606">
        <v>1.06</v>
      </c>
      <c r="AN606">
        <v>1.26</v>
      </c>
      <c r="AO606" s="1">
        <v>1906.5</v>
      </c>
      <c r="AP606">
        <v>1.1423000000000001</v>
      </c>
      <c r="AQ606" s="1">
        <v>1791.26</v>
      </c>
      <c r="AR606" s="1">
        <v>2882.77</v>
      </c>
      <c r="AS606" s="1">
        <v>7590.15</v>
      </c>
      <c r="AT606">
        <v>856</v>
      </c>
      <c r="AU606">
        <v>484.09</v>
      </c>
      <c r="AV606" s="1">
        <v>13604.27</v>
      </c>
      <c r="AW606" s="1">
        <v>7123.81</v>
      </c>
      <c r="AX606">
        <v>0.44969999999999999</v>
      </c>
      <c r="AY606" s="1">
        <v>5901.87</v>
      </c>
      <c r="AZ606">
        <v>0.3725</v>
      </c>
      <c r="BA606">
        <v>672.23</v>
      </c>
      <c r="BB606">
        <v>4.24E-2</v>
      </c>
      <c r="BC606" s="1">
        <v>2144.38</v>
      </c>
      <c r="BD606">
        <v>0.13539999999999999</v>
      </c>
      <c r="BE606" s="1">
        <v>15842.28</v>
      </c>
      <c r="BF606">
        <v>0.5504</v>
      </c>
      <c r="BG606">
        <v>0.23760000000000001</v>
      </c>
      <c r="BH606">
        <v>0.14860000000000001</v>
      </c>
      <c r="BI606">
        <v>3.9E-2</v>
      </c>
      <c r="BJ606">
        <v>2.4299999999999999E-2</v>
      </c>
    </row>
    <row r="607" spans="1:62" x14ac:dyDescent="0.25">
      <c r="A607" t="s">
        <v>609</v>
      </c>
      <c r="B607" t="s">
        <v>1362</v>
      </c>
      <c r="C607">
        <v>15.48</v>
      </c>
      <c r="D607">
        <v>273.51838858528578</v>
      </c>
      <c r="E607">
        <v>3012.3421299500001</v>
      </c>
      <c r="F607">
        <v>2.8999999999999998E-3</v>
      </c>
      <c r="G607">
        <v>8.9999999999999998E-4</v>
      </c>
      <c r="H607">
        <v>0.20419999999999999</v>
      </c>
      <c r="I607">
        <v>1.5E-3</v>
      </c>
      <c r="J607">
        <v>0.1118</v>
      </c>
      <c r="K607">
        <v>0.5363</v>
      </c>
      <c r="L607">
        <v>0.14249999999999999</v>
      </c>
      <c r="M607">
        <v>0.98609999999999998</v>
      </c>
      <c r="N607">
        <v>4.2799999999999998E-2</v>
      </c>
      <c r="O607">
        <v>0.19139999999999999</v>
      </c>
      <c r="P607" s="1">
        <v>62695.68</v>
      </c>
      <c r="Q607">
        <v>0.2414</v>
      </c>
      <c r="R607">
        <v>0.19950000000000001</v>
      </c>
      <c r="S607">
        <v>0.55910000000000004</v>
      </c>
      <c r="T607">
        <v>29.32</v>
      </c>
      <c r="U607" s="1">
        <v>83419.320000000007</v>
      </c>
      <c r="V607">
        <v>102.45</v>
      </c>
      <c r="W607" s="1">
        <v>121424.43</v>
      </c>
      <c r="X607">
        <v>0.65690000000000004</v>
      </c>
      <c r="Y607">
        <v>0.25369999999999998</v>
      </c>
      <c r="Z607">
        <v>8.9399999999999993E-2</v>
      </c>
      <c r="AA607">
        <v>0.34310000000000002</v>
      </c>
      <c r="AB607">
        <v>121.42</v>
      </c>
      <c r="AC607" s="1">
        <v>4093.902111983763</v>
      </c>
      <c r="AD607">
        <v>394.2</v>
      </c>
      <c r="AE607" s="1">
        <v>79660.42</v>
      </c>
      <c r="AF607" t="s">
        <v>3</v>
      </c>
      <c r="AG607" s="1">
        <v>27408</v>
      </c>
      <c r="AH607" s="1">
        <v>40933.870000000003</v>
      </c>
      <c r="AI607">
        <v>51.37</v>
      </c>
      <c r="AJ607">
        <v>30.85</v>
      </c>
      <c r="AK607">
        <v>37.299999999999997</v>
      </c>
      <c r="AL607">
        <v>2.23</v>
      </c>
      <c r="AM607">
        <v>1.82</v>
      </c>
      <c r="AN607">
        <v>2.09</v>
      </c>
      <c r="AO607">
        <v>1.41</v>
      </c>
      <c r="AP607">
        <v>0.97289999999999999</v>
      </c>
      <c r="AQ607" s="1">
        <v>1987.44</v>
      </c>
      <c r="AR607" s="1">
        <v>2942.1</v>
      </c>
      <c r="AS607" s="1">
        <v>8657.49</v>
      </c>
      <c r="AT607" s="1">
        <v>1100.3699999999999</v>
      </c>
      <c r="AU607">
        <v>597.79999999999995</v>
      </c>
      <c r="AV607" s="1">
        <v>15285.21</v>
      </c>
      <c r="AW607" s="1">
        <v>9244.91</v>
      </c>
      <c r="AX607">
        <v>0.53849999999999998</v>
      </c>
      <c r="AY607" s="1">
        <v>3662.78</v>
      </c>
      <c r="AZ607">
        <v>0.21329999999999999</v>
      </c>
      <c r="BA607">
        <v>528.32000000000005</v>
      </c>
      <c r="BB607">
        <v>3.0800000000000001E-2</v>
      </c>
      <c r="BC607" s="1">
        <v>3733.27</v>
      </c>
      <c r="BD607">
        <v>0.21740000000000001</v>
      </c>
      <c r="BE607" s="1">
        <v>17169.28</v>
      </c>
      <c r="BF607">
        <v>0.56740000000000002</v>
      </c>
      <c r="BG607">
        <v>0.23130000000000001</v>
      </c>
      <c r="BH607">
        <v>0.15740000000000001</v>
      </c>
      <c r="BI607">
        <v>3.1E-2</v>
      </c>
      <c r="BJ607">
        <v>1.29E-2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"/>
  <sheetViews>
    <sheetView workbookViewId="0"/>
  </sheetViews>
  <sheetFormatPr defaultRowHeight="15" x14ac:dyDescent="0.25"/>
  <cols>
    <col min="1" max="1" width="64.42578125" bestFit="1" customWidth="1"/>
    <col min="2" max="2" width="11.85546875" bestFit="1" customWidth="1"/>
  </cols>
  <sheetData>
    <row r="1" spans="1:2" x14ac:dyDescent="0.25">
      <c r="A1" t="s">
        <v>677</v>
      </c>
      <c r="B1">
        <v>68.05</v>
      </c>
    </row>
    <row r="2" spans="1:2" x14ac:dyDescent="0.25">
      <c r="A2" t="s">
        <v>678</v>
      </c>
      <c r="B2" s="5">
        <v>96.143996358360496</v>
      </c>
    </row>
    <row r="3" spans="1:2" x14ac:dyDescent="0.25">
      <c r="A3" t="s">
        <v>737</v>
      </c>
      <c r="B3" s="5">
        <v>2413.3786022871291</v>
      </c>
    </row>
    <row r="4" spans="1:2" x14ac:dyDescent="0.25">
      <c r="A4" t="s">
        <v>679</v>
      </c>
      <c r="B4" s="3">
        <v>2.86E-2</v>
      </c>
    </row>
    <row r="5" spans="1:2" x14ac:dyDescent="0.25">
      <c r="A5" t="s">
        <v>680</v>
      </c>
      <c r="B5" s="3">
        <v>1E-3</v>
      </c>
    </row>
    <row r="6" spans="1:2" x14ac:dyDescent="0.25">
      <c r="A6" t="s">
        <v>681</v>
      </c>
      <c r="B6" s="3">
        <v>0.1477</v>
      </c>
    </row>
    <row r="7" spans="1:2" x14ac:dyDescent="0.25">
      <c r="A7" t="s">
        <v>682</v>
      </c>
      <c r="B7" s="3">
        <v>1.1999999999999999E-3</v>
      </c>
    </row>
    <row r="8" spans="1:2" x14ac:dyDescent="0.25">
      <c r="A8" t="s">
        <v>683</v>
      </c>
      <c r="B8" s="3">
        <v>6.8900000000000003E-2</v>
      </c>
    </row>
    <row r="9" spans="1:2" x14ac:dyDescent="0.25">
      <c r="A9" t="s">
        <v>684</v>
      </c>
      <c r="B9" s="3">
        <v>0.69320000000000004</v>
      </c>
    </row>
    <row r="10" spans="1:2" x14ac:dyDescent="0.25">
      <c r="A10" t="s">
        <v>685</v>
      </c>
      <c r="B10" s="3">
        <v>5.9299999999999999E-2</v>
      </c>
    </row>
    <row r="11" spans="1:2" x14ac:dyDescent="0.25">
      <c r="A11" t="s">
        <v>727</v>
      </c>
      <c r="B11" s="3">
        <v>0.44940000000000002</v>
      </c>
    </row>
    <row r="12" spans="1:2" x14ac:dyDescent="0.25">
      <c r="A12" t="s">
        <v>728</v>
      </c>
      <c r="B12" s="3">
        <v>3.78E-2</v>
      </c>
    </row>
    <row r="13" spans="1:2" x14ac:dyDescent="0.25">
      <c r="A13" t="s">
        <v>729</v>
      </c>
      <c r="B13" s="3">
        <v>0.15759999999999999</v>
      </c>
    </row>
    <row r="14" spans="1:2" x14ac:dyDescent="0.25">
      <c r="A14" t="s">
        <v>686</v>
      </c>
      <c r="B14" s="4">
        <v>69080.84</v>
      </c>
    </row>
    <row r="15" spans="1:2" x14ac:dyDescent="0.25">
      <c r="A15" t="s">
        <v>730</v>
      </c>
      <c r="B15" s="3">
        <v>0.19189999999999999</v>
      </c>
    </row>
    <row r="16" spans="1:2" x14ac:dyDescent="0.25">
      <c r="A16" t="s">
        <v>731</v>
      </c>
      <c r="B16" s="3">
        <v>0.1961</v>
      </c>
    </row>
    <row r="17" spans="1:2" x14ac:dyDescent="0.25">
      <c r="A17" t="s">
        <v>732</v>
      </c>
      <c r="B17" s="3">
        <v>0.61199999999999999</v>
      </c>
    </row>
    <row r="18" spans="1:2" x14ac:dyDescent="0.25">
      <c r="A18" t="s">
        <v>687</v>
      </c>
      <c r="B18">
        <v>20.53</v>
      </c>
    </row>
    <row r="19" spans="1:2" x14ac:dyDescent="0.25">
      <c r="A19" t="s">
        <v>688</v>
      </c>
      <c r="B19" s="4">
        <v>89019.66</v>
      </c>
    </row>
    <row r="20" spans="1:2" x14ac:dyDescent="0.25">
      <c r="A20" t="s">
        <v>689</v>
      </c>
      <c r="B20">
        <v>117.56</v>
      </c>
    </row>
    <row r="21" spans="1:2" x14ac:dyDescent="0.25">
      <c r="A21" t="s">
        <v>692</v>
      </c>
      <c r="B21" s="4">
        <v>219076.36</v>
      </c>
    </row>
    <row r="22" spans="1:2" x14ac:dyDescent="0.25">
      <c r="A22" t="s">
        <v>691</v>
      </c>
      <c r="B22" s="3">
        <v>0.72560000000000002</v>
      </c>
    </row>
    <row r="23" spans="1:2" x14ac:dyDescent="0.25">
      <c r="A23" t="s">
        <v>693</v>
      </c>
      <c r="B23" s="3">
        <v>0.19020000000000001</v>
      </c>
    </row>
    <row r="24" spans="1:2" x14ac:dyDescent="0.25">
      <c r="A24" t="s">
        <v>694</v>
      </c>
      <c r="B24" s="3">
        <v>8.4199999999999997E-2</v>
      </c>
    </row>
    <row r="25" spans="1:2" x14ac:dyDescent="0.25">
      <c r="A25" t="s">
        <v>695</v>
      </c>
      <c r="B25" s="3">
        <v>0.27439999999999998</v>
      </c>
    </row>
    <row r="26" spans="1:2" x14ac:dyDescent="0.25">
      <c r="A26" t="s">
        <v>696</v>
      </c>
      <c r="B26" s="4">
        <v>219.08</v>
      </c>
    </row>
    <row r="27" spans="1:2" x14ac:dyDescent="0.25">
      <c r="A27" t="s">
        <v>697</v>
      </c>
      <c r="B27" s="4">
        <v>6700.7238978217729</v>
      </c>
    </row>
    <row r="28" spans="1:2" x14ac:dyDescent="0.25">
      <c r="A28" t="s">
        <v>690</v>
      </c>
      <c r="B28" s="4">
        <v>672.35</v>
      </c>
    </row>
    <row r="29" spans="1:2" x14ac:dyDescent="0.25">
      <c r="A29" t="s">
        <v>698</v>
      </c>
      <c r="B29" s="4">
        <v>181616.96</v>
      </c>
    </row>
    <row r="30" spans="1:2" x14ac:dyDescent="0.25">
      <c r="A30" t="s">
        <v>699</v>
      </c>
      <c r="B30" t="s">
        <v>3</v>
      </c>
    </row>
    <row r="31" spans="1:2" x14ac:dyDescent="0.25">
      <c r="A31" t="s">
        <v>700</v>
      </c>
      <c r="B31" s="4">
        <v>36434</v>
      </c>
    </row>
    <row r="32" spans="1:2" x14ac:dyDescent="0.25">
      <c r="A32" t="s">
        <v>701</v>
      </c>
      <c r="B32" s="4">
        <v>90622</v>
      </c>
    </row>
    <row r="33" spans="1:2" x14ac:dyDescent="0.25">
      <c r="A33" t="s">
        <v>702</v>
      </c>
      <c r="B33">
        <v>47.43</v>
      </c>
    </row>
    <row r="34" spans="1:2" x14ac:dyDescent="0.25">
      <c r="A34" t="s">
        <v>703</v>
      </c>
      <c r="B34">
        <v>27.43</v>
      </c>
    </row>
    <row r="35" spans="1:2" x14ac:dyDescent="0.25">
      <c r="A35" t="s">
        <v>704</v>
      </c>
      <c r="B35">
        <v>32.68</v>
      </c>
    </row>
    <row r="36" spans="1:2" x14ac:dyDescent="0.25">
      <c r="A36" t="s">
        <v>733</v>
      </c>
      <c r="B36">
        <v>1.78</v>
      </c>
    </row>
    <row r="37" spans="1:2" x14ac:dyDescent="0.25">
      <c r="A37" t="s">
        <v>734</v>
      </c>
      <c r="B37">
        <v>1.32</v>
      </c>
    </row>
    <row r="38" spans="1:2" x14ac:dyDescent="0.25">
      <c r="A38" t="s">
        <v>735</v>
      </c>
      <c r="B38">
        <v>1.57</v>
      </c>
    </row>
    <row r="39" spans="1:2" x14ac:dyDescent="0.25">
      <c r="A39" t="s">
        <v>705</v>
      </c>
      <c r="B39" s="4">
        <v>1891.24</v>
      </c>
    </row>
    <row r="40" spans="1:2" x14ac:dyDescent="0.25">
      <c r="A40" t="s">
        <v>706</v>
      </c>
      <c r="B40">
        <v>1</v>
      </c>
    </row>
    <row r="41" spans="1:2" x14ac:dyDescent="0.25">
      <c r="A41" t="s">
        <v>707</v>
      </c>
      <c r="B41" s="4">
        <v>1914</v>
      </c>
    </row>
    <row r="42" spans="1:2" x14ac:dyDescent="0.25">
      <c r="A42" t="s">
        <v>708</v>
      </c>
      <c r="B42" s="4">
        <v>2696.07</v>
      </c>
    </row>
    <row r="43" spans="1:2" x14ac:dyDescent="0.25">
      <c r="A43" t="s">
        <v>709</v>
      </c>
      <c r="B43" s="4">
        <v>8523.73</v>
      </c>
    </row>
    <row r="44" spans="1:2" x14ac:dyDescent="0.25">
      <c r="A44" t="s">
        <v>710</v>
      </c>
      <c r="B44" s="4">
        <v>1014.73</v>
      </c>
    </row>
    <row r="45" spans="1:2" x14ac:dyDescent="0.25">
      <c r="A45" t="s">
        <v>711</v>
      </c>
      <c r="B45" s="4">
        <v>537.30999999999995</v>
      </c>
    </row>
    <row r="46" spans="1:2" x14ac:dyDescent="0.25">
      <c r="A46" t="s">
        <v>712</v>
      </c>
      <c r="B46" s="4">
        <v>14685.85</v>
      </c>
    </row>
    <row r="47" spans="1:2" x14ac:dyDescent="0.25">
      <c r="A47" t="s">
        <v>713</v>
      </c>
      <c r="B47" s="4">
        <v>5849.03</v>
      </c>
    </row>
    <row r="48" spans="1:2" x14ac:dyDescent="0.25">
      <c r="A48" t="s">
        <v>714</v>
      </c>
      <c r="B48" s="3">
        <v>0.35539999999999999</v>
      </c>
    </row>
    <row r="49" spans="1:2" x14ac:dyDescent="0.25">
      <c r="A49" t="s">
        <v>715</v>
      </c>
      <c r="B49" s="4">
        <v>7315.22</v>
      </c>
    </row>
    <row r="50" spans="1:2" x14ac:dyDescent="0.25">
      <c r="A50" t="s">
        <v>716</v>
      </c>
      <c r="B50" s="3">
        <v>0.44450000000000001</v>
      </c>
    </row>
    <row r="51" spans="1:2" x14ac:dyDescent="0.25">
      <c r="A51" t="s">
        <v>717</v>
      </c>
      <c r="B51" s="4">
        <v>825.56</v>
      </c>
    </row>
    <row r="52" spans="1:2" x14ac:dyDescent="0.25">
      <c r="A52" t="s">
        <v>718</v>
      </c>
      <c r="B52" s="3">
        <v>5.0200000000000002E-2</v>
      </c>
    </row>
    <row r="53" spans="1:2" x14ac:dyDescent="0.25">
      <c r="A53" t="s">
        <v>719</v>
      </c>
      <c r="B53" s="4">
        <v>2467.27</v>
      </c>
    </row>
    <row r="54" spans="1:2" x14ac:dyDescent="0.25">
      <c r="A54" t="s">
        <v>720</v>
      </c>
      <c r="B54" s="3">
        <v>0.14990000000000001</v>
      </c>
    </row>
    <row r="55" spans="1:2" x14ac:dyDescent="0.25">
      <c r="A55" t="s">
        <v>721</v>
      </c>
      <c r="B55" s="4">
        <v>16457.07</v>
      </c>
    </row>
    <row r="56" spans="1:2" x14ac:dyDescent="0.25">
      <c r="A56" t="s">
        <v>722</v>
      </c>
      <c r="B56" s="3">
        <v>0.58160000000000001</v>
      </c>
    </row>
    <row r="57" spans="1:2" x14ac:dyDescent="0.25">
      <c r="A57" t="s">
        <v>723</v>
      </c>
      <c r="B57" s="3">
        <v>0.2324</v>
      </c>
    </row>
    <row r="58" spans="1:2" x14ac:dyDescent="0.25">
      <c r="A58" t="s">
        <v>724</v>
      </c>
      <c r="B58" s="3">
        <v>0.1363</v>
      </c>
    </row>
    <row r="59" spans="1:2" x14ac:dyDescent="0.25">
      <c r="A59" t="s">
        <v>725</v>
      </c>
      <c r="B59" s="3">
        <v>3.15E-2</v>
      </c>
    </row>
    <row r="60" spans="1:2" x14ac:dyDescent="0.25">
      <c r="A60" t="s">
        <v>726</v>
      </c>
      <c r="B60" s="3">
        <v>1.8200000000000001E-2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09"/>
  <sheetViews>
    <sheetView topLeftCell="A2" workbookViewId="0">
      <selection activeCell="A2" sqref="A2"/>
    </sheetView>
  </sheetViews>
  <sheetFormatPr defaultRowHeight="15" x14ac:dyDescent="0.25"/>
  <cols>
    <col min="1" max="1" width="26.28515625" bestFit="1" customWidth="1"/>
  </cols>
  <sheetData>
    <row r="1" spans="1:3" x14ac:dyDescent="0.25">
      <c r="A1" t="s">
        <v>616</v>
      </c>
      <c r="C1" t="s">
        <v>1</v>
      </c>
    </row>
    <row r="3" spans="1:3" x14ac:dyDescent="0.25">
      <c r="A3" t="s">
        <v>2</v>
      </c>
      <c r="B3" t="s">
        <v>757</v>
      </c>
      <c r="C3">
        <v>45187</v>
      </c>
    </row>
    <row r="4" spans="1:3" x14ac:dyDescent="0.25">
      <c r="A4" t="s">
        <v>4</v>
      </c>
      <c r="B4" t="s">
        <v>758</v>
      </c>
      <c r="C4">
        <v>49494</v>
      </c>
    </row>
    <row r="5" spans="1:3" x14ac:dyDescent="0.25">
      <c r="A5" t="s">
        <v>5</v>
      </c>
      <c r="B5" t="s">
        <v>759</v>
      </c>
      <c r="C5">
        <v>43489</v>
      </c>
    </row>
    <row r="6" spans="1:3" x14ac:dyDescent="0.25">
      <c r="A6" t="s">
        <v>6</v>
      </c>
      <c r="B6" t="s">
        <v>760</v>
      </c>
      <c r="C6">
        <v>45906</v>
      </c>
    </row>
    <row r="7" spans="1:3" x14ac:dyDescent="0.25">
      <c r="A7" t="s">
        <v>7</v>
      </c>
      <c r="B7" t="s">
        <v>761</v>
      </c>
      <c r="C7">
        <v>45757</v>
      </c>
    </row>
    <row r="8" spans="1:3" x14ac:dyDescent="0.25">
      <c r="A8" t="s">
        <v>8</v>
      </c>
      <c r="B8" t="s">
        <v>762</v>
      </c>
      <c r="C8">
        <v>43497</v>
      </c>
    </row>
    <row r="9" spans="1:3" x14ac:dyDescent="0.25">
      <c r="A9" t="s">
        <v>9</v>
      </c>
      <c r="B9" t="s">
        <v>763</v>
      </c>
      <c r="C9">
        <v>46847</v>
      </c>
    </row>
    <row r="10" spans="1:3" x14ac:dyDescent="0.25">
      <c r="A10" t="s">
        <v>10</v>
      </c>
      <c r="B10" t="s">
        <v>764</v>
      </c>
      <c r="C10">
        <v>45195</v>
      </c>
    </row>
    <row r="11" spans="1:3" x14ac:dyDescent="0.25">
      <c r="A11" t="s">
        <v>11</v>
      </c>
      <c r="B11" t="s">
        <v>765</v>
      </c>
      <c r="C11">
        <v>49759</v>
      </c>
    </row>
    <row r="12" spans="1:3" x14ac:dyDescent="0.25">
      <c r="A12" t="s">
        <v>12</v>
      </c>
      <c r="B12" t="s">
        <v>766</v>
      </c>
      <c r="C12">
        <v>46623</v>
      </c>
    </row>
    <row r="13" spans="1:3" x14ac:dyDescent="0.25">
      <c r="A13" t="s">
        <v>13</v>
      </c>
      <c r="B13" t="s">
        <v>767</v>
      </c>
      <c r="C13">
        <v>48207</v>
      </c>
    </row>
    <row r="14" spans="1:3" x14ac:dyDescent="0.25">
      <c r="A14" t="s">
        <v>14</v>
      </c>
      <c r="B14" t="s">
        <v>768</v>
      </c>
      <c r="C14">
        <v>48991</v>
      </c>
    </row>
    <row r="15" spans="1:3" x14ac:dyDescent="0.25">
      <c r="A15" t="s">
        <v>15</v>
      </c>
      <c r="B15" t="s">
        <v>769</v>
      </c>
      <c r="C15">
        <v>47415</v>
      </c>
    </row>
    <row r="16" spans="1:3" x14ac:dyDescent="0.25">
      <c r="A16" t="s">
        <v>16</v>
      </c>
      <c r="B16" t="s">
        <v>770</v>
      </c>
      <c r="C16">
        <v>46631</v>
      </c>
    </row>
    <row r="17" spans="1:3" x14ac:dyDescent="0.25">
      <c r="A17" t="s">
        <v>17</v>
      </c>
      <c r="B17" t="s">
        <v>771</v>
      </c>
      <c r="C17">
        <v>47043</v>
      </c>
    </row>
    <row r="18" spans="1:3" x14ac:dyDescent="0.25">
      <c r="A18" t="s">
        <v>18</v>
      </c>
      <c r="B18" t="s">
        <v>772</v>
      </c>
      <c r="C18">
        <v>47423</v>
      </c>
    </row>
    <row r="19" spans="1:3" x14ac:dyDescent="0.25">
      <c r="A19" t="s">
        <v>19</v>
      </c>
      <c r="B19" t="s">
        <v>773</v>
      </c>
      <c r="C19">
        <v>43505</v>
      </c>
    </row>
    <row r="20" spans="1:3" x14ac:dyDescent="0.25">
      <c r="A20" t="s">
        <v>20</v>
      </c>
      <c r="B20" t="s">
        <v>774</v>
      </c>
      <c r="C20">
        <v>43513</v>
      </c>
    </row>
    <row r="21" spans="1:3" x14ac:dyDescent="0.25">
      <c r="A21" t="s">
        <v>21</v>
      </c>
      <c r="B21" t="s">
        <v>775</v>
      </c>
      <c r="C21">
        <v>43521</v>
      </c>
    </row>
    <row r="22" spans="1:3" x14ac:dyDescent="0.25">
      <c r="A22" t="s">
        <v>22</v>
      </c>
      <c r="B22" t="s">
        <v>776</v>
      </c>
      <c r="C22">
        <v>49171</v>
      </c>
    </row>
    <row r="23" spans="1:3" x14ac:dyDescent="0.25">
      <c r="A23" t="s">
        <v>23</v>
      </c>
      <c r="B23" t="s">
        <v>777</v>
      </c>
      <c r="C23">
        <v>48298</v>
      </c>
    </row>
    <row r="24" spans="1:3" x14ac:dyDescent="0.25">
      <c r="A24" t="s">
        <v>24</v>
      </c>
      <c r="B24" t="s">
        <v>778</v>
      </c>
      <c r="C24">
        <v>48124</v>
      </c>
    </row>
    <row r="25" spans="1:3" x14ac:dyDescent="0.25">
      <c r="A25" t="s">
        <v>25</v>
      </c>
      <c r="B25" t="s">
        <v>779</v>
      </c>
      <c r="C25">
        <v>48116</v>
      </c>
    </row>
    <row r="26" spans="1:3" x14ac:dyDescent="0.25">
      <c r="A26" t="s">
        <v>26</v>
      </c>
      <c r="B26" t="s">
        <v>780</v>
      </c>
      <c r="C26">
        <v>46706</v>
      </c>
    </row>
    <row r="27" spans="1:3" x14ac:dyDescent="0.25">
      <c r="A27" t="s">
        <v>27</v>
      </c>
      <c r="B27" t="s">
        <v>781</v>
      </c>
      <c r="C27">
        <v>43539</v>
      </c>
    </row>
    <row r="28" spans="1:3" x14ac:dyDescent="0.25">
      <c r="A28" t="s">
        <v>28</v>
      </c>
      <c r="B28" t="s">
        <v>782</v>
      </c>
      <c r="C28">
        <v>45203</v>
      </c>
    </row>
    <row r="29" spans="1:3" x14ac:dyDescent="0.25">
      <c r="A29" t="s">
        <v>29</v>
      </c>
      <c r="B29" t="s">
        <v>783</v>
      </c>
      <c r="C29">
        <v>46300</v>
      </c>
    </row>
    <row r="30" spans="1:3" x14ac:dyDescent="0.25">
      <c r="A30" t="s">
        <v>30</v>
      </c>
      <c r="B30" t="s">
        <v>784</v>
      </c>
      <c r="C30">
        <v>45765</v>
      </c>
    </row>
    <row r="31" spans="1:3" x14ac:dyDescent="0.25">
      <c r="A31" t="s">
        <v>31</v>
      </c>
      <c r="B31" t="s">
        <v>785</v>
      </c>
      <c r="C31">
        <v>43547</v>
      </c>
    </row>
    <row r="32" spans="1:3" x14ac:dyDescent="0.25">
      <c r="A32" t="s">
        <v>32</v>
      </c>
      <c r="B32" t="s">
        <v>786</v>
      </c>
      <c r="C32">
        <v>43554</v>
      </c>
    </row>
    <row r="33" spans="1:3" x14ac:dyDescent="0.25">
      <c r="A33" t="s">
        <v>33</v>
      </c>
      <c r="B33" t="s">
        <v>787</v>
      </c>
      <c r="C33">
        <v>46425</v>
      </c>
    </row>
    <row r="34" spans="1:3" x14ac:dyDescent="0.25">
      <c r="A34" t="s">
        <v>34</v>
      </c>
      <c r="B34" t="s">
        <v>788</v>
      </c>
      <c r="C34">
        <v>47241</v>
      </c>
    </row>
    <row r="35" spans="1:3" x14ac:dyDescent="0.25">
      <c r="A35" t="s">
        <v>35</v>
      </c>
      <c r="B35" t="s">
        <v>789</v>
      </c>
      <c r="C35">
        <v>43562</v>
      </c>
    </row>
    <row r="36" spans="1:3" x14ac:dyDescent="0.25">
      <c r="A36" t="s">
        <v>36</v>
      </c>
      <c r="B36" t="s">
        <v>790</v>
      </c>
      <c r="C36">
        <v>43570</v>
      </c>
    </row>
    <row r="37" spans="1:3" x14ac:dyDescent="0.25">
      <c r="A37" t="s">
        <v>37</v>
      </c>
      <c r="B37" t="s">
        <v>791</v>
      </c>
      <c r="C37">
        <v>43588</v>
      </c>
    </row>
    <row r="38" spans="1:3" x14ac:dyDescent="0.25">
      <c r="A38" t="s">
        <v>38</v>
      </c>
      <c r="B38" t="s">
        <v>792</v>
      </c>
      <c r="C38">
        <v>43596</v>
      </c>
    </row>
    <row r="39" spans="1:3" x14ac:dyDescent="0.25">
      <c r="A39" t="s">
        <v>39</v>
      </c>
      <c r="B39" t="s">
        <v>793</v>
      </c>
      <c r="C39">
        <v>43604</v>
      </c>
    </row>
    <row r="40" spans="1:3" x14ac:dyDescent="0.25">
      <c r="A40" t="s">
        <v>40</v>
      </c>
      <c r="B40" t="s">
        <v>794</v>
      </c>
      <c r="C40">
        <v>48074</v>
      </c>
    </row>
    <row r="41" spans="1:3" x14ac:dyDescent="0.25">
      <c r="A41" t="s">
        <v>41</v>
      </c>
      <c r="B41" t="s">
        <v>795</v>
      </c>
      <c r="C41">
        <v>48926</v>
      </c>
    </row>
    <row r="42" spans="1:3" x14ac:dyDescent="0.25">
      <c r="A42" t="s">
        <v>42</v>
      </c>
      <c r="B42" t="s">
        <v>796</v>
      </c>
      <c r="C42">
        <v>43612</v>
      </c>
    </row>
    <row r="43" spans="1:3" x14ac:dyDescent="0.25">
      <c r="A43" t="s">
        <v>43</v>
      </c>
      <c r="B43" t="s">
        <v>797</v>
      </c>
      <c r="C43">
        <v>47167</v>
      </c>
    </row>
    <row r="44" spans="1:3" x14ac:dyDescent="0.25">
      <c r="A44" t="s">
        <v>44</v>
      </c>
      <c r="B44" t="s">
        <v>798</v>
      </c>
      <c r="C44">
        <v>46854</v>
      </c>
    </row>
    <row r="45" spans="1:3" x14ac:dyDescent="0.25">
      <c r="A45" t="s">
        <v>45</v>
      </c>
      <c r="B45" t="s">
        <v>799</v>
      </c>
      <c r="C45">
        <v>48611</v>
      </c>
    </row>
    <row r="46" spans="1:3" x14ac:dyDescent="0.25">
      <c r="A46" t="s">
        <v>46</v>
      </c>
      <c r="B46" t="s">
        <v>800</v>
      </c>
      <c r="C46">
        <v>46318</v>
      </c>
    </row>
    <row r="47" spans="1:3" x14ac:dyDescent="0.25">
      <c r="A47" t="s">
        <v>47</v>
      </c>
      <c r="B47" t="s">
        <v>801</v>
      </c>
      <c r="C47">
        <v>43620</v>
      </c>
    </row>
    <row r="48" spans="1:3" x14ac:dyDescent="0.25">
      <c r="A48" t="s">
        <v>48</v>
      </c>
      <c r="B48" t="s">
        <v>802</v>
      </c>
      <c r="C48">
        <v>46748</v>
      </c>
    </row>
    <row r="49" spans="1:3" x14ac:dyDescent="0.25">
      <c r="A49" t="s">
        <v>49</v>
      </c>
      <c r="B49" t="s">
        <v>803</v>
      </c>
      <c r="C49">
        <v>48462</v>
      </c>
    </row>
    <row r="50" spans="1:3" x14ac:dyDescent="0.25">
      <c r="A50" t="s">
        <v>50</v>
      </c>
      <c r="B50" t="s">
        <v>804</v>
      </c>
      <c r="C50">
        <v>46383</v>
      </c>
    </row>
    <row r="51" spans="1:3" x14ac:dyDescent="0.25">
      <c r="A51" t="s">
        <v>51</v>
      </c>
      <c r="B51" t="s">
        <v>805</v>
      </c>
      <c r="C51">
        <v>46862</v>
      </c>
    </row>
    <row r="52" spans="1:3" x14ac:dyDescent="0.25">
      <c r="A52" t="s">
        <v>52</v>
      </c>
      <c r="B52" t="s">
        <v>806</v>
      </c>
      <c r="C52">
        <v>49593</v>
      </c>
    </row>
    <row r="53" spans="1:3" x14ac:dyDescent="0.25">
      <c r="A53" t="s">
        <v>53</v>
      </c>
      <c r="B53" t="s">
        <v>807</v>
      </c>
      <c r="C53">
        <v>50096</v>
      </c>
    </row>
    <row r="54" spans="1:3" x14ac:dyDescent="0.25">
      <c r="A54" t="s">
        <v>54</v>
      </c>
      <c r="B54" t="s">
        <v>808</v>
      </c>
      <c r="C54">
        <v>45211</v>
      </c>
    </row>
    <row r="55" spans="1:3" x14ac:dyDescent="0.25">
      <c r="A55" t="s">
        <v>55</v>
      </c>
      <c r="B55" t="s">
        <v>809</v>
      </c>
      <c r="C55">
        <v>48306</v>
      </c>
    </row>
    <row r="56" spans="1:3" x14ac:dyDescent="0.25">
      <c r="A56" t="s">
        <v>56</v>
      </c>
      <c r="B56" t="s">
        <v>810</v>
      </c>
      <c r="C56">
        <v>49767</v>
      </c>
    </row>
    <row r="57" spans="1:3" x14ac:dyDescent="0.25">
      <c r="A57" t="s">
        <v>57</v>
      </c>
      <c r="B57" t="s">
        <v>811</v>
      </c>
      <c r="C57">
        <v>43638</v>
      </c>
    </row>
    <row r="58" spans="1:3" x14ac:dyDescent="0.25">
      <c r="A58" t="s">
        <v>58</v>
      </c>
      <c r="B58" t="s">
        <v>812</v>
      </c>
      <c r="C58">
        <v>45229</v>
      </c>
    </row>
    <row r="59" spans="1:3" x14ac:dyDescent="0.25">
      <c r="A59" t="s">
        <v>59</v>
      </c>
      <c r="B59" t="s">
        <v>813</v>
      </c>
      <c r="C59">
        <v>43646</v>
      </c>
    </row>
    <row r="60" spans="1:3" x14ac:dyDescent="0.25">
      <c r="A60" t="s">
        <v>60</v>
      </c>
      <c r="B60" t="s">
        <v>814</v>
      </c>
      <c r="C60">
        <v>45237</v>
      </c>
    </row>
    <row r="61" spans="1:3" x14ac:dyDescent="0.25">
      <c r="A61" t="s">
        <v>61</v>
      </c>
      <c r="B61" t="s">
        <v>815</v>
      </c>
      <c r="C61">
        <v>47613</v>
      </c>
    </row>
    <row r="62" spans="1:3" x14ac:dyDescent="0.25">
      <c r="A62" t="s">
        <v>62</v>
      </c>
      <c r="B62" t="s">
        <v>816</v>
      </c>
      <c r="C62">
        <v>50112</v>
      </c>
    </row>
    <row r="63" spans="1:3" x14ac:dyDescent="0.25">
      <c r="A63" t="s">
        <v>63</v>
      </c>
      <c r="B63" t="s">
        <v>817</v>
      </c>
      <c r="C63">
        <v>50120</v>
      </c>
    </row>
    <row r="64" spans="1:3" x14ac:dyDescent="0.25">
      <c r="A64" t="s">
        <v>64</v>
      </c>
      <c r="B64" t="s">
        <v>818</v>
      </c>
      <c r="C64">
        <v>43653</v>
      </c>
    </row>
    <row r="65" spans="1:3" x14ac:dyDescent="0.25">
      <c r="A65" t="s">
        <v>65</v>
      </c>
      <c r="B65" t="s">
        <v>819</v>
      </c>
      <c r="C65">
        <v>48678</v>
      </c>
    </row>
    <row r="66" spans="1:3" x14ac:dyDescent="0.25">
      <c r="A66" t="s">
        <v>66</v>
      </c>
      <c r="B66" t="s">
        <v>820</v>
      </c>
      <c r="C66">
        <v>46177</v>
      </c>
    </row>
    <row r="67" spans="1:3" x14ac:dyDescent="0.25">
      <c r="A67" t="s">
        <v>67</v>
      </c>
      <c r="B67" t="s">
        <v>821</v>
      </c>
      <c r="C67">
        <v>43661</v>
      </c>
    </row>
    <row r="68" spans="1:3" x14ac:dyDescent="0.25">
      <c r="A68" t="s">
        <v>68</v>
      </c>
      <c r="B68" t="s">
        <v>822</v>
      </c>
      <c r="C68">
        <v>43679</v>
      </c>
    </row>
    <row r="69" spans="1:3" x14ac:dyDescent="0.25">
      <c r="A69" t="s">
        <v>69</v>
      </c>
      <c r="B69" t="s">
        <v>823</v>
      </c>
      <c r="C69">
        <v>46508</v>
      </c>
    </row>
    <row r="70" spans="1:3" x14ac:dyDescent="0.25">
      <c r="A70" t="s">
        <v>70</v>
      </c>
      <c r="B70" t="s">
        <v>824</v>
      </c>
      <c r="C70">
        <v>45856</v>
      </c>
    </row>
    <row r="71" spans="1:3" x14ac:dyDescent="0.25">
      <c r="A71" t="s">
        <v>71</v>
      </c>
      <c r="B71" t="s">
        <v>825</v>
      </c>
      <c r="C71">
        <v>47787</v>
      </c>
    </row>
    <row r="72" spans="1:3" x14ac:dyDescent="0.25">
      <c r="A72" t="s">
        <v>72</v>
      </c>
      <c r="B72" t="s">
        <v>826</v>
      </c>
      <c r="C72">
        <v>48470</v>
      </c>
    </row>
    <row r="73" spans="1:3" x14ac:dyDescent="0.25">
      <c r="A73" t="s">
        <v>73</v>
      </c>
      <c r="B73" t="s">
        <v>827</v>
      </c>
      <c r="C73">
        <v>46755</v>
      </c>
    </row>
    <row r="74" spans="1:3" x14ac:dyDescent="0.25">
      <c r="A74" t="s">
        <v>74</v>
      </c>
      <c r="B74" t="s">
        <v>828</v>
      </c>
      <c r="C74">
        <v>43687</v>
      </c>
    </row>
    <row r="75" spans="1:3" x14ac:dyDescent="0.25">
      <c r="A75" t="s">
        <v>75</v>
      </c>
      <c r="B75" t="s">
        <v>829</v>
      </c>
      <c r="C75">
        <v>45252</v>
      </c>
    </row>
    <row r="76" spans="1:3" x14ac:dyDescent="0.25">
      <c r="A76" t="s">
        <v>76</v>
      </c>
      <c r="B76" t="s">
        <v>830</v>
      </c>
      <c r="C76">
        <v>43695</v>
      </c>
    </row>
    <row r="77" spans="1:3" x14ac:dyDescent="0.25">
      <c r="A77" t="s">
        <v>77</v>
      </c>
      <c r="B77" t="s">
        <v>831</v>
      </c>
      <c r="C77">
        <v>43703</v>
      </c>
    </row>
    <row r="78" spans="1:3" x14ac:dyDescent="0.25">
      <c r="A78" t="s">
        <v>78</v>
      </c>
      <c r="B78" t="s">
        <v>832</v>
      </c>
      <c r="C78">
        <v>46946</v>
      </c>
    </row>
    <row r="79" spans="1:3" x14ac:dyDescent="0.25">
      <c r="A79" t="s">
        <v>79</v>
      </c>
      <c r="B79" t="s">
        <v>833</v>
      </c>
      <c r="C79">
        <v>48314</v>
      </c>
    </row>
    <row r="80" spans="1:3" x14ac:dyDescent="0.25">
      <c r="A80" t="s">
        <v>80</v>
      </c>
      <c r="B80" t="s">
        <v>834</v>
      </c>
      <c r="C80">
        <v>43711</v>
      </c>
    </row>
    <row r="81" spans="1:3" x14ac:dyDescent="0.25">
      <c r="A81" t="s">
        <v>81</v>
      </c>
      <c r="B81" t="s">
        <v>835</v>
      </c>
      <c r="C81">
        <v>49833</v>
      </c>
    </row>
    <row r="82" spans="1:3" x14ac:dyDescent="0.25">
      <c r="A82" t="s">
        <v>82</v>
      </c>
      <c r="B82" t="s">
        <v>836</v>
      </c>
      <c r="C82">
        <v>47175</v>
      </c>
    </row>
    <row r="83" spans="1:3" x14ac:dyDescent="0.25">
      <c r="A83" t="s">
        <v>83</v>
      </c>
      <c r="B83" t="s">
        <v>837</v>
      </c>
      <c r="C83">
        <v>48793</v>
      </c>
    </row>
    <row r="84" spans="1:3" x14ac:dyDescent="0.25">
      <c r="A84" t="s">
        <v>84</v>
      </c>
      <c r="B84" t="s">
        <v>838</v>
      </c>
      <c r="C84">
        <v>45260</v>
      </c>
    </row>
    <row r="85" spans="1:3" x14ac:dyDescent="0.25">
      <c r="A85" t="s">
        <v>85</v>
      </c>
      <c r="B85" t="s">
        <v>839</v>
      </c>
      <c r="C85">
        <v>50419</v>
      </c>
    </row>
    <row r="86" spans="1:3" x14ac:dyDescent="0.25">
      <c r="A86" t="s">
        <v>86</v>
      </c>
      <c r="B86" t="s">
        <v>840</v>
      </c>
      <c r="C86">
        <v>45278</v>
      </c>
    </row>
    <row r="87" spans="1:3" x14ac:dyDescent="0.25">
      <c r="A87" t="s">
        <v>87</v>
      </c>
      <c r="B87" t="s">
        <v>841</v>
      </c>
      <c r="C87">
        <v>47258</v>
      </c>
    </row>
    <row r="88" spans="1:3" x14ac:dyDescent="0.25">
      <c r="A88" t="s">
        <v>88</v>
      </c>
      <c r="B88" t="s">
        <v>842</v>
      </c>
      <c r="C88">
        <v>43729</v>
      </c>
    </row>
    <row r="89" spans="1:3" x14ac:dyDescent="0.25">
      <c r="A89" t="s">
        <v>89</v>
      </c>
      <c r="B89" t="s">
        <v>843</v>
      </c>
      <c r="C89">
        <v>47829</v>
      </c>
    </row>
    <row r="90" spans="1:3" x14ac:dyDescent="0.25">
      <c r="A90" t="s">
        <v>90</v>
      </c>
      <c r="B90" t="s">
        <v>844</v>
      </c>
      <c r="C90">
        <v>43737</v>
      </c>
    </row>
    <row r="91" spans="1:3" x14ac:dyDescent="0.25">
      <c r="A91" t="s">
        <v>91</v>
      </c>
      <c r="B91" t="s">
        <v>845</v>
      </c>
      <c r="C91">
        <v>46714</v>
      </c>
    </row>
    <row r="92" spans="1:3" x14ac:dyDescent="0.25">
      <c r="A92" t="s">
        <v>92</v>
      </c>
      <c r="B92" t="s">
        <v>846</v>
      </c>
      <c r="C92">
        <v>45286</v>
      </c>
    </row>
    <row r="93" spans="1:3" x14ac:dyDescent="0.25">
      <c r="A93" t="s">
        <v>93</v>
      </c>
      <c r="B93" t="s">
        <v>847</v>
      </c>
      <c r="C93">
        <v>50138</v>
      </c>
    </row>
    <row r="94" spans="1:3" x14ac:dyDescent="0.25">
      <c r="A94" t="s">
        <v>94</v>
      </c>
      <c r="B94" t="s">
        <v>848</v>
      </c>
      <c r="C94">
        <v>47183</v>
      </c>
    </row>
    <row r="95" spans="1:3" x14ac:dyDescent="0.25">
      <c r="A95" t="s">
        <v>95</v>
      </c>
      <c r="B95" t="s">
        <v>849</v>
      </c>
      <c r="C95">
        <v>45294</v>
      </c>
    </row>
    <row r="96" spans="1:3" x14ac:dyDescent="0.25">
      <c r="A96" t="s">
        <v>96</v>
      </c>
      <c r="B96" t="s">
        <v>850</v>
      </c>
      <c r="C96">
        <v>43745</v>
      </c>
    </row>
    <row r="97" spans="1:3" x14ac:dyDescent="0.25">
      <c r="A97" t="s">
        <v>97</v>
      </c>
      <c r="B97" t="s">
        <v>851</v>
      </c>
      <c r="C97">
        <v>50534</v>
      </c>
    </row>
    <row r="98" spans="1:3" x14ac:dyDescent="0.25">
      <c r="A98" t="s">
        <v>98</v>
      </c>
      <c r="B98" t="s">
        <v>852</v>
      </c>
      <c r="C98">
        <v>43752</v>
      </c>
    </row>
    <row r="99" spans="1:3" x14ac:dyDescent="0.25">
      <c r="A99" t="s">
        <v>99</v>
      </c>
      <c r="B99" t="s">
        <v>853</v>
      </c>
      <c r="C99">
        <v>43760</v>
      </c>
    </row>
    <row r="100" spans="1:3" x14ac:dyDescent="0.25">
      <c r="A100" t="s">
        <v>100</v>
      </c>
      <c r="B100" t="s">
        <v>854</v>
      </c>
      <c r="C100">
        <v>46284</v>
      </c>
    </row>
    <row r="101" spans="1:3" x14ac:dyDescent="0.25">
      <c r="A101" t="s">
        <v>101</v>
      </c>
      <c r="B101" t="s">
        <v>855</v>
      </c>
      <c r="C101">
        <v>49601</v>
      </c>
    </row>
    <row r="102" spans="1:3" x14ac:dyDescent="0.25">
      <c r="A102" t="s">
        <v>102</v>
      </c>
      <c r="B102" t="s">
        <v>856</v>
      </c>
      <c r="C102">
        <v>43778</v>
      </c>
    </row>
    <row r="103" spans="1:3" x14ac:dyDescent="0.25">
      <c r="A103" t="s">
        <v>103</v>
      </c>
      <c r="B103" t="s">
        <v>857</v>
      </c>
      <c r="C103">
        <v>49411</v>
      </c>
    </row>
    <row r="104" spans="1:3" x14ac:dyDescent="0.25">
      <c r="A104" t="s">
        <v>104</v>
      </c>
      <c r="B104" t="s">
        <v>858</v>
      </c>
      <c r="C104">
        <v>48132</v>
      </c>
    </row>
    <row r="105" spans="1:3" x14ac:dyDescent="0.25">
      <c r="A105" t="s">
        <v>105</v>
      </c>
      <c r="B105" t="s">
        <v>859</v>
      </c>
      <c r="C105">
        <v>46326</v>
      </c>
    </row>
    <row r="106" spans="1:3" x14ac:dyDescent="0.25">
      <c r="A106" t="s">
        <v>106</v>
      </c>
      <c r="B106" t="s">
        <v>860</v>
      </c>
      <c r="C106">
        <v>43794</v>
      </c>
    </row>
    <row r="107" spans="1:3" x14ac:dyDescent="0.25">
      <c r="A107" t="s">
        <v>107</v>
      </c>
      <c r="B107" t="s">
        <v>861</v>
      </c>
      <c r="C107">
        <v>43786</v>
      </c>
    </row>
    <row r="108" spans="1:3" x14ac:dyDescent="0.25">
      <c r="A108" t="s">
        <v>108</v>
      </c>
      <c r="B108" t="s">
        <v>862</v>
      </c>
      <c r="C108">
        <v>46391</v>
      </c>
    </row>
    <row r="109" spans="1:3" x14ac:dyDescent="0.25">
      <c r="A109" t="s">
        <v>109</v>
      </c>
      <c r="B109" t="s">
        <v>863</v>
      </c>
      <c r="C109">
        <v>48488</v>
      </c>
    </row>
    <row r="110" spans="1:3" x14ac:dyDescent="0.25">
      <c r="A110" t="s">
        <v>110</v>
      </c>
      <c r="B110" t="s">
        <v>864</v>
      </c>
      <c r="C110">
        <v>45302</v>
      </c>
    </row>
    <row r="111" spans="1:3" x14ac:dyDescent="0.25">
      <c r="A111" t="s">
        <v>111</v>
      </c>
      <c r="B111" t="s">
        <v>865</v>
      </c>
      <c r="C111">
        <v>45310</v>
      </c>
    </row>
    <row r="112" spans="1:3" x14ac:dyDescent="0.25">
      <c r="A112" t="s">
        <v>112</v>
      </c>
      <c r="B112" t="s">
        <v>866</v>
      </c>
      <c r="C112">
        <v>46516</v>
      </c>
    </row>
    <row r="113" spans="1:3" x14ac:dyDescent="0.25">
      <c r="A113" t="s">
        <v>113</v>
      </c>
      <c r="B113" t="s">
        <v>867</v>
      </c>
      <c r="C113">
        <v>48140</v>
      </c>
    </row>
    <row r="114" spans="1:3" x14ac:dyDescent="0.25">
      <c r="A114" t="s">
        <v>114</v>
      </c>
      <c r="B114" t="s">
        <v>868</v>
      </c>
      <c r="C114">
        <v>45328</v>
      </c>
    </row>
    <row r="115" spans="1:3" x14ac:dyDescent="0.25">
      <c r="A115" t="s">
        <v>115</v>
      </c>
      <c r="B115" t="s">
        <v>869</v>
      </c>
      <c r="C115">
        <v>43802</v>
      </c>
    </row>
    <row r="116" spans="1:3" x14ac:dyDescent="0.25">
      <c r="A116" t="s">
        <v>116</v>
      </c>
      <c r="B116" t="s">
        <v>870</v>
      </c>
      <c r="C116">
        <v>49312</v>
      </c>
    </row>
    <row r="117" spans="1:3" x14ac:dyDescent="0.25">
      <c r="A117" t="s">
        <v>117</v>
      </c>
      <c r="B117" t="s">
        <v>871</v>
      </c>
      <c r="C117">
        <v>43810</v>
      </c>
    </row>
    <row r="118" spans="1:3" x14ac:dyDescent="0.25">
      <c r="A118" t="s">
        <v>118</v>
      </c>
      <c r="B118" t="s">
        <v>872</v>
      </c>
      <c r="C118">
        <v>47548</v>
      </c>
    </row>
    <row r="119" spans="1:3" x14ac:dyDescent="0.25">
      <c r="A119" t="s">
        <v>119</v>
      </c>
      <c r="B119" t="s">
        <v>873</v>
      </c>
      <c r="C119">
        <v>49320</v>
      </c>
    </row>
    <row r="120" spans="1:3" x14ac:dyDescent="0.25">
      <c r="A120" t="s">
        <v>120</v>
      </c>
      <c r="B120" t="s">
        <v>874</v>
      </c>
      <c r="C120">
        <v>49981</v>
      </c>
    </row>
    <row r="121" spans="1:3" x14ac:dyDescent="0.25">
      <c r="A121" t="s">
        <v>121</v>
      </c>
      <c r="B121" t="s">
        <v>875</v>
      </c>
      <c r="C121">
        <v>47431</v>
      </c>
    </row>
    <row r="122" spans="1:3" x14ac:dyDescent="0.25">
      <c r="A122" t="s">
        <v>122</v>
      </c>
      <c r="B122" t="s">
        <v>876</v>
      </c>
      <c r="C122">
        <v>43828</v>
      </c>
    </row>
    <row r="123" spans="1:3" x14ac:dyDescent="0.25">
      <c r="A123" t="s">
        <v>123</v>
      </c>
      <c r="B123" t="s">
        <v>877</v>
      </c>
      <c r="C123">
        <v>49999</v>
      </c>
    </row>
    <row r="124" spans="1:3" x14ac:dyDescent="0.25">
      <c r="A124" t="s">
        <v>124</v>
      </c>
      <c r="B124" t="s">
        <v>878</v>
      </c>
      <c r="C124">
        <v>45336</v>
      </c>
    </row>
    <row r="125" spans="1:3" x14ac:dyDescent="0.25">
      <c r="A125" t="s">
        <v>125</v>
      </c>
      <c r="B125" t="s">
        <v>879</v>
      </c>
      <c r="C125">
        <v>45344</v>
      </c>
    </row>
    <row r="126" spans="1:3" x14ac:dyDescent="0.25">
      <c r="A126" t="s">
        <v>126</v>
      </c>
      <c r="B126" t="s">
        <v>880</v>
      </c>
      <c r="C126">
        <v>46433</v>
      </c>
    </row>
    <row r="127" spans="1:3" x14ac:dyDescent="0.25">
      <c r="A127" t="s">
        <v>127</v>
      </c>
      <c r="B127" t="s">
        <v>881</v>
      </c>
      <c r="C127">
        <v>49429</v>
      </c>
    </row>
    <row r="128" spans="1:3" x14ac:dyDescent="0.25">
      <c r="A128" t="s">
        <v>128</v>
      </c>
      <c r="B128" t="s">
        <v>882</v>
      </c>
      <c r="C128">
        <v>50351</v>
      </c>
    </row>
    <row r="129" spans="1:3" x14ac:dyDescent="0.25">
      <c r="A129" t="s">
        <v>129</v>
      </c>
      <c r="B129" t="s">
        <v>883</v>
      </c>
      <c r="C129">
        <v>49189</v>
      </c>
    </row>
    <row r="130" spans="1:3" x14ac:dyDescent="0.25">
      <c r="A130" t="s">
        <v>130</v>
      </c>
      <c r="B130" t="s">
        <v>884</v>
      </c>
      <c r="C130">
        <v>45351</v>
      </c>
    </row>
    <row r="131" spans="1:3" x14ac:dyDescent="0.25">
      <c r="A131" t="s">
        <v>131</v>
      </c>
      <c r="B131" t="s">
        <v>885</v>
      </c>
      <c r="C131">
        <v>43836</v>
      </c>
    </row>
    <row r="132" spans="1:3" x14ac:dyDescent="0.25">
      <c r="A132" t="s">
        <v>132</v>
      </c>
      <c r="B132" t="s">
        <v>886</v>
      </c>
      <c r="C132">
        <v>46557</v>
      </c>
    </row>
    <row r="133" spans="1:3" x14ac:dyDescent="0.25">
      <c r="A133" t="s">
        <v>133</v>
      </c>
      <c r="B133" t="s">
        <v>887</v>
      </c>
      <c r="C133">
        <v>50542</v>
      </c>
    </row>
    <row r="134" spans="1:3" x14ac:dyDescent="0.25">
      <c r="A134" t="s">
        <v>134</v>
      </c>
      <c r="B134" t="s">
        <v>888</v>
      </c>
      <c r="C134">
        <v>48934</v>
      </c>
    </row>
    <row r="135" spans="1:3" x14ac:dyDescent="0.25">
      <c r="A135" t="s">
        <v>135</v>
      </c>
      <c r="B135" t="s">
        <v>889</v>
      </c>
      <c r="C135">
        <v>47837</v>
      </c>
    </row>
    <row r="136" spans="1:3" x14ac:dyDescent="0.25">
      <c r="A136" t="s">
        <v>136</v>
      </c>
      <c r="B136" t="s">
        <v>890</v>
      </c>
      <c r="C136">
        <v>47928</v>
      </c>
    </row>
    <row r="137" spans="1:3" x14ac:dyDescent="0.25">
      <c r="A137" t="s">
        <v>137</v>
      </c>
      <c r="B137" t="s">
        <v>891</v>
      </c>
      <c r="C137">
        <v>43844</v>
      </c>
    </row>
    <row r="138" spans="1:3" x14ac:dyDescent="0.25">
      <c r="A138" t="s">
        <v>138</v>
      </c>
      <c r="B138" t="s">
        <v>892</v>
      </c>
      <c r="C138">
        <v>43851</v>
      </c>
    </row>
    <row r="139" spans="1:3" x14ac:dyDescent="0.25">
      <c r="A139" t="s">
        <v>139</v>
      </c>
      <c r="B139" t="s">
        <v>893</v>
      </c>
      <c r="C139">
        <v>43869</v>
      </c>
    </row>
    <row r="140" spans="1:3" x14ac:dyDescent="0.25">
      <c r="A140" t="s">
        <v>140</v>
      </c>
      <c r="B140" t="s">
        <v>894</v>
      </c>
      <c r="C140">
        <v>43877</v>
      </c>
    </row>
    <row r="141" spans="1:3" x14ac:dyDescent="0.25">
      <c r="A141" t="s">
        <v>141</v>
      </c>
      <c r="B141" t="s">
        <v>895</v>
      </c>
      <c r="C141">
        <v>43885</v>
      </c>
    </row>
    <row r="142" spans="1:3" x14ac:dyDescent="0.25">
      <c r="A142" t="s">
        <v>142</v>
      </c>
      <c r="B142" t="s">
        <v>896</v>
      </c>
      <c r="C142">
        <v>43893</v>
      </c>
    </row>
    <row r="143" spans="1:3" x14ac:dyDescent="0.25">
      <c r="A143" t="s">
        <v>143</v>
      </c>
      <c r="B143" t="s">
        <v>897</v>
      </c>
      <c r="C143">
        <v>47027</v>
      </c>
    </row>
    <row r="144" spans="1:3" x14ac:dyDescent="0.25">
      <c r="A144" t="s">
        <v>144</v>
      </c>
      <c r="B144" t="s">
        <v>898</v>
      </c>
      <c r="C144">
        <v>43901</v>
      </c>
    </row>
    <row r="145" spans="1:3" x14ac:dyDescent="0.25">
      <c r="A145" t="s">
        <v>145</v>
      </c>
      <c r="B145" t="s">
        <v>899</v>
      </c>
      <c r="C145">
        <v>46409</v>
      </c>
    </row>
    <row r="146" spans="1:3" x14ac:dyDescent="0.25">
      <c r="A146" t="s">
        <v>146</v>
      </c>
      <c r="B146" t="s">
        <v>900</v>
      </c>
      <c r="C146">
        <v>69682</v>
      </c>
    </row>
    <row r="147" spans="1:3" x14ac:dyDescent="0.25">
      <c r="A147" t="s">
        <v>147</v>
      </c>
      <c r="B147" t="s">
        <v>901</v>
      </c>
      <c r="C147">
        <v>47688</v>
      </c>
    </row>
    <row r="148" spans="1:3" x14ac:dyDescent="0.25">
      <c r="A148" t="s">
        <v>148</v>
      </c>
      <c r="B148" t="s">
        <v>902</v>
      </c>
      <c r="C148">
        <v>47845</v>
      </c>
    </row>
    <row r="149" spans="1:3" x14ac:dyDescent="0.25">
      <c r="A149" t="s">
        <v>149</v>
      </c>
      <c r="B149" t="s">
        <v>903</v>
      </c>
      <c r="C149">
        <v>43919</v>
      </c>
    </row>
    <row r="150" spans="1:3" x14ac:dyDescent="0.25">
      <c r="A150" t="s">
        <v>150</v>
      </c>
      <c r="B150" t="s">
        <v>904</v>
      </c>
      <c r="C150">
        <v>48835</v>
      </c>
    </row>
    <row r="151" spans="1:3" x14ac:dyDescent="0.25">
      <c r="A151" t="s">
        <v>151</v>
      </c>
      <c r="B151" t="s">
        <v>905</v>
      </c>
      <c r="C151">
        <v>43927</v>
      </c>
    </row>
    <row r="152" spans="1:3" x14ac:dyDescent="0.25">
      <c r="A152" t="s">
        <v>152</v>
      </c>
      <c r="B152" t="s">
        <v>906</v>
      </c>
      <c r="C152">
        <v>46037</v>
      </c>
    </row>
    <row r="153" spans="1:3" x14ac:dyDescent="0.25">
      <c r="A153" t="s">
        <v>153</v>
      </c>
      <c r="B153" t="s">
        <v>907</v>
      </c>
      <c r="C153">
        <v>48512</v>
      </c>
    </row>
    <row r="154" spans="1:3" x14ac:dyDescent="0.25">
      <c r="A154" t="s">
        <v>154</v>
      </c>
      <c r="B154" t="s">
        <v>908</v>
      </c>
      <c r="C154">
        <v>49122</v>
      </c>
    </row>
    <row r="155" spans="1:3" x14ac:dyDescent="0.25">
      <c r="A155" t="s">
        <v>155</v>
      </c>
      <c r="B155" t="s">
        <v>909</v>
      </c>
      <c r="C155">
        <v>50674</v>
      </c>
    </row>
    <row r="156" spans="1:3" x14ac:dyDescent="0.25">
      <c r="A156" t="s">
        <v>156</v>
      </c>
      <c r="B156" t="s">
        <v>910</v>
      </c>
      <c r="C156">
        <v>43935</v>
      </c>
    </row>
    <row r="157" spans="1:3" x14ac:dyDescent="0.25">
      <c r="A157" t="s">
        <v>157</v>
      </c>
      <c r="B157" t="s">
        <v>911</v>
      </c>
      <c r="C157">
        <v>50617</v>
      </c>
    </row>
    <row r="158" spans="1:3" x14ac:dyDescent="0.25">
      <c r="A158" t="s">
        <v>158</v>
      </c>
      <c r="B158" t="s">
        <v>912</v>
      </c>
      <c r="C158">
        <v>46094</v>
      </c>
    </row>
    <row r="159" spans="1:3" x14ac:dyDescent="0.25">
      <c r="A159" t="s">
        <v>159</v>
      </c>
      <c r="B159" t="s">
        <v>913</v>
      </c>
      <c r="C159">
        <v>46789</v>
      </c>
    </row>
    <row r="160" spans="1:3" x14ac:dyDescent="0.25">
      <c r="A160" t="s">
        <v>160</v>
      </c>
      <c r="B160" t="s">
        <v>914</v>
      </c>
      <c r="C160">
        <v>47795</v>
      </c>
    </row>
    <row r="161" spans="1:3" x14ac:dyDescent="0.25">
      <c r="A161" t="s">
        <v>161</v>
      </c>
      <c r="B161" t="s">
        <v>915</v>
      </c>
      <c r="C161">
        <v>50625</v>
      </c>
    </row>
    <row r="162" spans="1:3" x14ac:dyDescent="0.25">
      <c r="A162" t="s">
        <v>162</v>
      </c>
      <c r="B162" t="s">
        <v>916</v>
      </c>
      <c r="C162">
        <v>48413</v>
      </c>
    </row>
    <row r="163" spans="1:3" x14ac:dyDescent="0.25">
      <c r="A163" t="s">
        <v>163</v>
      </c>
      <c r="B163" t="s">
        <v>917</v>
      </c>
      <c r="C163">
        <v>45773</v>
      </c>
    </row>
    <row r="164" spans="1:3" x14ac:dyDescent="0.25">
      <c r="A164" t="s">
        <v>164</v>
      </c>
      <c r="B164" t="s">
        <v>918</v>
      </c>
      <c r="C164">
        <v>50682</v>
      </c>
    </row>
    <row r="165" spans="1:3" x14ac:dyDescent="0.25">
      <c r="A165" t="s">
        <v>165</v>
      </c>
      <c r="B165" t="s">
        <v>919</v>
      </c>
      <c r="C165">
        <v>43943</v>
      </c>
    </row>
    <row r="166" spans="1:3" x14ac:dyDescent="0.25">
      <c r="A166" t="s">
        <v>166</v>
      </c>
      <c r="B166" t="s">
        <v>920</v>
      </c>
      <c r="C166">
        <v>43950</v>
      </c>
    </row>
    <row r="167" spans="1:3" x14ac:dyDescent="0.25">
      <c r="A167" t="s">
        <v>167</v>
      </c>
      <c r="B167" t="s">
        <v>921</v>
      </c>
      <c r="C167">
        <v>47050</v>
      </c>
    </row>
    <row r="168" spans="1:3" x14ac:dyDescent="0.25">
      <c r="A168" t="s">
        <v>168</v>
      </c>
      <c r="B168" t="s">
        <v>922</v>
      </c>
      <c r="C168">
        <v>50328</v>
      </c>
    </row>
    <row r="169" spans="1:3" x14ac:dyDescent="0.25">
      <c r="A169" t="s">
        <v>169</v>
      </c>
      <c r="B169" t="s">
        <v>923</v>
      </c>
      <c r="C169">
        <v>43968</v>
      </c>
    </row>
    <row r="170" spans="1:3" x14ac:dyDescent="0.25">
      <c r="A170" t="s">
        <v>170</v>
      </c>
      <c r="B170" t="s">
        <v>924</v>
      </c>
      <c r="C170">
        <v>46102</v>
      </c>
    </row>
    <row r="171" spans="1:3" x14ac:dyDescent="0.25">
      <c r="A171" t="s">
        <v>171</v>
      </c>
      <c r="B171" t="s">
        <v>925</v>
      </c>
      <c r="C171">
        <v>47621</v>
      </c>
    </row>
    <row r="172" spans="1:3" x14ac:dyDescent="0.25">
      <c r="A172" t="s">
        <v>172</v>
      </c>
      <c r="B172" t="s">
        <v>926</v>
      </c>
      <c r="C172">
        <v>46870</v>
      </c>
    </row>
    <row r="173" spans="1:3" x14ac:dyDescent="0.25">
      <c r="A173" t="s">
        <v>173</v>
      </c>
      <c r="B173" t="s">
        <v>927</v>
      </c>
      <c r="C173">
        <v>47936</v>
      </c>
    </row>
    <row r="174" spans="1:3" x14ac:dyDescent="0.25">
      <c r="A174" t="s">
        <v>174</v>
      </c>
      <c r="B174" t="s">
        <v>928</v>
      </c>
      <c r="C174">
        <v>49775</v>
      </c>
    </row>
    <row r="175" spans="1:3" x14ac:dyDescent="0.25">
      <c r="A175" t="s">
        <v>175</v>
      </c>
      <c r="B175" t="s">
        <v>929</v>
      </c>
      <c r="C175">
        <v>49841</v>
      </c>
    </row>
    <row r="176" spans="1:3" x14ac:dyDescent="0.25">
      <c r="A176" t="s">
        <v>176</v>
      </c>
      <c r="B176" t="s">
        <v>930</v>
      </c>
      <c r="C176">
        <v>45369</v>
      </c>
    </row>
    <row r="177" spans="1:3" x14ac:dyDescent="0.25">
      <c r="A177" t="s">
        <v>177</v>
      </c>
      <c r="B177" t="s">
        <v>931</v>
      </c>
      <c r="C177">
        <v>43976</v>
      </c>
    </row>
    <row r="178" spans="1:3" x14ac:dyDescent="0.25">
      <c r="A178" t="s">
        <v>178</v>
      </c>
      <c r="B178" t="s">
        <v>932</v>
      </c>
      <c r="C178">
        <v>47068</v>
      </c>
    </row>
    <row r="179" spans="1:3" x14ac:dyDescent="0.25">
      <c r="A179" t="s">
        <v>179</v>
      </c>
      <c r="B179" t="s">
        <v>933</v>
      </c>
      <c r="C179">
        <v>46045</v>
      </c>
    </row>
    <row r="180" spans="1:3" x14ac:dyDescent="0.25">
      <c r="A180" t="s">
        <v>180</v>
      </c>
      <c r="B180" t="s">
        <v>934</v>
      </c>
      <c r="C180">
        <v>45914</v>
      </c>
    </row>
    <row r="181" spans="1:3" x14ac:dyDescent="0.25">
      <c r="A181" t="s">
        <v>181</v>
      </c>
      <c r="B181" t="s">
        <v>935</v>
      </c>
      <c r="C181">
        <v>46334</v>
      </c>
    </row>
    <row r="182" spans="1:3" x14ac:dyDescent="0.25">
      <c r="A182" t="s">
        <v>182</v>
      </c>
      <c r="B182" t="s">
        <v>936</v>
      </c>
      <c r="C182">
        <v>49197</v>
      </c>
    </row>
    <row r="183" spans="1:3" x14ac:dyDescent="0.25">
      <c r="A183" t="s">
        <v>183</v>
      </c>
      <c r="B183" t="s">
        <v>937</v>
      </c>
      <c r="C183">
        <v>43984</v>
      </c>
    </row>
    <row r="184" spans="1:3" x14ac:dyDescent="0.25">
      <c r="A184" t="s">
        <v>184</v>
      </c>
      <c r="B184" t="s">
        <v>938</v>
      </c>
      <c r="C184">
        <v>47332</v>
      </c>
    </row>
    <row r="185" spans="1:3" x14ac:dyDescent="0.25">
      <c r="A185" t="s">
        <v>185</v>
      </c>
      <c r="B185" t="s">
        <v>939</v>
      </c>
      <c r="C185">
        <v>48157</v>
      </c>
    </row>
    <row r="186" spans="1:3" x14ac:dyDescent="0.25">
      <c r="A186" t="s">
        <v>186</v>
      </c>
      <c r="B186" t="s">
        <v>940</v>
      </c>
      <c r="C186">
        <v>47340</v>
      </c>
    </row>
    <row r="187" spans="1:3" x14ac:dyDescent="0.25">
      <c r="A187" t="s">
        <v>187</v>
      </c>
      <c r="B187" t="s">
        <v>941</v>
      </c>
      <c r="C187">
        <v>50484</v>
      </c>
    </row>
    <row r="188" spans="1:3" x14ac:dyDescent="0.25">
      <c r="A188" t="s">
        <v>188</v>
      </c>
      <c r="B188" t="s">
        <v>942</v>
      </c>
      <c r="C188">
        <v>49783</v>
      </c>
    </row>
    <row r="189" spans="1:3" x14ac:dyDescent="0.25">
      <c r="A189" t="s">
        <v>189</v>
      </c>
      <c r="B189" t="s">
        <v>943</v>
      </c>
      <c r="C189">
        <v>48595</v>
      </c>
    </row>
    <row r="190" spans="1:3" x14ac:dyDescent="0.25">
      <c r="A190" t="s">
        <v>190</v>
      </c>
      <c r="B190" t="s">
        <v>944</v>
      </c>
      <c r="C190">
        <v>43992</v>
      </c>
    </row>
    <row r="191" spans="1:3" x14ac:dyDescent="0.25">
      <c r="A191" t="s">
        <v>191</v>
      </c>
      <c r="B191" t="s">
        <v>945</v>
      </c>
      <c r="C191">
        <v>44008</v>
      </c>
    </row>
    <row r="192" spans="1:3" x14ac:dyDescent="0.25">
      <c r="A192" t="s">
        <v>192</v>
      </c>
      <c r="B192" t="s">
        <v>946</v>
      </c>
      <c r="C192">
        <v>48843</v>
      </c>
    </row>
    <row r="193" spans="1:3" x14ac:dyDescent="0.25">
      <c r="A193" t="s">
        <v>193</v>
      </c>
      <c r="B193" t="s">
        <v>947</v>
      </c>
      <c r="C193">
        <v>46649</v>
      </c>
    </row>
    <row r="194" spans="1:3" x14ac:dyDescent="0.25">
      <c r="A194" t="s">
        <v>194</v>
      </c>
      <c r="B194" t="s">
        <v>948</v>
      </c>
      <c r="C194">
        <v>47852</v>
      </c>
    </row>
    <row r="195" spans="1:3" x14ac:dyDescent="0.25">
      <c r="A195" t="s">
        <v>195</v>
      </c>
      <c r="B195" t="s">
        <v>949</v>
      </c>
      <c r="C195">
        <v>44016</v>
      </c>
    </row>
    <row r="196" spans="1:3" x14ac:dyDescent="0.25">
      <c r="A196" t="s">
        <v>196</v>
      </c>
      <c r="B196" t="s">
        <v>950</v>
      </c>
      <c r="C196">
        <v>50492</v>
      </c>
    </row>
    <row r="197" spans="1:3" x14ac:dyDescent="0.25">
      <c r="A197" t="s">
        <v>197</v>
      </c>
      <c r="B197" t="s">
        <v>951</v>
      </c>
      <c r="C197">
        <v>46961</v>
      </c>
    </row>
    <row r="198" spans="1:3" x14ac:dyDescent="0.25">
      <c r="A198" t="s">
        <v>198</v>
      </c>
      <c r="B198" t="s">
        <v>952</v>
      </c>
      <c r="C198">
        <v>44024</v>
      </c>
    </row>
    <row r="199" spans="1:3" x14ac:dyDescent="0.25">
      <c r="A199" t="s">
        <v>199</v>
      </c>
      <c r="B199" t="s">
        <v>953</v>
      </c>
      <c r="C199">
        <v>65680</v>
      </c>
    </row>
    <row r="200" spans="1:3" x14ac:dyDescent="0.25">
      <c r="A200" t="s">
        <v>200</v>
      </c>
      <c r="B200" t="s">
        <v>954</v>
      </c>
      <c r="C200">
        <v>44032</v>
      </c>
    </row>
    <row r="201" spans="1:3" x14ac:dyDescent="0.25">
      <c r="A201" t="s">
        <v>201</v>
      </c>
      <c r="B201" t="s">
        <v>955</v>
      </c>
      <c r="C201">
        <v>50278</v>
      </c>
    </row>
    <row r="202" spans="1:3" x14ac:dyDescent="0.25">
      <c r="A202" t="s">
        <v>202</v>
      </c>
      <c r="B202" t="s">
        <v>956</v>
      </c>
      <c r="C202">
        <v>44040</v>
      </c>
    </row>
    <row r="203" spans="1:3" x14ac:dyDescent="0.25">
      <c r="A203" t="s">
        <v>203</v>
      </c>
      <c r="B203" t="s">
        <v>957</v>
      </c>
      <c r="C203">
        <v>44057</v>
      </c>
    </row>
    <row r="204" spans="1:3" x14ac:dyDescent="0.25">
      <c r="A204" t="s">
        <v>204</v>
      </c>
      <c r="B204" t="s">
        <v>958</v>
      </c>
      <c r="C204">
        <v>48942</v>
      </c>
    </row>
    <row r="205" spans="1:3" x14ac:dyDescent="0.25">
      <c r="A205" t="s">
        <v>205</v>
      </c>
      <c r="B205" t="s">
        <v>959</v>
      </c>
      <c r="C205">
        <v>45377</v>
      </c>
    </row>
    <row r="206" spans="1:3" x14ac:dyDescent="0.25">
      <c r="A206" t="s">
        <v>206</v>
      </c>
      <c r="B206" t="s">
        <v>960</v>
      </c>
      <c r="C206">
        <v>45385</v>
      </c>
    </row>
    <row r="207" spans="1:3" x14ac:dyDescent="0.25">
      <c r="A207" t="s">
        <v>207</v>
      </c>
      <c r="B207" t="s">
        <v>961</v>
      </c>
      <c r="C207">
        <v>44065</v>
      </c>
    </row>
    <row r="208" spans="1:3" x14ac:dyDescent="0.25">
      <c r="A208" t="s">
        <v>208</v>
      </c>
      <c r="B208" t="s">
        <v>962</v>
      </c>
      <c r="C208">
        <v>46342</v>
      </c>
    </row>
    <row r="209" spans="1:3" x14ac:dyDescent="0.25">
      <c r="A209" t="s">
        <v>209</v>
      </c>
      <c r="B209" t="s">
        <v>963</v>
      </c>
      <c r="C209">
        <v>46193</v>
      </c>
    </row>
    <row r="210" spans="1:3" x14ac:dyDescent="0.25">
      <c r="A210" t="s">
        <v>210</v>
      </c>
      <c r="B210" t="s">
        <v>964</v>
      </c>
      <c r="C210">
        <v>45864</v>
      </c>
    </row>
    <row r="211" spans="1:3" x14ac:dyDescent="0.25">
      <c r="A211" t="s">
        <v>211</v>
      </c>
      <c r="B211" t="s">
        <v>965</v>
      </c>
      <c r="C211">
        <v>44073</v>
      </c>
    </row>
    <row r="212" spans="1:3" x14ac:dyDescent="0.25">
      <c r="A212" t="s">
        <v>212</v>
      </c>
      <c r="B212" t="s">
        <v>966</v>
      </c>
      <c r="C212">
        <v>45393</v>
      </c>
    </row>
    <row r="213" spans="1:3" x14ac:dyDescent="0.25">
      <c r="A213" t="s">
        <v>213</v>
      </c>
      <c r="B213" t="s">
        <v>967</v>
      </c>
      <c r="C213">
        <v>49619</v>
      </c>
    </row>
    <row r="214" spans="1:3" x14ac:dyDescent="0.25">
      <c r="A214" t="s">
        <v>214</v>
      </c>
      <c r="B214" t="s">
        <v>968</v>
      </c>
      <c r="C214">
        <v>50013</v>
      </c>
    </row>
    <row r="215" spans="1:3" x14ac:dyDescent="0.25">
      <c r="A215" t="s">
        <v>215</v>
      </c>
      <c r="B215" t="s">
        <v>969</v>
      </c>
      <c r="C215">
        <v>50559</v>
      </c>
    </row>
    <row r="216" spans="1:3" x14ac:dyDescent="0.25">
      <c r="A216" t="s">
        <v>216</v>
      </c>
      <c r="B216" t="s">
        <v>970</v>
      </c>
      <c r="C216">
        <v>47266</v>
      </c>
    </row>
    <row r="217" spans="1:3" x14ac:dyDescent="0.25">
      <c r="A217" t="s">
        <v>217</v>
      </c>
      <c r="B217" t="s">
        <v>971</v>
      </c>
      <c r="C217">
        <v>45401</v>
      </c>
    </row>
    <row r="218" spans="1:3" x14ac:dyDescent="0.25">
      <c r="A218" t="s">
        <v>218</v>
      </c>
      <c r="B218" t="s">
        <v>972</v>
      </c>
      <c r="C218">
        <v>46235</v>
      </c>
    </row>
    <row r="219" spans="1:3" x14ac:dyDescent="0.25">
      <c r="A219" t="s">
        <v>219</v>
      </c>
      <c r="B219" t="s">
        <v>973</v>
      </c>
      <c r="C219">
        <v>44099</v>
      </c>
    </row>
    <row r="220" spans="1:3" x14ac:dyDescent="0.25">
      <c r="A220" t="s">
        <v>220</v>
      </c>
      <c r="B220" t="s">
        <v>974</v>
      </c>
      <c r="C220">
        <v>46979</v>
      </c>
    </row>
    <row r="221" spans="1:3" x14ac:dyDescent="0.25">
      <c r="A221" t="s">
        <v>221</v>
      </c>
      <c r="B221" t="s">
        <v>975</v>
      </c>
      <c r="C221">
        <v>44107</v>
      </c>
    </row>
    <row r="222" spans="1:3" x14ac:dyDescent="0.25">
      <c r="A222" t="s">
        <v>222</v>
      </c>
      <c r="B222" t="s">
        <v>976</v>
      </c>
      <c r="C222">
        <v>46953</v>
      </c>
    </row>
    <row r="223" spans="1:3" x14ac:dyDescent="0.25">
      <c r="A223" t="s">
        <v>223</v>
      </c>
      <c r="B223" t="s">
        <v>977</v>
      </c>
      <c r="C223">
        <v>47498</v>
      </c>
    </row>
    <row r="224" spans="1:3" x14ac:dyDescent="0.25">
      <c r="A224" t="s">
        <v>224</v>
      </c>
      <c r="B224" t="s">
        <v>978</v>
      </c>
      <c r="C224">
        <v>49791</v>
      </c>
    </row>
    <row r="225" spans="1:3" x14ac:dyDescent="0.25">
      <c r="A225" t="s">
        <v>225</v>
      </c>
      <c r="B225" t="s">
        <v>979</v>
      </c>
      <c r="C225">
        <v>45245</v>
      </c>
    </row>
    <row r="226" spans="1:3" x14ac:dyDescent="0.25">
      <c r="A226" t="s">
        <v>226</v>
      </c>
      <c r="B226" t="s">
        <v>980</v>
      </c>
      <c r="C226">
        <v>44115</v>
      </c>
    </row>
    <row r="227" spans="1:3" x14ac:dyDescent="0.25">
      <c r="A227" t="s">
        <v>227</v>
      </c>
      <c r="B227" t="s">
        <v>981</v>
      </c>
      <c r="C227">
        <v>45419</v>
      </c>
    </row>
    <row r="228" spans="1:3" x14ac:dyDescent="0.25">
      <c r="A228" t="s">
        <v>228</v>
      </c>
      <c r="B228" t="s">
        <v>982</v>
      </c>
      <c r="C228">
        <v>48496</v>
      </c>
    </row>
    <row r="229" spans="1:3" x14ac:dyDescent="0.25">
      <c r="A229" t="s">
        <v>229</v>
      </c>
      <c r="B229" t="s">
        <v>983</v>
      </c>
      <c r="C229">
        <v>48801</v>
      </c>
    </row>
    <row r="230" spans="1:3" x14ac:dyDescent="0.25">
      <c r="A230" t="s">
        <v>230</v>
      </c>
      <c r="B230" t="s">
        <v>984</v>
      </c>
      <c r="C230">
        <v>47019</v>
      </c>
    </row>
    <row r="231" spans="1:3" x14ac:dyDescent="0.25">
      <c r="A231" t="s">
        <v>231</v>
      </c>
      <c r="B231" t="s">
        <v>985</v>
      </c>
      <c r="C231">
        <v>44123</v>
      </c>
    </row>
    <row r="232" spans="1:3" x14ac:dyDescent="0.25">
      <c r="A232" t="s">
        <v>232</v>
      </c>
      <c r="B232" t="s">
        <v>986</v>
      </c>
      <c r="C232">
        <v>45823</v>
      </c>
    </row>
    <row r="233" spans="1:3" x14ac:dyDescent="0.25">
      <c r="A233" t="s">
        <v>233</v>
      </c>
      <c r="B233" t="s">
        <v>987</v>
      </c>
      <c r="C233">
        <v>47571</v>
      </c>
    </row>
    <row r="234" spans="1:3" x14ac:dyDescent="0.25">
      <c r="A234" t="s">
        <v>234</v>
      </c>
      <c r="B234" t="s">
        <v>988</v>
      </c>
      <c r="C234">
        <v>49700</v>
      </c>
    </row>
    <row r="235" spans="1:3" x14ac:dyDescent="0.25">
      <c r="A235" t="s">
        <v>235</v>
      </c>
      <c r="B235" t="s">
        <v>989</v>
      </c>
      <c r="C235">
        <v>50161</v>
      </c>
    </row>
    <row r="236" spans="1:3" x14ac:dyDescent="0.25">
      <c r="A236" t="s">
        <v>236</v>
      </c>
      <c r="B236" t="s">
        <v>990</v>
      </c>
      <c r="C236">
        <v>45427</v>
      </c>
    </row>
    <row r="237" spans="1:3" x14ac:dyDescent="0.25">
      <c r="A237" t="s">
        <v>237</v>
      </c>
      <c r="B237" t="s">
        <v>991</v>
      </c>
      <c r="C237">
        <v>48751</v>
      </c>
    </row>
    <row r="238" spans="1:3" x14ac:dyDescent="0.25">
      <c r="A238" t="s">
        <v>238</v>
      </c>
      <c r="B238" t="s">
        <v>992</v>
      </c>
      <c r="C238">
        <v>50021</v>
      </c>
    </row>
    <row r="239" spans="1:3" x14ac:dyDescent="0.25">
      <c r="A239" t="s">
        <v>239</v>
      </c>
      <c r="B239" t="s">
        <v>993</v>
      </c>
      <c r="C239">
        <v>49502</v>
      </c>
    </row>
    <row r="240" spans="1:3" x14ac:dyDescent="0.25">
      <c r="A240" t="s">
        <v>240</v>
      </c>
      <c r="B240" t="s">
        <v>994</v>
      </c>
      <c r="C240">
        <v>44131</v>
      </c>
    </row>
    <row r="241" spans="1:3" x14ac:dyDescent="0.25">
      <c r="A241" t="s">
        <v>241</v>
      </c>
      <c r="B241" t="s">
        <v>995</v>
      </c>
      <c r="C241">
        <v>46565</v>
      </c>
    </row>
    <row r="242" spans="1:3" x14ac:dyDescent="0.25">
      <c r="A242" t="s">
        <v>242</v>
      </c>
      <c r="B242" t="s">
        <v>996</v>
      </c>
      <c r="C242">
        <v>47803</v>
      </c>
    </row>
    <row r="243" spans="1:3" x14ac:dyDescent="0.25">
      <c r="A243" t="s">
        <v>243</v>
      </c>
      <c r="B243" t="s">
        <v>997</v>
      </c>
      <c r="C243">
        <v>45435</v>
      </c>
    </row>
    <row r="244" spans="1:3" x14ac:dyDescent="0.25">
      <c r="A244" t="s">
        <v>244</v>
      </c>
      <c r="B244" t="s">
        <v>998</v>
      </c>
      <c r="C244">
        <v>48082</v>
      </c>
    </row>
    <row r="245" spans="1:3" x14ac:dyDescent="0.25">
      <c r="A245" t="s">
        <v>245</v>
      </c>
      <c r="B245" t="s">
        <v>999</v>
      </c>
      <c r="C245">
        <v>50286</v>
      </c>
    </row>
    <row r="246" spans="1:3" x14ac:dyDescent="0.25">
      <c r="A246" t="s">
        <v>246</v>
      </c>
      <c r="B246" t="s">
        <v>1000</v>
      </c>
      <c r="C246">
        <v>44149</v>
      </c>
    </row>
    <row r="247" spans="1:3" x14ac:dyDescent="0.25">
      <c r="A247" t="s">
        <v>247</v>
      </c>
      <c r="B247" t="s">
        <v>1001</v>
      </c>
      <c r="C247">
        <v>49809</v>
      </c>
    </row>
    <row r="248" spans="1:3" x14ac:dyDescent="0.25">
      <c r="A248" t="s">
        <v>248</v>
      </c>
      <c r="B248" t="s">
        <v>1002</v>
      </c>
      <c r="C248">
        <v>44156</v>
      </c>
    </row>
    <row r="249" spans="1:3" x14ac:dyDescent="0.25">
      <c r="A249" t="s">
        <v>249</v>
      </c>
      <c r="B249" t="s">
        <v>1003</v>
      </c>
      <c r="C249">
        <v>49858</v>
      </c>
    </row>
    <row r="250" spans="1:3" x14ac:dyDescent="0.25">
      <c r="A250" t="s">
        <v>250</v>
      </c>
      <c r="B250" t="s">
        <v>1004</v>
      </c>
      <c r="C250">
        <v>48322</v>
      </c>
    </row>
    <row r="251" spans="1:3" x14ac:dyDescent="0.25">
      <c r="A251" t="s">
        <v>251</v>
      </c>
      <c r="B251" t="s">
        <v>1005</v>
      </c>
      <c r="C251">
        <v>49205</v>
      </c>
    </row>
    <row r="252" spans="1:3" x14ac:dyDescent="0.25">
      <c r="A252" t="s">
        <v>252</v>
      </c>
      <c r="B252" t="s">
        <v>1006</v>
      </c>
      <c r="C252">
        <v>45872</v>
      </c>
    </row>
    <row r="253" spans="1:3" x14ac:dyDescent="0.25">
      <c r="A253" t="s">
        <v>253</v>
      </c>
      <c r="B253" t="s">
        <v>1007</v>
      </c>
      <c r="C253">
        <v>48256</v>
      </c>
    </row>
    <row r="254" spans="1:3" x14ac:dyDescent="0.25">
      <c r="A254" t="s">
        <v>254</v>
      </c>
      <c r="B254" t="s">
        <v>1008</v>
      </c>
      <c r="C254">
        <v>48686</v>
      </c>
    </row>
    <row r="255" spans="1:3" x14ac:dyDescent="0.25">
      <c r="A255" t="s">
        <v>255</v>
      </c>
      <c r="B255" t="s">
        <v>1009</v>
      </c>
      <c r="C255">
        <v>49338</v>
      </c>
    </row>
    <row r="256" spans="1:3" x14ac:dyDescent="0.25">
      <c r="A256" t="s">
        <v>256</v>
      </c>
      <c r="B256" t="s">
        <v>1010</v>
      </c>
      <c r="C256">
        <v>47985</v>
      </c>
    </row>
    <row r="257" spans="1:3" x14ac:dyDescent="0.25">
      <c r="A257" t="s">
        <v>257</v>
      </c>
      <c r="B257" t="s">
        <v>1011</v>
      </c>
      <c r="C257">
        <v>48264</v>
      </c>
    </row>
    <row r="258" spans="1:3" x14ac:dyDescent="0.25">
      <c r="A258" t="s">
        <v>258</v>
      </c>
      <c r="B258" t="s">
        <v>1012</v>
      </c>
      <c r="C258">
        <v>50179</v>
      </c>
    </row>
    <row r="259" spans="1:3" x14ac:dyDescent="0.25">
      <c r="A259" t="s">
        <v>259</v>
      </c>
      <c r="B259" t="s">
        <v>1013</v>
      </c>
      <c r="C259">
        <v>49346</v>
      </c>
    </row>
    <row r="260" spans="1:3" x14ac:dyDescent="0.25">
      <c r="A260" t="s">
        <v>260</v>
      </c>
      <c r="B260" t="s">
        <v>1014</v>
      </c>
      <c r="C260">
        <v>47191</v>
      </c>
    </row>
    <row r="261" spans="1:3" x14ac:dyDescent="0.25">
      <c r="A261" t="s">
        <v>261</v>
      </c>
      <c r="B261" t="s">
        <v>1015</v>
      </c>
      <c r="C261">
        <v>44164</v>
      </c>
    </row>
    <row r="262" spans="1:3" x14ac:dyDescent="0.25">
      <c r="A262" t="s">
        <v>262</v>
      </c>
      <c r="B262" t="s">
        <v>1016</v>
      </c>
      <c r="C262">
        <v>44172</v>
      </c>
    </row>
    <row r="263" spans="1:3" x14ac:dyDescent="0.25">
      <c r="A263" t="s">
        <v>263</v>
      </c>
      <c r="B263" t="s">
        <v>1017</v>
      </c>
      <c r="C263">
        <v>44180</v>
      </c>
    </row>
    <row r="264" spans="1:3" x14ac:dyDescent="0.25">
      <c r="A264" t="s">
        <v>264</v>
      </c>
      <c r="B264" t="s">
        <v>1018</v>
      </c>
      <c r="C264">
        <v>48165</v>
      </c>
    </row>
    <row r="265" spans="1:3" x14ac:dyDescent="0.25">
      <c r="A265" t="s">
        <v>265</v>
      </c>
      <c r="B265" t="s">
        <v>1019</v>
      </c>
      <c r="C265">
        <v>50435</v>
      </c>
    </row>
    <row r="266" spans="1:3" x14ac:dyDescent="0.25">
      <c r="A266" t="s">
        <v>266</v>
      </c>
      <c r="B266" t="s">
        <v>1020</v>
      </c>
      <c r="C266">
        <v>47878</v>
      </c>
    </row>
    <row r="267" spans="1:3" x14ac:dyDescent="0.25">
      <c r="A267" t="s">
        <v>267</v>
      </c>
      <c r="B267" t="s">
        <v>1021</v>
      </c>
      <c r="C267">
        <v>50245</v>
      </c>
    </row>
    <row r="268" spans="1:3" x14ac:dyDescent="0.25">
      <c r="A268" t="s">
        <v>268</v>
      </c>
      <c r="B268" t="s">
        <v>1022</v>
      </c>
      <c r="C268">
        <v>49866</v>
      </c>
    </row>
    <row r="269" spans="1:3" x14ac:dyDescent="0.25">
      <c r="A269" t="s">
        <v>269</v>
      </c>
      <c r="B269" t="s">
        <v>1023</v>
      </c>
      <c r="C269">
        <v>50690</v>
      </c>
    </row>
    <row r="270" spans="1:3" x14ac:dyDescent="0.25">
      <c r="A270" t="s">
        <v>270</v>
      </c>
      <c r="B270" t="s">
        <v>1024</v>
      </c>
      <c r="C270">
        <v>50187</v>
      </c>
    </row>
    <row r="271" spans="1:3" x14ac:dyDescent="0.25">
      <c r="A271" t="s">
        <v>271</v>
      </c>
      <c r="B271" t="s">
        <v>1025</v>
      </c>
      <c r="C271">
        <v>44198</v>
      </c>
    </row>
    <row r="272" spans="1:3" x14ac:dyDescent="0.25">
      <c r="A272" t="s">
        <v>272</v>
      </c>
      <c r="B272" t="s">
        <v>1026</v>
      </c>
      <c r="C272">
        <v>47993</v>
      </c>
    </row>
    <row r="273" spans="1:3" x14ac:dyDescent="0.25">
      <c r="A273" t="s">
        <v>273</v>
      </c>
      <c r="B273" t="s">
        <v>1027</v>
      </c>
      <c r="C273">
        <v>46110</v>
      </c>
    </row>
    <row r="274" spans="1:3" x14ac:dyDescent="0.25">
      <c r="A274" t="s">
        <v>274</v>
      </c>
      <c r="B274" t="s">
        <v>1028</v>
      </c>
      <c r="C274">
        <v>49569</v>
      </c>
    </row>
    <row r="275" spans="1:3" x14ac:dyDescent="0.25">
      <c r="A275" t="s">
        <v>275</v>
      </c>
      <c r="B275" t="s">
        <v>1029</v>
      </c>
      <c r="C275">
        <v>44206</v>
      </c>
    </row>
    <row r="276" spans="1:3" x14ac:dyDescent="0.25">
      <c r="A276" t="s">
        <v>276</v>
      </c>
      <c r="B276" t="s">
        <v>1030</v>
      </c>
      <c r="C276">
        <v>44214</v>
      </c>
    </row>
    <row r="277" spans="1:3" x14ac:dyDescent="0.25">
      <c r="A277" t="s">
        <v>277</v>
      </c>
      <c r="B277" t="s">
        <v>1031</v>
      </c>
      <c r="C277">
        <v>45443</v>
      </c>
    </row>
    <row r="278" spans="1:3" x14ac:dyDescent="0.25">
      <c r="A278" t="s">
        <v>278</v>
      </c>
      <c r="B278" t="s">
        <v>1032</v>
      </c>
      <c r="C278">
        <v>49353</v>
      </c>
    </row>
    <row r="279" spans="1:3" x14ac:dyDescent="0.25">
      <c r="A279" t="s">
        <v>279</v>
      </c>
      <c r="B279" t="s">
        <v>1033</v>
      </c>
      <c r="C279">
        <v>49437</v>
      </c>
    </row>
    <row r="280" spans="1:3" x14ac:dyDescent="0.25">
      <c r="A280" t="s">
        <v>280</v>
      </c>
      <c r="B280" t="s">
        <v>1034</v>
      </c>
      <c r="C280">
        <v>47449</v>
      </c>
    </row>
    <row r="281" spans="1:3" x14ac:dyDescent="0.25">
      <c r="A281" t="s">
        <v>281</v>
      </c>
      <c r="B281" t="s">
        <v>1035</v>
      </c>
      <c r="C281">
        <v>47589</v>
      </c>
    </row>
    <row r="282" spans="1:3" x14ac:dyDescent="0.25">
      <c r="A282" t="s">
        <v>282</v>
      </c>
      <c r="B282" t="s">
        <v>1036</v>
      </c>
      <c r="C282">
        <v>50195</v>
      </c>
    </row>
    <row r="283" spans="1:3" x14ac:dyDescent="0.25">
      <c r="A283" t="s">
        <v>283</v>
      </c>
      <c r="B283" t="s">
        <v>1037</v>
      </c>
      <c r="C283">
        <v>46888</v>
      </c>
    </row>
    <row r="284" spans="1:3" x14ac:dyDescent="0.25">
      <c r="A284" t="s">
        <v>284</v>
      </c>
      <c r="B284" t="s">
        <v>1038</v>
      </c>
      <c r="C284">
        <v>48009</v>
      </c>
    </row>
    <row r="285" spans="1:3" x14ac:dyDescent="0.25">
      <c r="A285" t="s">
        <v>285</v>
      </c>
      <c r="B285" t="s">
        <v>1039</v>
      </c>
      <c r="C285">
        <v>48017</v>
      </c>
    </row>
    <row r="286" spans="1:3" x14ac:dyDescent="0.25">
      <c r="A286" t="s">
        <v>286</v>
      </c>
      <c r="B286" t="s">
        <v>1040</v>
      </c>
      <c r="C286">
        <v>44222</v>
      </c>
    </row>
    <row r="287" spans="1:3" x14ac:dyDescent="0.25">
      <c r="A287" t="s">
        <v>287</v>
      </c>
      <c r="B287" t="s">
        <v>1041</v>
      </c>
      <c r="C287">
        <v>50369</v>
      </c>
    </row>
    <row r="288" spans="1:3" x14ac:dyDescent="0.25">
      <c r="A288" t="s">
        <v>288</v>
      </c>
      <c r="B288" t="s">
        <v>1042</v>
      </c>
      <c r="C288">
        <v>45450</v>
      </c>
    </row>
    <row r="289" spans="1:3" x14ac:dyDescent="0.25">
      <c r="A289" t="s">
        <v>289</v>
      </c>
      <c r="B289" t="s">
        <v>1043</v>
      </c>
      <c r="C289">
        <v>50443</v>
      </c>
    </row>
    <row r="290" spans="1:3" x14ac:dyDescent="0.25">
      <c r="A290" t="s">
        <v>290</v>
      </c>
      <c r="B290" t="s">
        <v>1044</v>
      </c>
      <c r="C290">
        <v>44230</v>
      </c>
    </row>
    <row r="291" spans="1:3" x14ac:dyDescent="0.25">
      <c r="A291" t="s">
        <v>291</v>
      </c>
      <c r="B291" t="s">
        <v>1045</v>
      </c>
      <c r="C291">
        <v>49080</v>
      </c>
    </row>
    <row r="292" spans="1:3" x14ac:dyDescent="0.25">
      <c r="A292" t="s">
        <v>292</v>
      </c>
      <c r="B292" t="s">
        <v>1046</v>
      </c>
      <c r="C292">
        <v>44248</v>
      </c>
    </row>
    <row r="293" spans="1:3" x14ac:dyDescent="0.25">
      <c r="A293" t="s">
        <v>293</v>
      </c>
      <c r="B293" t="s">
        <v>1047</v>
      </c>
      <c r="C293">
        <v>44255</v>
      </c>
    </row>
    <row r="294" spans="1:3" x14ac:dyDescent="0.25">
      <c r="A294" t="s">
        <v>294</v>
      </c>
      <c r="B294" t="s">
        <v>1048</v>
      </c>
      <c r="C294">
        <v>44263</v>
      </c>
    </row>
    <row r="295" spans="1:3" x14ac:dyDescent="0.25">
      <c r="A295" t="s">
        <v>295</v>
      </c>
      <c r="B295" t="s">
        <v>1049</v>
      </c>
      <c r="C295">
        <v>50203</v>
      </c>
    </row>
    <row r="296" spans="1:3" x14ac:dyDescent="0.25">
      <c r="A296" t="s">
        <v>296</v>
      </c>
      <c r="B296" t="s">
        <v>1050</v>
      </c>
      <c r="C296">
        <v>45468</v>
      </c>
    </row>
    <row r="297" spans="1:3" x14ac:dyDescent="0.25">
      <c r="A297" t="s">
        <v>297</v>
      </c>
      <c r="B297" t="s">
        <v>1051</v>
      </c>
      <c r="C297">
        <v>49874</v>
      </c>
    </row>
    <row r="298" spans="1:3" x14ac:dyDescent="0.25">
      <c r="A298" t="s">
        <v>298</v>
      </c>
      <c r="B298" t="s">
        <v>1052</v>
      </c>
      <c r="C298">
        <v>44271</v>
      </c>
    </row>
    <row r="299" spans="1:3" x14ac:dyDescent="0.25">
      <c r="A299" t="s">
        <v>299</v>
      </c>
      <c r="B299" t="s">
        <v>1053</v>
      </c>
      <c r="C299">
        <v>48330</v>
      </c>
    </row>
    <row r="300" spans="1:3" x14ac:dyDescent="0.25">
      <c r="A300" t="s">
        <v>300</v>
      </c>
      <c r="B300" t="s">
        <v>1054</v>
      </c>
      <c r="C300">
        <v>49445</v>
      </c>
    </row>
    <row r="301" spans="1:3" x14ac:dyDescent="0.25">
      <c r="A301" t="s">
        <v>301</v>
      </c>
      <c r="B301" t="s">
        <v>1055</v>
      </c>
      <c r="C301">
        <v>47639</v>
      </c>
    </row>
    <row r="302" spans="1:3" x14ac:dyDescent="0.25">
      <c r="A302" t="s">
        <v>302</v>
      </c>
      <c r="B302" t="s">
        <v>1056</v>
      </c>
      <c r="C302">
        <v>48702</v>
      </c>
    </row>
    <row r="303" spans="1:3" x14ac:dyDescent="0.25">
      <c r="A303" t="s">
        <v>303</v>
      </c>
      <c r="B303" t="s">
        <v>1057</v>
      </c>
      <c r="C303">
        <v>44289</v>
      </c>
    </row>
    <row r="304" spans="1:3" x14ac:dyDescent="0.25">
      <c r="A304" t="s">
        <v>304</v>
      </c>
      <c r="B304" t="s">
        <v>1058</v>
      </c>
      <c r="C304">
        <v>46128</v>
      </c>
    </row>
    <row r="305" spans="1:3" x14ac:dyDescent="0.25">
      <c r="A305" t="s">
        <v>305</v>
      </c>
      <c r="B305" t="s">
        <v>1059</v>
      </c>
      <c r="C305">
        <v>47886</v>
      </c>
    </row>
    <row r="306" spans="1:3" x14ac:dyDescent="0.25">
      <c r="A306" t="s">
        <v>306</v>
      </c>
      <c r="B306" t="s">
        <v>1060</v>
      </c>
      <c r="C306">
        <v>49452</v>
      </c>
    </row>
    <row r="307" spans="1:3" x14ac:dyDescent="0.25">
      <c r="A307" t="s">
        <v>307</v>
      </c>
      <c r="B307" t="s">
        <v>1061</v>
      </c>
      <c r="C307">
        <v>48272</v>
      </c>
    </row>
    <row r="308" spans="1:3" x14ac:dyDescent="0.25">
      <c r="A308" t="s">
        <v>308</v>
      </c>
      <c r="B308" t="s">
        <v>1062</v>
      </c>
      <c r="C308">
        <v>442</v>
      </c>
    </row>
    <row r="309" spans="1:3" x14ac:dyDescent="0.25">
      <c r="A309" t="s">
        <v>309</v>
      </c>
      <c r="B309" t="s">
        <v>1063</v>
      </c>
      <c r="C309">
        <v>50005</v>
      </c>
    </row>
    <row r="310" spans="1:3" x14ac:dyDescent="0.25">
      <c r="A310" t="s">
        <v>310</v>
      </c>
      <c r="B310" t="s">
        <v>1064</v>
      </c>
      <c r="C310">
        <v>44297</v>
      </c>
    </row>
    <row r="311" spans="1:3" x14ac:dyDescent="0.25">
      <c r="A311" t="s">
        <v>311</v>
      </c>
      <c r="B311" t="s">
        <v>1065</v>
      </c>
      <c r="C311">
        <v>44305</v>
      </c>
    </row>
    <row r="312" spans="1:3" x14ac:dyDescent="0.25">
      <c r="A312" t="s">
        <v>312</v>
      </c>
      <c r="B312" t="s">
        <v>1066</v>
      </c>
      <c r="C312">
        <v>45831</v>
      </c>
    </row>
    <row r="313" spans="1:3" x14ac:dyDescent="0.25">
      <c r="A313" t="s">
        <v>313</v>
      </c>
      <c r="B313" t="s">
        <v>1067</v>
      </c>
      <c r="C313">
        <v>50211</v>
      </c>
    </row>
    <row r="314" spans="1:3" x14ac:dyDescent="0.25">
      <c r="A314" t="s">
        <v>314</v>
      </c>
      <c r="B314" t="s">
        <v>1068</v>
      </c>
      <c r="C314">
        <v>46805</v>
      </c>
    </row>
    <row r="315" spans="1:3" x14ac:dyDescent="0.25">
      <c r="A315" t="s">
        <v>315</v>
      </c>
      <c r="B315" t="s">
        <v>1069</v>
      </c>
      <c r="C315">
        <v>44313</v>
      </c>
    </row>
    <row r="316" spans="1:3" x14ac:dyDescent="0.25">
      <c r="A316" t="s">
        <v>316</v>
      </c>
      <c r="B316" t="s">
        <v>1070</v>
      </c>
      <c r="C316">
        <v>44321</v>
      </c>
    </row>
    <row r="317" spans="1:3" x14ac:dyDescent="0.25">
      <c r="A317" t="s">
        <v>317</v>
      </c>
      <c r="B317" t="s">
        <v>1071</v>
      </c>
      <c r="C317">
        <v>44339</v>
      </c>
    </row>
    <row r="318" spans="1:3" x14ac:dyDescent="0.25">
      <c r="A318" t="s">
        <v>318</v>
      </c>
      <c r="B318" t="s">
        <v>1072</v>
      </c>
      <c r="C318">
        <v>48553</v>
      </c>
    </row>
    <row r="319" spans="1:3" x14ac:dyDescent="0.25">
      <c r="A319" t="s">
        <v>319</v>
      </c>
      <c r="B319" t="s">
        <v>1073</v>
      </c>
      <c r="C319">
        <v>49882</v>
      </c>
    </row>
    <row r="320" spans="1:3" x14ac:dyDescent="0.25">
      <c r="A320" t="s">
        <v>320</v>
      </c>
      <c r="B320" t="s">
        <v>1074</v>
      </c>
      <c r="C320">
        <v>44347</v>
      </c>
    </row>
    <row r="321" spans="1:3" x14ac:dyDescent="0.25">
      <c r="A321" t="s">
        <v>321</v>
      </c>
      <c r="B321" t="s">
        <v>1075</v>
      </c>
      <c r="C321">
        <v>45476</v>
      </c>
    </row>
    <row r="322" spans="1:3" x14ac:dyDescent="0.25">
      <c r="A322" t="s">
        <v>322</v>
      </c>
      <c r="B322" t="s">
        <v>1076</v>
      </c>
      <c r="C322">
        <v>50450</v>
      </c>
    </row>
    <row r="323" spans="1:3" x14ac:dyDescent="0.25">
      <c r="A323" t="s">
        <v>323</v>
      </c>
      <c r="B323" t="s">
        <v>1077</v>
      </c>
      <c r="C323">
        <v>44354</v>
      </c>
    </row>
    <row r="324" spans="1:3" x14ac:dyDescent="0.25">
      <c r="A324" t="s">
        <v>324</v>
      </c>
      <c r="B324" t="s">
        <v>1078</v>
      </c>
      <c r="C324">
        <v>50153</v>
      </c>
    </row>
    <row r="325" spans="1:3" x14ac:dyDescent="0.25">
      <c r="A325" t="s">
        <v>325</v>
      </c>
      <c r="B325" t="s">
        <v>1079</v>
      </c>
      <c r="C325">
        <v>44362</v>
      </c>
    </row>
    <row r="326" spans="1:3" x14ac:dyDescent="0.25">
      <c r="A326" t="s">
        <v>326</v>
      </c>
      <c r="B326" t="s">
        <v>1080</v>
      </c>
      <c r="C326">
        <v>44370</v>
      </c>
    </row>
    <row r="327" spans="1:3" x14ac:dyDescent="0.25">
      <c r="A327" t="s">
        <v>327</v>
      </c>
      <c r="B327" t="s">
        <v>1081</v>
      </c>
      <c r="C327">
        <v>48850</v>
      </c>
    </row>
    <row r="328" spans="1:3" x14ac:dyDescent="0.25">
      <c r="A328" t="s">
        <v>328</v>
      </c>
      <c r="B328" t="s">
        <v>1082</v>
      </c>
      <c r="C328">
        <v>47456</v>
      </c>
    </row>
    <row r="329" spans="1:3" x14ac:dyDescent="0.25">
      <c r="A329" t="s">
        <v>329</v>
      </c>
      <c r="B329" t="s">
        <v>1083</v>
      </c>
      <c r="C329">
        <v>50229</v>
      </c>
    </row>
    <row r="330" spans="1:3" x14ac:dyDescent="0.25">
      <c r="A330" t="s">
        <v>330</v>
      </c>
      <c r="B330" t="s">
        <v>1084</v>
      </c>
      <c r="C330">
        <v>45484</v>
      </c>
    </row>
    <row r="331" spans="1:3" x14ac:dyDescent="0.25">
      <c r="A331" t="s">
        <v>331</v>
      </c>
      <c r="B331" t="s">
        <v>1085</v>
      </c>
      <c r="C331">
        <v>44388</v>
      </c>
    </row>
    <row r="332" spans="1:3" x14ac:dyDescent="0.25">
      <c r="A332" t="s">
        <v>332</v>
      </c>
      <c r="B332" t="s">
        <v>1086</v>
      </c>
      <c r="C332">
        <v>48520</v>
      </c>
    </row>
    <row r="333" spans="1:3" x14ac:dyDescent="0.25">
      <c r="A333" t="s">
        <v>333</v>
      </c>
      <c r="B333" t="s">
        <v>1087</v>
      </c>
      <c r="C333">
        <v>45492</v>
      </c>
    </row>
    <row r="334" spans="1:3" x14ac:dyDescent="0.25">
      <c r="A334" t="s">
        <v>334</v>
      </c>
      <c r="B334" t="s">
        <v>1088</v>
      </c>
      <c r="C334">
        <v>48629</v>
      </c>
    </row>
    <row r="335" spans="1:3" x14ac:dyDescent="0.25">
      <c r="A335" t="s">
        <v>335</v>
      </c>
      <c r="B335" t="s">
        <v>1089</v>
      </c>
      <c r="C335">
        <v>46920</v>
      </c>
    </row>
    <row r="336" spans="1:3" x14ac:dyDescent="0.25">
      <c r="A336" t="s">
        <v>336</v>
      </c>
      <c r="B336" t="s">
        <v>1090</v>
      </c>
      <c r="C336">
        <v>44396</v>
      </c>
    </row>
    <row r="337" spans="1:3" x14ac:dyDescent="0.25">
      <c r="A337" t="s">
        <v>337</v>
      </c>
      <c r="B337" t="s">
        <v>1091</v>
      </c>
      <c r="C337">
        <v>44404</v>
      </c>
    </row>
    <row r="338" spans="1:3" x14ac:dyDescent="0.25">
      <c r="A338" t="s">
        <v>338</v>
      </c>
      <c r="B338" t="s">
        <v>1092</v>
      </c>
      <c r="C338">
        <v>48173</v>
      </c>
    </row>
    <row r="339" spans="1:3" x14ac:dyDescent="0.25">
      <c r="A339" t="s">
        <v>339</v>
      </c>
      <c r="B339" t="s">
        <v>1093</v>
      </c>
      <c r="C339">
        <v>45500</v>
      </c>
    </row>
    <row r="340" spans="1:3" x14ac:dyDescent="0.25">
      <c r="A340" t="s">
        <v>340</v>
      </c>
      <c r="B340" t="s">
        <v>1094</v>
      </c>
      <c r="C340">
        <v>50633</v>
      </c>
    </row>
    <row r="341" spans="1:3" x14ac:dyDescent="0.25">
      <c r="A341" t="s">
        <v>341</v>
      </c>
      <c r="B341" t="s">
        <v>1095</v>
      </c>
      <c r="C341">
        <v>49361</v>
      </c>
    </row>
    <row r="342" spans="1:3" x14ac:dyDescent="0.25">
      <c r="A342" t="s">
        <v>342</v>
      </c>
      <c r="B342" t="s">
        <v>1096</v>
      </c>
      <c r="C342">
        <v>45518</v>
      </c>
    </row>
    <row r="343" spans="1:3" x14ac:dyDescent="0.25">
      <c r="A343" t="s">
        <v>343</v>
      </c>
      <c r="B343" t="s">
        <v>1097</v>
      </c>
      <c r="C343">
        <v>49890</v>
      </c>
    </row>
    <row r="344" spans="1:3" x14ac:dyDescent="0.25">
      <c r="A344" t="s">
        <v>344</v>
      </c>
      <c r="B344" t="s">
        <v>1098</v>
      </c>
      <c r="C344">
        <v>49627</v>
      </c>
    </row>
    <row r="345" spans="1:3" x14ac:dyDescent="0.25">
      <c r="A345" t="s">
        <v>345</v>
      </c>
      <c r="B345" t="s">
        <v>1099</v>
      </c>
      <c r="C345">
        <v>45948</v>
      </c>
    </row>
    <row r="346" spans="1:3" x14ac:dyDescent="0.25">
      <c r="A346" t="s">
        <v>346</v>
      </c>
      <c r="B346" t="s">
        <v>1100</v>
      </c>
      <c r="C346">
        <v>46672</v>
      </c>
    </row>
    <row r="347" spans="1:3" x14ac:dyDescent="0.25">
      <c r="A347" t="s">
        <v>347</v>
      </c>
      <c r="B347" t="s">
        <v>1101</v>
      </c>
      <c r="C347">
        <v>50039</v>
      </c>
    </row>
    <row r="348" spans="1:3" x14ac:dyDescent="0.25">
      <c r="A348" t="s">
        <v>348</v>
      </c>
      <c r="B348" t="s">
        <v>1102</v>
      </c>
      <c r="C348">
        <v>50740</v>
      </c>
    </row>
    <row r="349" spans="1:3" x14ac:dyDescent="0.25">
      <c r="A349" t="s">
        <v>349</v>
      </c>
      <c r="B349" t="s">
        <v>1103</v>
      </c>
      <c r="C349">
        <v>139303</v>
      </c>
    </row>
    <row r="350" spans="1:3" x14ac:dyDescent="0.25">
      <c r="A350" t="s">
        <v>350</v>
      </c>
      <c r="B350" t="s">
        <v>1104</v>
      </c>
      <c r="C350">
        <v>47712</v>
      </c>
    </row>
    <row r="351" spans="1:3" x14ac:dyDescent="0.25">
      <c r="A351" t="s">
        <v>351</v>
      </c>
      <c r="B351" t="s">
        <v>1105</v>
      </c>
      <c r="C351">
        <v>45526</v>
      </c>
    </row>
    <row r="352" spans="1:3" x14ac:dyDescent="0.25">
      <c r="A352" t="s">
        <v>352</v>
      </c>
      <c r="B352" t="s">
        <v>1106</v>
      </c>
      <c r="C352">
        <v>48777</v>
      </c>
    </row>
    <row r="353" spans="1:3" x14ac:dyDescent="0.25">
      <c r="A353" t="s">
        <v>353</v>
      </c>
      <c r="B353" t="s">
        <v>1107</v>
      </c>
      <c r="C353">
        <v>45534</v>
      </c>
    </row>
    <row r="354" spans="1:3" x14ac:dyDescent="0.25">
      <c r="A354" t="s">
        <v>354</v>
      </c>
      <c r="B354" t="s">
        <v>1108</v>
      </c>
      <c r="C354">
        <v>44412</v>
      </c>
    </row>
    <row r="355" spans="1:3" x14ac:dyDescent="0.25">
      <c r="A355" t="s">
        <v>355</v>
      </c>
      <c r="B355" t="s">
        <v>1109</v>
      </c>
      <c r="C355">
        <v>44420</v>
      </c>
    </row>
    <row r="356" spans="1:3" x14ac:dyDescent="0.25">
      <c r="A356" t="s">
        <v>356</v>
      </c>
      <c r="B356" t="s">
        <v>1110</v>
      </c>
      <c r="C356">
        <v>44438</v>
      </c>
    </row>
    <row r="357" spans="1:3" x14ac:dyDescent="0.25">
      <c r="A357" t="s">
        <v>357</v>
      </c>
      <c r="B357" t="s">
        <v>1111</v>
      </c>
      <c r="C357">
        <v>49270</v>
      </c>
    </row>
    <row r="358" spans="1:3" x14ac:dyDescent="0.25">
      <c r="A358" t="s">
        <v>358</v>
      </c>
      <c r="B358" t="s">
        <v>1112</v>
      </c>
      <c r="C358">
        <v>44446</v>
      </c>
    </row>
    <row r="359" spans="1:3" x14ac:dyDescent="0.25">
      <c r="A359" t="s">
        <v>359</v>
      </c>
      <c r="B359" t="s">
        <v>1113</v>
      </c>
      <c r="C359">
        <v>46995</v>
      </c>
    </row>
    <row r="360" spans="1:3" x14ac:dyDescent="0.25">
      <c r="A360" t="s">
        <v>360</v>
      </c>
      <c r="B360" t="s">
        <v>1114</v>
      </c>
      <c r="C360">
        <v>44461</v>
      </c>
    </row>
    <row r="361" spans="1:3" x14ac:dyDescent="0.25">
      <c r="A361" t="s">
        <v>361</v>
      </c>
      <c r="B361" t="s">
        <v>1115</v>
      </c>
      <c r="C361">
        <v>45955</v>
      </c>
    </row>
    <row r="362" spans="1:3" x14ac:dyDescent="0.25">
      <c r="A362" t="s">
        <v>362</v>
      </c>
      <c r="B362" t="s">
        <v>1116</v>
      </c>
      <c r="C362">
        <v>45963</v>
      </c>
    </row>
    <row r="363" spans="1:3" x14ac:dyDescent="0.25">
      <c r="A363" t="s">
        <v>363</v>
      </c>
      <c r="B363" t="s">
        <v>1117</v>
      </c>
      <c r="C363">
        <v>48710</v>
      </c>
    </row>
    <row r="364" spans="1:3" x14ac:dyDescent="0.25">
      <c r="A364" t="s">
        <v>364</v>
      </c>
      <c r="B364" t="s">
        <v>1118</v>
      </c>
      <c r="C364">
        <v>44479</v>
      </c>
    </row>
    <row r="365" spans="1:3" x14ac:dyDescent="0.25">
      <c r="A365" t="s">
        <v>365</v>
      </c>
      <c r="B365" t="s">
        <v>1119</v>
      </c>
      <c r="C365">
        <v>47720</v>
      </c>
    </row>
    <row r="366" spans="1:3" x14ac:dyDescent="0.25">
      <c r="A366" t="s">
        <v>366</v>
      </c>
      <c r="B366" t="s">
        <v>1120</v>
      </c>
      <c r="C366">
        <v>46136</v>
      </c>
    </row>
    <row r="367" spans="1:3" x14ac:dyDescent="0.25">
      <c r="A367" t="s">
        <v>367</v>
      </c>
      <c r="B367" t="s">
        <v>1121</v>
      </c>
      <c r="C367">
        <v>44487</v>
      </c>
    </row>
    <row r="368" spans="1:3" x14ac:dyDescent="0.25">
      <c r="A368" t="s">
        <v>368</v>
      </c>
      <c r="B368" t="s">
        <v>1122</v>
      </c>
      <c r="C368">
        <v>45559</v>
      </c>
    </row>
    <row r="369" spans="1:3" x14ac:dyDescent="0.25">
      <c r="A369" t="s">
        <v>369</v>
      </c>
      <c r="B369" t="s">
        <v>1123</v>
      </c>
      <c r="C369">
        <v>49718</v>
      </c>
    </row>
    <row r="370" spans="1:3" x14ac:dyDescent="0.25">
      <c r="A370" t="s">
        <v>370</v>
      </c>
      <c r="B370" t="s">
        <v>1124</v>
      </c>
      <c r="C370">
        <v>44453</v>
      </c>
    </row>
    <row r="371" spans="1:3" x14ac:dyDescent="0.25">
      <c r="A371" t="s">
        <v>371</v>
      </c>
      <c r="B371" t="s">
        <v>1363</v>
      </c>
      <c r="C371">
        <v>47217</v>
      </c>
    </row>
    <row r="372" spans="1:3" x14ac:dyDescent="0.25">
      <c r="A372" t="s">
        <v>372</v>
      </c>
      <c r="B372" t="s">
        <v>1125</v>
      </c>
      <c r="C372">
        <v>45542</v>
      </c>
    </row>
    <row r="373" spans="1:3" x14ac:dyDescent="0.25">
      <c r="A373" t="s">
        <v>373</v>
      </c>
      <c r="B373" t="s">
        <v>1126</v>
      </c>
      <c r="C373">
        <v>45567</v>
      </c>
    </row>
    <row r="374" spans="1:3" x14ac:dyDescent="0.25">
      <c r="A374" t="s">
        <v>374</v>
      </c>
      <c r="B374" t="s">
        <v>1127</v>
      </c>
      <c r="C374">
        <v>48637</v>
      </c>
    </row>
    <row r="375" spans="1:3" x14ac:dyDescent="0.25">
      <c r="A375" t="s">
        <v>375</v>
      </c>
      <c r="B375" t="s">
        <v>1128</v>
      </c>
      <c r="C375">
        <v>44495</v>
      </c>
    </row>
    <row r="376" spans="1:3" x14ac:dyDescent="0.25">
      <c r="A376" t="s">
        <v>376</v>
      </c>
      <c r="B376" t="s">
        <v>1129</v>
      </c>
      <c r="C376">
        <v>48900</v>
      </c>
    </row>
    <row r="377" spans="1:3" x14ac:dyDescent="0.25">
      <c r="A377" t="s">
        <v>377</v>
      </c>
      <c r="B377" t="s">
        <v>1130</v>
      </c>
      <c r="C377">
        <v>50047</v>
      </c>
    </row>
    <row r="378" spans="1:3" x14ac:dyDescent="0.25">
      <c r="A378" t="s">
        <v>378</v>
      </c>
      <c r="B378" t="s">
        <v>1131</v>
      </c>
      <c r="C378">
        <v>50708</v>
      </c>
    </row>
    <row r="379" spans="1:3" x14ac:dyDescent="0.25">
      <c r="A379" t="s">
        <v>379</v>
      </c>
      <c r="B379" t="s">
        <v>1132</v>
      </c>
      <c r="C379">
        <v>44503</v>
      </c>
    </row>
    <row r="380" spans="1:3" x14ac:dyDescent="0.25">
      <c r="A380" t="s">
        <v>380</v>
      </c>
      <c r="B380" t="s">
        <v>1133</v>
      </c>
      <c r="C380">
        <v>50641</v>
      </c>
    </row>
    <row r="381" spans="1:3" x14ac:dyDescent="0.25">
      <c r="A381" t="s">
        <v>381</v>
      </c>
      <c r="B381" t="s">
        <v>1134</v>
      </c>
      <c r="C381">
        <v>44511</v>
      </c>
    </row>
    <row r="382" spans="1:3" x14ac:dyDescent="0.25">
      <c r="A382" t="s">
        <v>382</v>
      </c>
      <c r="B382" t="s">
        <v>1135</v>
      </c>
      <c r="C382">
        <v>48025</v>
      </c>
    </row>
    <row r="383" spans="1:3" x14ac:dyDescent="0.25">
      <c r="A383" t="s">
        <v>383</v>
      </c>
      <c r="B383" t="s">
        <v>1136</v>
      </c>
      <c r="C383">
        <v>44529</v>
      </c>
    </row>
    <row r="384" spans="1:3" x14ac:dyDescent="0.25">
      <c r="A384" t="s">
        <v>384</v>
      </c>
      <c r="B384" t="s">
        <v>1137</v>
      </c>
      <c r="C384">
        <v>44537</v>
      </c>
    </row>
    <row r="385" spans="1:3" x14ac:dyDescent="0.25">
      <c r="A385" t="s">
        <v>385</v>
      </c>
      <c r="B385" t="s">
        <v>1138</v>
      </c>
      <c r="C385">
        <v>44545</v>
      </c>
    </row>
    <row r="386" spans="1:3" x14ac:dyDescent="0.25">
      <c r="A386" t="s">
        <v>386</v>
      </c>
      <c r="B386" t="s">
        <v>1139</v>
      </c>
      <c r="C386">
        <v>50336</v>
      </c>
    </row>
    <row r="387" spans="1:3" x14ac:dyDescent="0.25">
      <c r="A387" t="s">
        <v>387</v>
      </c>
      <c r="B387" t="s">
        <v>1140</v>
      </c>
      <c r="C387">
        <v>46250</v>
      </c>
    </row>
    <row r="388" spans="1:3" x14ac:dyDescent="0.25">
      <c r="A388" t="s">
        <v>388</v>
      </c>
      <c r="B388" t="s">
        <v>1141</v>
      </c>
      <c r="C388">
        <v>46722</v>
      </c>
    </row>
    <row r="389" spans="1:3" x14ac:dyDescent="0.25">
      <c r="A389" t="s">
        <v>389</v>
      </c>
      <c r="B389" t="s">
        <v>1142</v>
      </c>
      <c r="C389">
        <v>49056</v>
      </c>
    </row>
    <row r="390" spans="1:3" x14ac:dyDescent="0.25">
      <c r="A390" t="s">
        <v>390</v>
      </c>
      <c r="B390" t="s">
        <v>1143</v>
      </c>
      <c r="C390">
        <v>48728</v>
      </c>
    </row>
    <row r="391" spans="1:3" x14ac:dyDescent="0.25">
      <c r="A391" t="s">
        <v>391</v>
      </c>
      <c r="B391" t="s">
        <v>1144</v>
      </c>
      <c r="C391">
        <v>48819</v>
      </c>
    </row>
    <row r="392" spans="1:3" x14ac:dyDescent="0.25">
      <c r="A392" t="s">
        <v>392</v>
      </c>
      <c r="B392" t="s">
        <v>1145</v>
      </c>
      <c r="C392">
        <v>48033</v>
      </c>
    </row>
    <row r="393" spans="1:3" x14ac:dyDescent="0.25">
      <c r="A393" t="s">
        <v>393</v>
      </c>
      <c r="B393" t="s">
        <v>1146</v>
      </c>
      <c r="C393">
        <v>48736</v>
      </c>
    </row>
    <row r="394" spans="1:3" x14ac:dyDescent="0.25">
      <c r="A394" t="s">
        <v>394</v>
      </c>
      <c r="B394" t="s">
        <v>1147</v>
      </c>
      <c r="C394">
        <v>47365</v>
      </c>
    </row>
    <row r="395" spans="1:3" x14ac:dyDescent="0.25">
      <c r="A395" t="s">
        <v>395</v>
      </c>
      <c r="B395" t="s">
        <v>1148</v>
      </c>
      <c r="C395">
        <v>49635</v>
      </c>
    </row>
    <row r="396" spans="1:3" x14ac:dyDescent="0.25">
      <c r="A396" t="s">
        <v>396</v>
      </c>
      <c r="B396" t="s">
        <v>1149</v>
      </c>
      <c r="C396">
        <v>49908</v>
      </c>
    </row>
    <row r="397" spans="1:3" x14ac:dyDescent="0.25">
      <c r="A397" t="s">
        <v>397</v>
      </c>
      <c r="B397" t="s">
        <v>1150</v>
      </c>
      <c r="C397">
        <v>46268</v>
      </c>
    </row>
    <row r="398" spans="1:3" x14ac:dyDescent="0.25">
      <c r="A398" t="s">
        <v>398</v>
      </c>
      <c r="B398" t="s">
        <v>1151</v>
      </c>
      <c r="C398">
        <v>50575</v>
      </c>
    </row>
    <row r="399" spans="1:3" x14ac:dyDescent="0.25">
      <c r="A399" t="s">
        <v>399</v>
      </c>
      <c r="B399" t="s">
        <v>1152</v>
      </c>
      <c r="C399">
        <v>50716</v>
      </c>
    </row>
    <row r="400" spans="1:3" x14ac:dyDescent="0.25">
      <c r="A400" t="s">
        <v>400</v>
      </c>
      <c r="B400" t="s">
        <v>1153</v>
      </c>
      <c r="C400">
        <v>44552</v>
      </c>
    </row>
    <row r="401" spans="1:3" x14ac:dyDescent="0.25">
      <c r="A401" t="s">
        <v>401</v>
      </c>
      <c r="B401" t="s">
        <v>1154</v>
      </c>
      <c r="C401">
        <v>44560</v>
      </c>
    </row>
    <row r="402" spans="1:3" x14ac:dyDescent="0.25">
      <c r="A402" t="s">
        <v>402</v>
      </c>
      <c r="B402" t="s">
        <v>1155</v>
      </c>
      <c r="C402">
        <v>50567</v>
      </c>
    </row>
    <row r="403" spans="1:3" x14ac:dyDescent="0.25">
      <c r="A403" t="s">
        <v>403</v>
      </c>
      <c r="B403" t="s">
        <v>1156</v>
      </c>
      <c r="C403">
        <v>44578</v>
      </c>
    </row>
    <row r="404" spans="1:3" x14ac:dyDescent="0.25">
      <c r="A404" t="s">
        <v>404</v>
      </c>
      <c r="B404" t="s">
        <v>1157</v>
      </c>
      <c r="C404">
        <v>47761</v>
      </c>
    </row>
    <row r="405" spans="1:3" x14ac:dyDescent="0.25">
      <c r="A405" t="s">
        <v>405</v>
      </c>
      <c r="B405" t="s">
        <v>1158</v>
      </c>
      <c r="C405">
        <v>47373</v>
      </c>
    </row>
    <row r="406" spans="1:3" x14ac:dyDescent="0.25">
      <c r="A406" t="s">
        <v>406</v>
      </c>
      <c r="B406" t="s">
        <v>1159</v>
      </c>
      <c r="C406">
        <v>44586</v>
      </c>
    </row>
    <row r="407" spans="1:3" x14ac:dyDescent="0.25">
      <c r="A407" t="s">
        <v>407</v>
      </c>
      <c r="B407" t="s">
        <v>1160</v>
      </c>
      <c r="C407">
        <v>44594</v>
      </c>
    </row>
    <row r="408" spans="1:3" x14ac:dyDescent="0.25">
      <c r="A408" t="s">
        <v>408</v>
      </c>
      <c r="B408" t="s">
        <v>1161</v>
      </c>
      <c r="C408">
        <v>61903</v>
      </c>
    </row>
    <row r="409" spans="1:3" x14ac:dyDescent="0.25">
      <c r="A409" t="s">
        <v>409</v>
      </c>
      <c r="B409" t="s">
        <v>1162</v>
      </c>
      <c r="C409">
        <v>49726</v>
      </c>
    </row>
    <row r="410" spans="1:3" x14ac:dyDescent="0.25">
      <c r="A410" t="s">
        <v>410</v>
      </c>
      <c r="B410" t="s">
        <v>1163</v>
      </c>
      <c r="C410">
        <v>46763</v>
      </c>
    </row>
    <row r="411" spans="1:3" x14ac:dyDescent="0.25">
      <c r="A411" t="s">
        <v>411</v>
      </c>
      <c r="B411" t="s">
        <v>1164</v>
      </c>
      <c r="C411">
        <v>46573</v>
      </c>
    </row>
    <row r="412" spans="1:3" x14ac:dyDescent="0.25">
      <c r="A412" t="s">
        <v>412</v>
      </c>
      <c r="B412" t="s">
        <v>1165</v>
      </c>
      <c r="C412">
        <v>49478</v>
      </c>
    </row>
    <row r="413" spans="1:3" x14ac:dyDescent="0.25">
      <c r="A413" t="s">
        <v>413</v>
      </c>
      <c r="B413" t="s">
        <v>1166</v>
      </c>
      <c r="C413">
        <v>46581</v>
      </c>
    </row>
    <row r="414" spans="1:3" x14ac:dyDescent="0.25">
      <c r="A414" t="s">
        <v>414</v>
      </c>
      <c r="B414" t="s">
        <v>1167</v>
      </c>
      <c r="C414">
        <v>44602</v>
      </c>
    </row>
    <row r="415" spans="1:3" x14ac:dyDescent="0.25">
      <c r="A415" t="s">
        <v>415</v>
      </c>
      <c r="B415" t="s">
        <v>1168</v>
      </c>
      <c r="C415">
        <v>44610</v>
      </c>
    </row>
    <row r="416" spans="1:3" x14ac:dyDescent="0.25">
      <c r="A416" t="s">
        <v>416</v>
      </c>
      <c r="B416" t="s">
        <v>1169</v>
      </c>
      <c r="C416">
        <v>49916</v>
      </c>
    </row>
    <row r="417" spans="1:3" x14ac:dyDescent="0.25">
      <c r="A417" t="s">
        <v>417</v>
      </c>
      <c r="B417" t="s">
        <v>1170</v>
      </c>
      <c r="C417">
        <v>50724</v>
      </c>
    </row>
    <row r="418" spans="1:3" x14ac:dyDescent="0.25">
      <c r="A418" t="s">
        <v>418</v>
      </c>
      <c r="B418" t="s">
        <v>1171</v>
      </c>
      <c r="C418">
        <v>48215</v>
      </c>
    </row>
    <row r="419" spans="1:3" x14ac:dyDescent="0.25">
      <c r="A419" t="s">
        <v>419</v>
      </c>
      <c r="B419" t="s">
        <v>1172</v>
      </c>
      <c r="C419">
        <v>49379</v>
      </c>
    </row>
    <row r="420" spans="1:3" x14ac:dyDescent="0.25">
      <c r="A420" t="s">
        <v>420</v>
      </c>
      <c r="B420" t="s">
        <v>1173</v>
      </c>
      <c r="C420">
        <v>49387</v>
      </c>
    </row>
    <row r="421" spans="1:3" x14ac:dyDescent="0.25">
      <c r="A421" t="s">
        <v>421</v>
      </c>
      <c r="B421" t="s">
        <v>1174</v>
      </c>
      <c r="C421">
        <v>44628</v>
      </c>
    </row>
    <row r="422" spans="1:3" x14ac:dyDescent="0.25">
      <c r="A422" t="s">
        <v>422</v>
      </c>
      <c r="B422" t="s">
        <v>1175</v>
      </c>
      <c r="C422">
        <v>49510</v>
      </c>
    </row>
    <row r="423" spans="1:3" x14ac:dyDescent="0.25">
      <c r="A423" t="s">
        <v>423</v>
      </c>
      <c r="B423" t="s">
        <v>1176</v>
      </c>
      <c r="C423">
        <v>49395</v>
      </c>
    </row>
    <row r="424" spans="1:3" x14ac:dyDescent="0.25">
      <c r="A424" t="s">
        <v>424</v>
      </c>
      <c r="B424" t="s">
        <v>1177</v>
      </c>
      <c r="C424">
        <v>48579</v>
      </c>
    </row>
    <row r="425" spans="1:3" x14ac:dyDescent="0.25">
      <c r="A425" t="s">
        <v>425</v>
      </c>
      <c r="B425" t="s">
        <v>1178</v>
      </c>
      <c r="C425">
        <v>44636</v>
      </c>
    </row>
    <row r="426" spans="1:3" x14ac:dyDescent="0.25">
      <c r="A426" t="s">
        <v>426</v>
      </c>
      <c r="B426" t="s">
        <v>1179</v>
      </c>
      <c r="C426">
        <v>47597</v>
      </c>
    </row>
    <row r="427" spans="1:3" x14ac:dyDescent="0.25">
      <c r="A427" t="s">
        <v>427</v>
      </c>
      <c r="B427" t="s">
        <v>1180</v>
      </c>
      <c r="C427">
        <v>45575</v>
      </c>
    </row>
    <row r="428" spans="1:3" x14ac:dyDescent="0.25">
      <c r="A428" t="s">
        <v>428</v>
      </c>
      <c r="B428" t="s">
        <v>1181</v>
      </c>
      <c r="C428">
        <v>46813</v>
      </c>
    </row>
    <row r="429" spans="1:3" x14ac:dyDescent="0.25">
      <c r="A429" t="s">
        <v>429</v>
      </c>
      <c r="B429" t="s">
        <v>1182</v>
      </c>
      <c r="C429">
        <v>45781</v>
      </c>
    </row>
    <row r="430" spans="1:3" x14ac:dyDescent="0.25">
      <c r="A430" t="s">
        <v>430</v>
      </c>
      <c r="B430" t="s">
        <v>1183</v>
      </c>
      <c r="C430">
        <v>47902</v>
      </c>
    </row>
    <row r="431" spans="1:3" x14ac:dyDescent="0.25">
      <c r="A431" t="s">
        <v>431</v>
      </c>
      <c r="B431" t="s">
        <v>1184</v>
      </c>
      <c r="C431">
        <v>49924</v>
      </c>
    </row>
    <row r="432" spans="1:3" x14ac:dyDescent="0.25">
      <c r="A432" t="s">
        <v>432</v>
      </c>
      <c r="B432" t="s">
        <v>1185</v>
      </c>
      <c r="C432">
        <v>45583</v>
      </c>
    </row>
    <row r="433" spans="1:3" x14ac:dyDescent="0.25">
      <c r="A433" t="s">
        <v>433</v>
      </c>
      <c r="B433" t="s">
        <v>1186</v>
      </c>
      <c r="C433">
        <v>47076</v>
      </c>
    </row>
    <row r="434" spans="1:3" x14ac:dyDescent="0.25">
      <c r="A434" t="s">
        <v>434</v>
      </c>
      <c r="B434" t="s">
        <v>1187</v>
      </c>
      <c r="C434">
        <v>46896</v>
      </c>
    </row>
    <row r="435" spans="1:3" x14ac:dyDescent="0.25">
      <c r="A435" t="s">
        <v>435</v>
      </c>
      <c r="B435" t="s">
        <v>1188</v>
      </c>
      <c r="C435">
        <v>47084</v>
      </c>
    </row>
    <row r="436" spans="1:3" x14ac:dyDescent="0.25">
      <c r="A436" t="s">
        <v>436</v>
      </c>
      <c r="B436" t="s">
        <v>1189</v>
      </c>
      <c r="C436">
        <v>44644</v>
      </c>
    </row>
    <row r="437" spans="1:3" x14ac:dyDescent="0.25">
      <c r="A437" t="s">
        <v>437</v>
      </c>
      <c r="B437" t="s">
        <v>1190</v>
      </c>
      <c r="C437">
        <v>49932</v>
      </c>
    </row>
    <row r="438" spans="1:3" x14ac:dyDescent="0.25">
      <c r="A438" t="s">
        <v>438</v>
      </c>
      <c r="B438" t="s">
        <v>1191</v>
      </c>
      <c r="C438">
        <v>48421</v>
      </c>
    </row>
    <row r="439" spans="1:3" x14ac:dyDescent="0.25">
      <c r="A439" t="s">
        <v>439</v>
      </c>
      <c r="B439" t="s">
        <v>1192</v>
      </c>
      <c r="C439">
        <v>49460</v>
      </c>
    </row>
    <row r="440" spans="1:3" x14ac:dyDescent="0.25">
      <c r="A440" t="s">
        <v>440</v>
      </c>
      <c r="B440" t="s">
        <v>1193</v>
      </c>
      <c r="C440">
        <v>48348</v>
      </c>
    </row>
    <row r="441" spans="1:3" x14ac:dyDescent="0.25">
      <c r="A441" t="s">
        <v>441</v>
      </c>
      <c r="B441" t="s">
        <v>1194</v>
      </c>
      <c r="C441">
        <v>44651</v>
      </c>
    </row>
    <row r="442" spans="1:3" x14ac:dyDescent="0.25">
      <c r="A442" t="s">
        <v>442</v>
      </c>
      <c r="B442" t="s">
        <v>1195</v>
      </c>
      <c r="C442">
        <v>44669</v>
      </c>
    </row>
    <row r="443" spans="1:3" x14ac:dyDescent="0.25">
      <c r="A443" t="s">
        <v>443</v>
      </c>
      <c r="B443" t="s">
        <v>1196</v>
      </c>
      <c r="C443">
        <v>49288</v>
      </c>
    </row>
    <row r="444" spans="1:3" x14ac:dyDescent="0.25">
      <c r="A444" t="s">
        <v>444</v>
      </c>
      <c r="B444" t="s">
        <v>1197</v>
      </c>
      <c r="C444">
        <v>44677</v>
      </c>
    </row>
    <row r="445" spans="1:3" x14ac:dyDescent="0.25">
      <c r="A445" t="s">
        <v>445</v>
      </c>
      <c r="B445" t="s">
        <v>1198</v>
      </c>
      <c r="C445">
        <v>45880</v>
      </c>
    </row>
    <row r="446" spans="1:3" x14ac:dyDescent="0.25">
      <c r="A446" t="s">
        <v>446</v>
      </c>
      <c r="B446" t="s">
        <v>1199</v>
      </c>
      <c r="C446">
        <v>44685</v>
      </c>
    </row>
    <row r="447" spans="1:3" x14ac:dyDescent="0.25">
      <c r="A447" t="s">
        <v>447</v>
      </c>
      <c r="B447" t="s">
        <v>1200</v>
      </c>
      <c r="C447">
        <v>44693</v>
      </c>
    </row>
    <row r="448" spans="1:3" x14ac:dyDescent="0.25">
      <c r="A448" t="s">
        <v>448</v>
      </c>
      <c r="B448" t="s">
        <v>1201</v>
      </c>
      <c r="C448">
        <v>50054</v>
      </c>
    </row>
    <row r="449" spans="1:3" x14ac:dyDescent="0.25">
      <c r="A449" t="s">
        <v>449</v>
      </c>
      <c r="B449" t="s">
        <v>1202</v>
      </c>
      <c r="C449">
        <v>47001</v>
      </c>
    </row>
    <row r="450" spans="1:3" x14ac:dyDescent="0.25">
      <c r="A450" t="s">
        <v>450</v>
      </c>
      <c r="B450" t="s">
        <v>1203</v>
      </c>
      <c r="C450">
        <v>46599</v>
      </c>
    </row>
    <row r="451" spans="1:3" x14ac:dyDescent="0.25">
      <c r="A451" t="s">
        <v>451</v>
      </c>
      <c r="B451" t="s">
        <v>1204</v>
      </c>
      <c r="C451">
        <v>48439</v>
      </c>
    </row>
    <row r="452" spans="1:3" x14ac:dyDescent="0.25">
      <c r="A452" t="s">
        <v>452</v>
      </c>
      <c r="B452" t="s">
        <v>1205</v>
      </c>
      <c r="C452">
        <v>47506</v>
      </c>
    </row>
    <row r="453" spans="1:3" x14ac:dyDescent="0.25">
      <c r="A453" t="s">
        <v>453</v>
      </c>
      <c r="B453" t="s">
        <v>1206</v>
      </c>
      <c r="C453">
        <v>46474</v>
      </c>
    </row>
    <row r="454" spans="1:3" x14ac:dyDescent="0.25">
      <c r="A454" t="s">
        <v>454</v>
      </c>
      <c r="B454" t="s">
        <v>1207</v>
      </c>
      <c r="C454">
        <v>46078</v>
      </c>
    </row>
    <row r="455" spans="1:3" x14ac:dyDescent="0.25">
      <c r="A455" t="s">
        <v>455</v>
      </c>
      <c r="B455" t="s">
        <v>1208</v>
      </c>
      <c r="C455">
        <v>45591</v>
      </c>
    </row>
    <row r="456" spans="1:3" x14ac:dyDescent="0.25">
      <c r="A456" t="s">
        <v>456</v>
      </c>
      <c r="B456" t="s">
        <v>1209</v>
      </c>
      <c r="C456">
        <v>48447</v>
      </c>
    </row>
    <row r="457" spans="1:3" x14ac:dyDescent="0.25">
      <c r="A457" t="s">
        <v>457</v>
      </c>
      <c r="B457" t="s">
        <v>1210</v>
      </c>
      <c r="C457">
        <v>46482</v>
      </c>
    </row>
    <row r="458" spans="1:3" x14ac:dyDescent="0.25">
      <c r="A458" t="s">
        <v>458</v>
      </c>
      <c r="B458" t="s">
        <v>1211</v>
      </c>
      <c r="C458">
        <v>47514</v>
      </c>
    </row>
    <row r="459" spans="1:3" x14ac:dyDescent="0.25">
      <c r="A459" t="s">
        <v>459</v>
      </c>
      <c r="B459" t="s">
        <v>1212</v>
      </c>
      <c r="C459">
        <v>47894</v>
      </c>
    </row>
    <row r="460" spans="1:3" x14ac:dyDescent="0.25">
      <c r="A460" t="s">
        <v>460</v>
      </c>
      <c r="B460" t="s">
        <v>1213</v>
      </c>
      <c r="C460">
        <v>48090</v>
      </c>
    </row>
    <row r="461" spans="1:3" x14ac:dyDescent="0.25">
      <c r="A461" t="s">
        <v>461</v>
      </c>
      <c r="B461" t="s">
        <v>1214</v>
      </c>
      <c r="C461">
        <v>47944</v>
      </c>
    </row>
    <row r="462" spans="1:3" x14ac:dyDescent="0.25">
      <c r="A462" t="s">
        <v>462</v>
      </c>
      <c r="B462" t="s">
        <v>1215</v>
      </c>
      <c r="C462">
        <v>44701</v>
      </c>
    </row>
    <row r="463" spans="1:3" x14ac:dyDescent="0.25">
      <c r="A463" t="s">
        <v>463</v>
      </c>
      <c r="B463" t="s">
        <v>1216</v>
      </c>
      <c r="C463">
        <v>47308</v>
      </c>
    </row>
    <row r="464" spans="1:3" x14ac:dyDescent="0.25">
      <c r="A464" t="s">
        <v>464</v>
      </c>
      <c r="B464" t="s">
        <v>1217</v>
      </c>
      <c r="C464">
        <v>49213</v>
      </c>
    </row>
    <row r="465" spans="1:3" x14ac:dyDescent="0.25">
      <c r="A465" t="s">
        <v>465</v>
      </c>
      <c r="B465" t="s">
        <v>1218</v>
      </c>
      <c r="C465">
        <v>46144</v>
      </c>
    </row>
    <row r="466" spans="1:3" x14ac:dyDescent="0.25">
      <c r="A466" t="s">
        <v>466</v>
      </c>
      <c r="B466" t="s">
        <v>1219</v>
      </c>
      <c r="C466">
        <v>45609</v>
      </c>
    </row>
    <row r="467" spans="1:3" x14ac:dyDescent="0.25">
      <c r="A467" t="s">
        <v>467</v>
      </c>
      <c r="B467" t="s">
        <v>1220</v>
      </c>
      <c r="C467">
        <v>49817</v>
      </c>
    </row>
    <row r="468" spans="1:3" x14ac:dyDescent="0.25">
      <c r="A468" t="s">
        <v>468</v>
      </c>
      <c r="B468" t="s">
        <v>1221</v>
      </c>
      <c r="C468">
        <v>44735</v>
      </c>
    </row>
    <row r="469" spans="1:3" x14ac:dyDescent="0.25">
      <c r="A469" t="s">
        <v>469</v>
      </c>
      <c r="B469" t="s">
        <v>1222</v>
      </c>
      <c r="C469">
        <v>44743</v>
      </c>
    </row>
    <row r="470" spans="1:3" x14ac:dyDescent="0.25">
      <c r="A470" t="s">
        <v>470</v>
      </c>
      <c r="B470" t="s">
        <v>1223</v>
      </c>
      <c r="C470">
        <v>49940</v>
      </c>
    </row>
    <row r="471" spans="1:3" x14ac:dyDescent="0.25">
      <c r="A471" t="s">
        <v>471</v>
      </c>
      <c r="B471" t="s">
        <v>1224</v>
      </c>
      <c r="C471">
        <v>49130</v>
      </c>
    </row>
    <row r="472" spans="1:3" x14ac:dyDescent="0.25">
      <c r="A472" t="s">
        <v>472</v>
      </c>
      <c r="B472" t="s">
        <v>1225</v>
      </c>
      <c r="C472">
        <v>48355</v>
      </c>
    </row>
    <row r="473" spans="1:3" x14ac:dyDescent="0.25">
      <c r="A473" t="s">
        <v>473</v>
      </c>
      <c r="B473" t="s">
        <v>1226</v>
      </c>
      <c r="C473">
        <v>49684</v>
      </c>
    </row>
    <row r="474" spans="1:3" x14ac:dyDescent="0.25">
      <c r="A474" t="s">
        <v>474</v>
      </c>
      <c r="B474" t="s">
        <v>1227</v>
      </c>
      <c r="C474">
        <v>46003</v>
      </c>
    </row>
    <row r="475" spans="1:3" x14ac:dyDescent="0.25">
      <c r="A475" t="s">
        <v>475</v>
      </c>
      <c r="B475" t="s">
        <v>1228</v>
      </c>
      <c r="C475">
        <v>44750</v>
      </c>
    </row>
    <row r="476" spans="1:3" x14ac:dyDescent="0.25">
      <c r="A476" t="s">
        <v>476</v>
      </c>
      <c r="B476" t="s">
        <v>1229</v>
      </c>
      <c r="C476">
        <v>45799</v>
      </c>
    </row>
    <row r="477" spans="1:3" x14ac:dyDescent="0.25">
      <c r="A477" t="s">
        <v>477</v>
      </c>
      <c r="B477" t="s">
        <v>1230</v>
      </c>
      <c r="C477">
        <v>44768</v>
      </c>
    </row>
    <row r="478" spans="1:3" x14ac:dyDescent="0.25">
      <c r="A478" t="s">
        <v>478</v>
      </c>
      <c r="B478" t="s">
        <v>1231</v>
      </c>
      <c r="C478">
        <v>44776</v>
      </c>
    </row>
    <row r="479" spans="1:3" x14ac:dyDescent="0.25">
      <c r="A479" t="s">
        <v>479</v>
      </c>
      <c r="B479" t="s">
        <v>1232</v>
      </c>
      <c r="C479">
        <v>44784</v>
      </c>
    </row>
    <row r="480" spans="1:3" x14ac:dyDescent="0.25">
      <c r="A480" t="s">
        <v>480</v>
      </c>
      <c r="B480" t="s">
        <v>1233</v>
      </c>
      <c r="C480">
        <v>46607</v>
      </c>
    </row>
    <row r="481" spans="1:3" x14ac:dyDescent="0.25">
      <c r="A481" t="s">
        <v>481</v>
      </c>
      <c r="B481" t="s">
        <v>1234</v>
      </c>
      <c r="C481">
        <v>47738</v>
      </c>
    </row>
    <row r="482" spans="1:3" x14ac:dyDescent="0.25">
      <c r="A482" t="s">
        <v>482</v>
      </c>
      <c r="B482" t="s">
        <v>1235</v>
      </c>
      <c r="C482">
        <v>44792</v>
      </c>
    </row>
    <row r="483" spans="1:3" x14ac:dyDescent="0.25">
      <c r="A483" t="s">
        <v>483</v>
      </c>
      <c r="B483" t="s">
        <v>1236</v>
      </c>
      <c r="C483">
        <v>47951</v>
      </c>
    </row>
    <row r="484" spans="1:3" x14ac:dyDescent="0.25">
      <c r="A484" t="s">
        <v>484</v>
      </c>
      <c r="B484" t="s">
        <v>1237</v>
      </c>
      <c r="C484">
        <v>48363</v>
      </c>
    </row>
    <row r="485" spans="1:3" x14ac:dyDescent="0.25">
      <c r="A485" t="s">
        <v>485</v>
      </c>
      <c r="B485" t="s">
        <v>1238</v>
      </c>
      <c r="C485">
        <v>44800</v>
      </c>
    </row>
    <row r="486" spans="1:3" x14ac:dyDescent="0.25">
      <c r="A486" t="s">
        <v>486</v>
      </c>
      <c r="B486" t="s">
        <v>1239</v>
      </c>
      <c r="C486">
        <v>49221</v>
      </c>
    </row>
    <row r="487" spans="1:3" x14ac:dyDescent="0.25">
      <c r="A487" t="s">
        <v>487</v>
      </c>
      <c r="B487" t="s">
        <v>1240</v>
      </c>
      <c r="C487">
        <v>50583</v>
      </c>
    </row>
    <row r="488" spans="1:3" x14ac:dyDescent="0.25">
      <c r="A488" t="s">
        <v>488</v>
      </c>
      <c r="B488" t="s">
        <v>1241</v>
      </c>
      <c r="C488">
        <v>46276</v>
      </c>
    </row>
    <row r="489" spans="1:3" x14ac:dyDescent="0.25">
      <c r="A489" t="s">
        <v>489</v>
      </c>
      <c r="B489" t="s">
        <v>1242</v>
      </c>
      <c r="C489">
        <v>49528</v>
      </c>
    </row>
    <row r="490" spans="1:3" x14ac:dyDescent="0.25">
      <c r="A490" t="s">
        <v>490</v>
      </c>
      <c r="B490" t="s">
        <v>1243</v>
      </c>
      <c r="C490">
        <v>46441</v>
      </c>
    </row>
    <row r="491" spans="1:3" x14ac:dyDescent="0.25">
      <c r="A491" t="s">
        <v>491</v>
      </c>
      <c r="B491" t="s">
        <v>1244</v>
      </c>
      <c r="C491">
        <v>48538</v>
      </c>
    </row>
    <row r="492" spans="1:3" x14ac:dyDescent="0.25">
      <c r="A492" t="s">
        <v>492</v>
      </c>
      <c r="B492" t="s">
        <v>1245</v>
      </c>
      <c r="C492">
        <v>49064</v>
      </c>
    </row>
    <row r="493" spans="1:3" x14ac:dyDescent="0.25">
      <c r="A493" t="s">
        <v>493</v>
      </c>
      <c r="B493" t="s">
        <v>1246</v>
      </c>
      <c r="C493">
        <v>50237</v>
      </c>
    </row>
    <row r="494" spans="1:3" x14ac:dyDescent="0.25">
      <c r="A494" t="s">
        <v>494</v>
      </c>
      <c r="B494" t="s">
        <v>1247</v>
      </c>
      <c r="C494">
        <v>48041</v>
      </c>
    </row>
    <row r="495" spans="1:3" x14ac:dyDescent="0.25">
      <c r="A495" t="s">
        <v>495</v>
      </c>
      <c r="B495" t="s">
        <v>1248</v>
      </c>
      <c r="C495">
        <v>47381</v>
      </c>
    </row>
    <row r="496" spans="1:3" x14ac:dyDescent="0.25">
      <c r="A496" t="s">
        <v>496</v>
      </c>
      <c r="B496" t="s">
        <v>1249</v>
      </c>
      <c r="C496">
        <v>45807</v>
      </c>
    </row>
    <row r="497" spans="1:3" x14ac:dyDescent="0.25">
      <c r="A497" t="s">
        <v>497</v>
      </c>
      <c r="B497" t="s">
        <v>1250</v>
      </c>
      <c r="C497">
        <v>50427</v>
      </c>
    </row>
    <row r="498" spans="1:3" x14ac:dyDescent="0.25">
      <c r="A498" t="s">
        <v>498</v>
      </c>
      <c r="B498" t="s">
        <v>1251</v>
      </c>
      <c r="C498">
        <v>44818</v>
      </c>
    </row>
    <row r="499" spans="1:3" x14ac:dyDescent="0.25">
      <c r="A499" t="s">
        <v>499</v>
      </c>
      <c r="B499" t="s">
        <v>1252</v>
      </c>
      <c r="C499">
        <v>48223</v>
      </c>
    </row>
    <row r="500" spans="1:3" x14ac:dyDescent="0.25">
      <c r="A500" t="s">
        <v>500</v>
      </c>
      <c r="B500" t="s">
        <v>1253</v>
      </c>
      <c r="C500">
        <v>48371</v>
      </c>
    </row>
    <row r="501" spans="1:3" x14ac:dyDescent="0.25">
      <c r="A501" t="s">
        <v>501</v>
      </c>
      <c r="B501" t="s">
        <v>1254</v>
      </c>
      <c r="C501">
        <v>50062</v>
      </c>
    </row>
    <row r="502" spans="1:3" x14ac:dyDescent="0.25">
      <c r="A502" t="s">
        <v>502</v>
      </c>
      <c r="B502" t="s">
        <v>1255</v>
      </c>
      <c r="C502">
        <v>44719</v>
      </c>
    </row>
    <row r="503" spans="1:3" x14ac:dyDescent="0.25">
      <c r="A503" t="s">
        <v>503</v>
      </c>
      <c r="B503" t="s">
        <v>1256</v>
      </c>
      <c r="C503">
        <v>45997</v>
      </c>
    </row>
    <row r="504" spans="1:3" x14ac:dyDescent="0.25">
      <c r="A504" t="s">
        <v>504</v>
      </c>
      <c r="B504" t="s">
        <v>1257</v>
      </c>
      <c r="C504">
        <v>48587</v>
      </c>
    </row>
    <row r="505" spans="1:3" x14ac:dyDescent="0.25">
      <c r="A505" t="s">
        <v>505</v>
      </c>
      <c r="B505" t="s">
        <v>1258</v>
      </c>
      <c r="C505">
        <v>44727</v>
      </c>
    </row>
    <row r="506" spans="1:3" x14ac:dyDescent="0.25">
      <c r="A506" t="s">
        <v>506</v>
      </c>
      <c r="B506" t="s">
        <v>1259</v>
      </c>
      <c r="C506">
        <v>44826</v>
      </c>
    </row>
    <row r="507" spans="1:3" x14ac:dyDescent="0.25">
      <c r="A507" t="s">
        <v>507</v>
      </c>
      <c r="B507" t="s">
        <v>1260</v>
      </c>
      <c r="C507">
        <v>44834</v>
      </c>
    </row>
    <row r="508" spans="1:3" x14ac:dyDescent="0.25">
      <c r="A508" t="s">
        <v>508</v>
      </c>
      <c r="B508" t="s">
        <v>1261</v>
      </c>
      <c r="C508">
        <v>50294</v>
      </c>
    </row>
    <row r="509" spans="1:3" x14ac:dyDescent="0.25">
      <c r="A509" t="s">
        <v>509</v>
      </c>
      <c r="B509" t="s">
        <v>1262</v>
      </c>
      <c r="C509">
        <v>49239</v>
      </c>
    </row>
    <row r="510" spans="1:3" x14ac:dyDescent="0.25">
      <c r="A510" t="s">
        <v>510</v>
      </c>
      <c r="B510" t="s">
        <v>1263</v>
      </c>
      <c r="C510">
        <v>44842</v>
      </c>
    </row>
    <row r="511" spans="1:3" x14ac:dyDescent="0.25">
      <c r="A511" t="s">
        <v>511</v>
      </c>
      <c r="B511" t="s">
        <v>1264</v>
      </c>
      <c r="C511">
        <v>44859</v>
      </c>
    </row>
    <row r="512" spans="1:3" x14ac:dyDescent="0.25">
      <c r="A512" t="s">
        <v>512</v>
      </c>
      <c r="B512" t="s">
        <v>1265</v>
      </c>
      <c r="C512">
        <v>50658</v>
      </c>
    </row>
    <row r="513" spans="1:3" x14ac:dyDescent="0.25">
      <c r="A513" t="s">
        <v>513</v>
      </c>
      <c r="B513" t="s">
        <v>1266</v>
      </c>
      <c r="C513">
        <v>47274</v>
      </c>
    </row>
    <row r="514" spans="1:3" x14ac:dyDescent="0.25">
      <c r="A514" t="s">
        <v>514</v>
      </c>
      <c r="B514" t="s">
        <v>1267</v>
      </c>
      <c r="C514">
        <v>47092</v>
      </c>
    </row>
    <row r="515" spans="1:3" x14ac:dyDescent="0.25">
      <c r="A515" t="s">
        <v>515</v>
      </c>
      <c r="B515" t="s">
        <v>1268</v>
      </c>
      <c r="C515">
        <v>48652</v>
      </c>
    </row>
    <row r="516" spans="1:3" x14ac:dyDescent="0.25">
      <c r="A516" t="s">
        <v>516</v>
      </c>
      <c r="B516" t="s">
        <v>1269</v>
      </c>
      <c r="C516">
        <v>44867</v>
      </c>
    </row>
    <row r="517" spans="1:3" x14ac:dyDescent="0.25">
      <c r="A517" t="s">
        <v>517</v>
      </c>
      <c r="B517" t="s">
        <v>1270</v>
      </c>
      <c r="C517">
        <v>44875</v>
      </c>
    </row>
    <row r="518" spans="1:3" x14ac:dyDescent="0.25">
      <c r="A518" t="s">
        <v>518</v>
      </c>
      <c r="B518" t="s">
        <v>1271</v>
      </c>
      <c r="C518">
        <v>47969</v>
      </c>
    </row>
    <row r="519" spans="1:3" x14ac:dyDescent="0.25">
      <c r="A519" t="s">
        <v>519</v>
      </c>
      <c r="B519" t="s">
        <v>1272</v>
      </c>
      <c r="C519">
        <v>46151</v>
      </c>
    </row>
    <row r="520" spans="1:3" x14ac:dyDescent="0.25">
      <c r="A520" t="s">
        <v>520</v>
      </c>
      <c r="B520" t="s">
        <v>1273</v>
      </c>
      <c r="C520">
        <v>44883</v>
      </c>
    </row>
    <row r="521" spans="1:3" x14ac:dyDescent="0.25">
      <c r="A521" t="s">
        <v>521</v>
      </c>
      <c r="B521" t="s">
        <v>1274</v>
      </c>
      <c r="C521">
        <v>49098</v>
      </c>
    </row>
    <row r="522" spans="1:3" x14ac:dyDescent="0.25">
      <c r="A522" t="s">
        <v>522</v>
      </c>
      <c r="B522" t="s">
        <v>1275</v>
      </c>
      <c r="C522">
        <v>46243</v>
      </c>
    </row>
    <row r="523" spans="1:3" x14ac:dyDescent="0.25">
      <c r="A523" t="s">
        <v>523</v>
      </c>
      <c r="B523" t="s">
        <v>1276</v>
      </c>
      <c r="C523">
        <v>47399</v>
      </c>
    </row>
    <row r="524" spans="1:3" x14ac:dyDescent="0.25">
      <c r="A524" t="s">
        <v>524</v>
      </c>
      <c r="B524" t="s">
        <v>1277</v>
      </c>
      <c r="C524">
        <v>44891</v>
      </c>
    </row>
    <row r="525" spans="1:3" x14ac:dyDescent="0.25">
      <c r="A525" t="s">
        <v>525</v>
      </c>
      <c r="B525" t="s">
        <v>1278</v>
      </c>
      <c r="C525">
        <v>45617</v>
      </c>
    </row>
    <row r="526" spans="1:3" x14ac:dyDescent="0.25">
      <c r="A526" t="s">
        <v>526</v>
      </c>
      <c r="B526" t="s">
        <v>1279</v>
      </c>
      <c r="C526">
        <v>44909</v>
      </c>
    </row>
    <row r="527" spans="1:3" x14ac:dyDescent="0.25">
      <c r="A527" t="s">
        <v>527</v>
      </c>
      <c r="B527" t="s">
        <v>1280</v>
      </c>
      <c r="C527">
        <v>44917</v>
      </c>
    </row>
    <row r="528" spans="1:3" x14ac:dyDescent="0.25">
      <c r="A528" t="s">
        <v>528</v>
      </c>
      <c r="B528" t="s">
        <v>1281</v>
      </c>
      <c r="C528">
        <v>91397</v>
      </c>
    </row>
    <row r="529" spans="1:3" x14ac:dyDescent="0.25">
      <c r="A529" t="s">
        <v>529</v>
      </c>
      <c r="B529" t="s">
        <v>1282</v>
      </c>
      <c r="C529">
        <v>48876</v>
      </c>
    </row>
    <row r="530" spans="1:3" x14ac:dyDescent="0.25">
      <c r="A530" t="s">
        <v>530</v>
      </c>
      <c r="B530" t="s">
        <v>1283</v>
      </c>
      <c r="C530">
        <v>46680</v>
      </c>
    </row>
    <row r="531" spans="1:3" x14ac:dyDescent="0.25">
      <c r="A531" t="s">
        <v>531</v>
      </c>
      <c r="B531" t="s">
        <v>1284</v>
      </c>
      <c r="C531">
        <v>46201</v>
      </c>
    </row>
    <row r="532" spans="1:3" x14ac:dyDescent="0.25">
      <c r="A532" t="s">
        <v>532</v>
      </c>
      <c r="B532" t="s">
        <v>1285</v>
      </c>
      <c r="C532">
        <v>45922</v>
      </c>
    </row>
    <row r="533" spans="1:3" x14ac:dyDescent="0.25">
      <c r="A533" t="s">
        <v>533</v>
      </c>
      <c r="B533" t="s">
        <v>1286</v>
      </c>
      <c r="C533">
        <v>50591</v>
      </c>
    </row>
    <row r="534" spans="1:3" x14ac:dyDescent="0.25">
      <c r="A534" t="s">
        <v>534</v>
      </c>
      <c r="B534" t="s">
        <v>1287</v>
      </c>
      <c r="C534">
        <v>48694</v>
      </c>
    </row>
    <row r="535" spans="1:3" x14ac:dyDescent="0.25">
      <c r="A535" t="s">
        <v>535</v>
      </c>
      <c r="B535" t="s">
        <v>1288</v>
      </c>
      <c r="C535">
        <v>44925</v>
      </c>
    </row>
    <row r="536" spans="1:3" x14ac:dyDescent="0.25">
      <c r="A536" t="s">
        <v>536</v>
      </c>
      <c r="B536" t="s">
        <v>1289</v>
      </c>
      <c r="C536">
        <v>50302</v>
      </c>
    </row>
    <row r="537" spans="1:3" x14ac:dyDescent="0.25">
      <c r="A537" t="s">
        <v>537</v>
      </c>
      <c r="B537" t="s">
        <v>1290</v>
      </c>
      <c r="C537">
        <v>49957</v>
      </c>
    </row>
    <row r="538" spans="1:3" x14ac:dyDescent="0.25">
      <c r="A538" t="s">
        <v>538</v>
      </c>
      <c r="B538" t="s">
        <v>1291</v>
      </c>
      <c r="C538">
        <v>49296</v>
      </c>
    </row>
    <row r="539" spans="1:3" x14ac:dyDescent="0.25">
      <c r="A539" t="s">
        <v>539</v>
      </c>
      <c r="B539" t="s">
        <v>1292</v>
      </c>
      <c r="C539">
        <v>50070</v>
      </c>
    </row>
    <row r="540" spans="1:3" x14ac:dyDescent="0.25">
      <c r="A540" t="s">
        <v>540</v>
      </c>
      <c r="B540" t="s">
        <v>1293</v>
      </c>
      <c r="C540">
        <v>46011</v>
      </c>
    </row>
    <row r="541" spans="1:3" x14ac:dyDescent="0.25">
      <c r="A541" t="s">
        <v>541</v>
      </c>
      <c r="B541" t="s">
        <v>1294</v>
      </c>
      <c r="C541">
        <v>49536</v>
      </c>
    </row>
    <row r="542" spans="1:3" x14ac:dyDescent="0.25">
      <c r="A542" t="s">
        <v>542</v>
      </c>
      <c r="B542" t="s">
        <v>1295</v>
      </c>
      <c r="C542">
        <v>46458</v>
      </c>
    </row>
    <row r="543" spans="1:3" x14ac:dyDescent="0.25">
      <c r="A543" t="s">
        <v>543</v>
      </c>
      <c r="B543" t="s">
        <v>1296</v>
      </c>
      <c r="C543">
        <v>44933</v>
      </c>
    </row>
    <row r="544" spans="1:3" x14ac:dyDescent="0.25">
      <c r="A544" t="s">
        <v>544</v>
      </c>
      <c r="B544" t="s">
        <v>1297</v>
      </c>
      <c r="C544">
        <v>45625</v>
      </c>
    </row>
    <row r="545" spans="1:3" x14ac:dyDescent="0.25">
      <c r="A545" t="s">
        <v>545</v>
      </c>
      <c r="B545" t="s">
        <v>1298</v>
      </c>
      <c r="C545">
        <v>47522</v>
      </c>
    </row>
    <row r="546" spans="1:3" x14ac:dyDescent="0.25">
      <c r="A546" t="s">
        <v>546</v>
      </c>
      <c r="B546" t="s">
        <v>1299</v>
      </c>
      <c r="C546">
        <v>44941</v>
      </c>
    </row>
    <row r="547" spans="1:3" x14ac:dyDescent="0.25">
      <c r="A547" t="s">
        <v>547</v>
      </c>
      <c r="B547" t="s">
        <v>1300</v>
      </c>
      <c r="C547">
        <v>49643</v>
      </c>
    </row>
    <row r="548" spans="1:3" x14ac:dyDescent="0.25">
      <c r="A548" t="s">
        <v>548</v>
      </c>
      <c r="B548" t="s">
        <v>1301</v>
      </c>
      <c r="C548">
        <v>48744</v>
      </c>
    </row>
    <row r="549" spans="1:3" x14ac:dyDescent="0.25">
      <c r="A549" t="s">
        <v>549</v>
      </c>
      <c r="B549" t="s">
        <v>1302</v>
      </c>
      <c r="C549">
        <v>47464</v>
      </c>
    </row>
    <row r="550" spans="1:3" x14ac:dyDescent="0.25">
      <c r="A550" t="s">
        <v>550</v>
      </c>
      <c r="B550" t="s">
        <v>1303</v>
      </c>
      <c r="C550">
        <v>44966</v>
      </c>
    </row>
    <row r="551" spans="1:3" x14ac:dyDescent="0.25">
      <c r="A551" t="s">
        <v>551</v>
      </c>
      <c r="B551" t="s">
        <v>1304</v>
      </c>
      <c r="C551">
        <v>44958</v>
      </c>
    </row>
    <row r="552" spans="1:3" x14ac:dyDescent="0.25">
      <c r="A552" t="s">
        <v>552</v>
      </c>
      <c r="B552" t="s">
        <v>1305</v>
      </c>
      <c r="C552">
        <v>47472</v>
      </c>
    </row>
    <row r="553" spans="1:3" x14ac:dyDescent="0.25">
      <c r="A553" t="s">
        <v>553</v>
      </c>
      <c r="B553" t="s">
        <v>1306</v>
      </c>
      <c r="C553">
        <v>46821</v>
      </c>
    </row>
    <row r="554" spans="1:3" x14ac:dyDescent="0.25">
      <c r="A554" t="s">
        <v>554</v>
      </c>
      <c r="B554" t="s">
        <v>1307</v>
      </c>
      <c r="C554">
        <v>45633</v>
      </c>
    </row>
    <row r="555" spans="1:3" x14ac:dyDescent="0.25">
      <c r="A555" t="s">
        <v>555</v>
      </c>
      <c r="B555" t="s">
        <v>1308</v>
      </c>
      <c r="C555">
        <v>50393</v>
      </c>
    </row>
    <row r="556" spans="1:3" x14ac:dyDescent="0.25">
      <c r="A556" t="s">
        <v>556</v>
      </c>
      <c r="B556" t="s">
        <v>1309</v>
      </c>
      <c r="C556">
        <v>44974</v>
      </c>
    </row>
    <row r="557" spans="1:3" x14ac:dyDescent="0.25">
      <c r="A557" t="s">
        <v>557</v>
      </c>
      <c r="B557" t="s">
        <v>1310</v>
      </c>
      <c r="C557">
        <v>46904</v>
      </c>
    </row>
    <row r="558" spans="1:3" x14ac:dyDescent="0.25">
      <c r="A558" t="s">
        <v>558</v>
      </c>
      <c r="B558" t="s">
        <v>1311</v>
      </c>
      <c r="C558">
        <v>44982</v>
      </c>
    </row>
    <row r="559" spans="1:3" x14ac:dyDescent="0.25">
      <c r="A559" t="s">
        <v>559</v>
      </c>
      <c r="B559" t="s">
        <v>1312</v>
      </c>
      <c r="C559">
        <v>44990</v>
      </c>
    </row>
    <row r="560" spans="1:3" x14ac:dyDescent="0.25">
      <c r="A560" t="s">
        <v>560</v>
      </c>
      <c r="B560" t="s">
        <v>1313</v>
      </c>
      <c r="C560">
        <v>50500</v>
      </c>
    </row>
    <row r="561" spans="1:3" x14ac:dyDescent="0.25">
      <c r="A561" t="s">
        <v>561</v>
      </c>
      <c r="B561" t="s">
        <v>1314</v>
      </c>
      <c r="C561">
        <v>45005</v>
      </c>
    </row>
    <row r="562" spans="1:3" x14ac:dyDescent="0.25">
      <c r="A562" t="s">
        <v>562</v>
      </c>
      <c r="B562" t="s">
        <v>1315</v>
      </c>
      <c r="C562">
        <v>45013</v>
      </c>
    </row>
    <row r="563" spans="1:3" x14ac:dyDescent="0.25">
      <c r="A563" t="s">
        <v>563</v>
      </c>
      <c r="B563" t="s">
        <v>1316</v>
      </c>
      <c r="C563">
        <v>48231</v>
      </c>
    </row>
    <row r="564" spans="1:3" x14ac:dyDescent="0.25">
      <c r="A564" t="s">
        <v>564</v>
      </c>
      <c r="B564" t="s">
        <v>1317</v>
      </c>
      <c r="C564">
        <v>49650</v>
      </c>
    </row>
    <row r="565" spans="1:3" x14ac:dyDescent="0.25">
      <c r="A565" t="s">
        <v>565</v>
      </c>
      <c r="B565" t="s">
        <v>1318</v>
      </c>
      <c r="C565">
        <v>49247</v>
      </c>
    </row>
    <row r="566" spans="1:3" x14ac:dyDescent="0.25">
      <c r="A566" t="s">
        <v>566</v>
      </c>
      <c r="B566" t="s">
        <v>1319</v>
      </c>
      <c r="C566">
        <v>45641</v>
      </c>
    </row>
    <row r="567" spans="1:3" x14ac:dyDescent="0.25">
      <c r="A567" t="s">
        <v>567</v>
      </c>
      <c r="B567" t="s">
        <v>1320</v>
      </c>
      <c r="C567">
        <v>49148</v>
      </c>
    </row>
    <row r="568" spans="1:3" x14ac:dyDescent="0.25">
      <c r="A568" t="s">
        <v>568</v>
      </c>
      <c r="B568" t="s">
        <v>1321</v>
      </c>
      <c r="C568">
        <v>50468</v>
      </c>
    </row>
    <row r="569" spans="1:3" x14ac:dyDescent="0.25">
      <c r="A569" t="s">
        <v>569</v>
      </c>
      <c r="B569" t="s">
        <v>1322</v>
      </c>
      <c r="C569">
        <v>49031</v>
      </c>
    </row>
    <row r="570" spans="1:3" x14ac:dyDescent="0.25">
      <c r="A570" t="s">
        <v>570</v>
      </c>
      <c r="B570" t="s">
        <v>1323</v>
      </c>
      <c r="C570">
        <v>45971</v>
      </c>
    </row>
    <row r="571" spans="1:3" x14ac:dyDescent="0.25">
      <c r="A571" t="s">
        <v>571</v>
      </c>
      <c r="B571" t="s">
        <v>1324</v>
      </c>
      <c r="C571">
        <v>50252</v>
      </c>
    </row>
    <row r="572" spans="1:3" x14ac:dyDescent="0.25">
      <c r="A572" t="s">
        <v>572</v>
      </c>
      <c r="B572" t="s">
        <v>1325</v>
      </c>
      <c r="C572">
        <v>45658</v>
      </c>
    </row>
    <row r="573" spans="1:3" x14ac:dyDescent="0.25">
      <c r="A573" t="s">
        <v>573</v>
      </c>
      <c r="B573" t="s">
        <v>1326</v>
      </c>
      <c r="C573">
        <v>45021</v>
      </c>
    </row>
    <row r="574" spans="1:3" x14ac:dyDescent="0.25">
      <c r="A574" t="s">
        <v>574</v>
      </c>
      <c r="B574" t="s">
        <v>1327</v>
      </c>
      <c r="C574">
        <v>45039</v>
      </c>
    </row>
    <row r="575" spans="1:3" x14ac:dyDescent="0.25">
      <c r="A575" t="s">
        <v>575</v>
      </c>
      <c r="B575" t="s">
        <v>1328</v>
      </c>
      <c r="C575">
        <v>48389</v>
      </c>
    </row>
    <row r="576" spans="1:3" x14ac:dyDescent="0.25">
      <c r="A576" t="s">
        <v>576</v>
      </c>
      <c r="B576" t="s">
        <v>1329</v>
      </c>
      <c r="C576">
        <v>45054</v>
      </c>
    </row>
    <row r="577" spans="1:3" x14ac:dyDescent="0.25">
      <c r="A577" t="s">
        <v>577</v>
      </c>
      <c r="B577" t="s">
        <v>1330</v>
      </c>
      <c r="C577">
        <v>46359</v>
      </c>
    </row>
    <row r="578" spans="1:3" x14ac:dyDescent="0.25">
      <c r="A578" t="s">
        <v>578</v>
      </c>
      <c r="B578" t="s">
        <v>1331</v>
      </c>
      <c r="C578">
        <v>47225</v>
      </c>
    </row>
    <row r="579" spans="1:3" x14ac:dyDescent="0.25">
      <c r="A579" t="s">
        <v>579</v>
      </c>
      <c r="B579" t="s">
        <v>1332</v>
      </c>
      <c r="C579">
        <v>47696</v>
      </c>
    </row>
    <row r="580" spans="1:3" x14ac:dyDescent="0.25">
      <c r="A580" t="s">
        <v>580</v>
      </c>
      <c r="B580" t="s">
        <v>1333</v>
      </c>
      <c r="C580">
        <v>46219</v>
      </c>
    </row>
    <row r="581" spans="1:3" x14ac:dyDescent="0.25">
      <c r="A581" t="s">
        <v>581</v>
      </c>
      <c r="B581" t="s">
        <v>1334</v>
      </c>
      <c r="C581">
        <v>48884</v>
      </c>
    </row>
    <row r="582" spans="1:3" x14ac:dyDescent="0.25">
      <c r="A582" t="s">
        <v>582</v>
      </c>
      <c r="B582" t="s">
        <v>1335</v>
      </c>
      <c r="C582">
        <v>46060</v>
      </c>
    </row>
    <row r="583" spans="1:3" x14ac:dyDescent="0.25">
      <c r="A583" t="s">
        <v>583</v>
      </c>
      <c r="B583" t="s">
        <v>1336</v>
      </c>
      <c r="C583">
        <v>49155</v>
      </c>
    </row>
    <row r="584" spans="1:3" x14ac:dyDescent="0.25">
      <c r="A584" t="s">
        <v>584</v>
      </c>
      <c r="B584" t="s">
        <v>1337</v>
      </c>
      <c r="C584">
        <v>47746</v>
      </c>
    </row>
    <row r="585" spans="1:3" x14ac:dyDescent="0.25">
      <c r="A585" t="s">
        <v>585</v>
      </c>
      <c r="B585" t="s">
        <v>1338</v>
      </c>
      <c r="C585">
        <v>48397</v>
      </c>
    </row>
    <row r="586" spans="1:3" x14ac:dyDescent="0.25">
      <c r="A586" t="s">
        <v>586</v>
      </c>
      <c r="B586" t="s">
        <v>1339</v>
      </c>
      <c r="C586">
        <v>45047</v>
      </c>
    </row>
    <row r="587" spans="1:3" x14ac:dyDescent="0.25">
      <c r="A587" t="s">
        <v>587</v>
      </c>
      <c r="B587" t="s">
        <v>1340</v>
      </c>
      <c r="C587">
        <v>49106</v>
      </c>
    </row>
    <row r="588" spans="1:3" x14ac:dyDescent="0.25">
      <c r="A588" t="s">
        <v>588</v>
      </c>
      <c r="B588" t="s">
        <v>1341</v>
      </c>
      <c r="C588">
        <v>45062</v>
      </c>
    </row>
    <row r="589" spans="1:3" x14ac:dyDescent="0.25">
      <c r="A589" t="s">
        <v>589</v>
      </c>
      <c r="B589" t="s">
        <v>1342</v>
      </c>
      <c r="C589">
        <v>49668</v>
      </c>
    </row>
    <row r="590" spans="1:3" x14ac:dyDescent="0.25">
      <c r="A590" t="s">
        <v>590</v>
      </c>
      <c r="B590" t="s">
        <v>1343</v>
      </c>
      <c r="C590">
        <v>45070</v>
      </c>
    </row>
    <row r="591" spans="1:3" x14ac:dyDescent="0.25">
      <c r="A591" t="s">
        <v>591</v>
      </c>
      <c r="B591" t="s">
        <v>1344</v>
      </c>
      <c r="C591">
        <v>45088</v>
      </c>
    </row>
    <row r="592" spans="1:3" x14ac:dyDescent="0.25">
      <c r="A592" t="s">
        <v>592</v>
      </c>
      <c r="B592" t="s">
        <v>1345</v>
      </c>
      <c r="C592">
        <v>45096</v>
      </c>
    </row>
    <row r="593" spans="1:3" x14ac:dyDescent="0.25">
      <c r="A593" t="s">
        <v>593</v>
      </c>
      <c r="B593" t="s">
        <v>1346</v>
      </c>
      <c r="C593">
        <v>46367</v>
      </c>
    </row>
    <row r="594" spans="1:3" x14ac:dyDescent="0.25">
      <c r="A594" t="s">
        <v>594</v>
      </c>
      <c r="B594" t="s">
        <v>1347</v>
      </c>
      <c r="C594">
        <v>45104</v>
      </c>
    </row>
    <row r="595" spans="1:3" x14ac:dyDescent="0.25">
      <c r="A595" t="s">
        <v>595</v>
      </c>
      <c r="B595" t="s">
        <v>1348</v>
      </c>
      <c r="C595">
        <v>45112</v>
      </c>
    </row>
    <row r="596" spans="1:3" x14ac:dyDescent="0.25">
      <c r="A596" t="s">
        <v>596</v>
      </c>
      <c r="B596" t="s">
        <v>1349</v>
      </c>
      <c r="C596">
        <v>45666</v>
      </c>
    </row>
    <row r="597" spans="1:3" x14ac:dyDescent="0.25">
      <c r="A597" t="s">
        <v>597</v>
      </c>
      <c r="B597" t="s">
        <v>1350</v>
      </c>
      <c r="C597">
        <v>44081</v>
      </c>
    </row>
    <row r="598" spans="1:3" x14ac:dyDescent="0.25">
      <c r="A598" t="s">
        <v>598</v>
      </c>
      <c r="B598" t="s">
        <v>1351</v>
      </c>
      <c r="C598">
        <v>50518</v>
      </c>
    </row>
    <row r="599" spans="1:3" x14ac:dyDescent="0.25">
      <c r="A599" t="s">
        <v>599</v>
      </c>
      <c r="B599" t="s">
        <v>1352</v>
      </c>
      <c r="C599">
        <v>49577</v>
      </c>
    </row>
    <row r="600" spans="1:3" x14ac:dyDescent="0.25">
      <c r="A600" t="s">
        <v>600</v>
      </c>
      <c r="B600" t="s">
        <v>1353</v>
      </c>
      <c r="C600">
        <v>49973</v>
      </c>
    </row>
    <row r="601" spans="1:3" x14ac:dyDescent="0.25">
      <c r="A601" t="s">
        <v>601</v>
      </c>
      <c r="B601" t="s">
        <v>1354</v>
      </c>
      <c r="C601">
        <v>45120</v>
      </c>
    </row>
    <row r="602" spans="1:3" x14ac:dyDescent="0.25">
      <c r="A602" t="s">
        <v>602</v>
      </c>
      <c r="B602" t="s">
        <v>1355</v>
      </c>
      <c r="C602">
        <v>45138</v>
      </c>
    </row>
    <row r="603" spans="1:3" x14ac:dyDescent="0.25">
      <c r="A603" t="s">
        <v>603</v>
      </c>
      <c r="B603" t="s">
        <v>1356</v>
      </c>
      <c r="C603">
        <v>46524</v>
      </c>
    </row>
    <row r="604" spans="1:3" x14ac:dyDescent="0.25">
      <c r="A604" t="s">
        <v>604</v>
      </c>
      <c r="B604" t="s">
        <v>1357</v>
      </c>
      <c r="C604">
        <v>45146</v>
      </c>
    </row>
    <row r="605" spans="1:3" x14ac:dyDescent="0.25">
      <c r="A605" t="s">
        <v>605</v>
      </c>
      <c r="B605" t="s">
        <v>1358</v>
      </c>
      <c r="C605">
        <v>45153</v>
      </c>
    </row>
    <row r="606" spans="1:3" x14ac:dyDescent="0.25">
      <c r="A606" t="s">
        <v>606</v>
      </c>
      <c r="B606" t="s">
        <v>1359</v>
      </c>
      <c r="C606">
        <v>45674</v>
      </c>
    </row>
    <row r="607" spans="1:3" x14ac:dyDescent="0.25">
      <c r="A607" t="s">
        <v>607</v>
      </c>
      <c r="B607" t="s">
        <v>1360</v>
      </c>
      <c r="C607">
        <v>45161</v>
      </c>
    </row>
    <row r="608" spans="1:3" x14ac:dyDescent="0.25">
      <c r="A608" t="s">
        <v>608</v>
      </c>
      <c r="B608" t="s">
        <v>1361</v>
      </c>
      <c r="C608">
        <v>49544</v>
      </c>
    </row>
    <row r="609" spans="1:3" x14ac:dyDescent="0.25">
      <c r="A609" t="s">
        <v>609</v>
      </c>
      <c r="B609" t="s">
        <v>1362</v>
      </c>
      <c r="C609">
        <v>45179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 Profile Report</vt:lpstr>
      <vt:lpstr>District Data</vt:lpstr>
      <vt:lpstr>Similar District Data</vt:lpstr>
      <vt:lpstr>Statewide Data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Sanders, Elena</cp:lastModifiedBy>
  <cp:lastPrinted>2023-03-27T19:34:19Z</cp:lastPrinted>
  <dcterms:created xsi:type="dcterms:W3CDTF">2018-12-20T16:25:55Z</dcterms:created>
  <dcterms:modified xsi:type="dcterms:W3CDTF">2023-03-30T15:35:15Z</dcterms:modified>
</cp:coreProperties>
</file>