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Nodes" sheetId="1" state="visible" r:id="rId2"/>
    <sheet name="Edges" sheetId="2" state="visible" r:id="rId3"/>
    <sheet name="Analysi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<sst xmlns="http://schemas.openxmlformats.org/spreadsheetml/2006/main" count="1339" uniqueCount="177">
  <si>
    <t xml:space="preserve">YW name</t>
  </si>
  <si>
    <t xml:space="preserve">Exists in YW</t>
  </si>
  <si>
    <t xml:space="preserve">Monolithic name</t>
  </si>
  <si>
    <t xml:space="preserve">Exists in Monolithc</t>
  </si>
  <si>
    <t xml:space="preserve">Modular name</t>
  </si>
  <si>
    <t xml:space="preserve">Exists in Modular</t>
  </si>
  <si>
    <t xml:space="preserve">Type</t>
  </si>
  <si>
    <t xml:space="preserve">/* FUNCTIONS – Nodes representing atomic programs in workflow */</t>
  </si>
  <si>
    <t xml:space="preserve">ReadArgs</t>
  </si>
  <si>
    <t xml:space="preserve">YES</t>
  </si>
  <si>
    <t xml:space="preserve">NO</t>
  </si>
  <si>
    <t xml:space="preserve">read_args</t>
  </si>
  <si>
    <t xml:space="preserve">FUNCTION</t>
  </si>
  <si>
    <t xml:space="preserve">ReadDataFileInput</t>
  </si>
  <si>
    <t xml:space="preserve">read_data_file_input</t>
  </si>
  <si>
    <t xml:space="preserve">CalculateWaveLength</t>
  </si>
  <si>
    <t xml:space="preserve">calculate_wavelength</t>
  </si>
  <si>
    <t xml:space="preserve">CalculateIncidentWavePolarization</t>
  </si>
  <si>
    <t xml:space="preserve">calculate_incident_wave_polarization</t>
  </si>
  <si>
    <t xml:space="preserve">ReadModelCoordinates</t>
  </si>
  <si>
    <t xml:space="preserve">read_model_coordinates</t>
  </si>
  <si>
    <t xml:space="preserve">ReadFacetsModel</t>
  </si>
  <si>
    <t xml:space="preserve">read_facets_model</t>
  </si>
  <si>
    <t xml:space="preserve">GenerateTransposeMatrix</t>
  </si>
  <si>
    <t xml:space="preserve">generate_transpose_matrix</t>
  </si>
  <si>
    <t xml:space="preserve">GenerateCoordinatesPoints</t>
  </si>
  <si>
    <t xml:space="preserve">generate_coordinates_points</t>
  </si>
  <si>
    <t xml:space="preserve">PlotModel</t>
  </si>
  <si>
    <t xml:space="preserve">plot_model</t>
  </si>
  <si>
    <t xml:space="preserve">CalculateRefsGeometryModel</t>
  </si>
  <si>
    <t xml:space="preserve">calculate_refs_geometry_model</t>
  </si>
  <si>
    <t xml:space="preserve">PrepareOutput</t>
  </si>
  <si>
    <t xml:space="preserve">prepare_output</t>
  </si>
  <si>
    <t xml:space="preserve">/* 2nd LEVEL FUNCTIONS – Nodes representing composite programs (sub-workflows) in workflow */</t>
  </si>
  <si>
    <t xml:space="preserve">CalculateGlobalAnglesAndDirections</t>
  </si>
  <si>
    <t xml:space="preserve">calculate_global_angles_and_directions</t>
  </si>
  <si>
    <t xml:space="preserve">CalculateSphericalCoordinateSystemRadialUnitVector</t>
  </si>
  <si>
    <t xml:space="preserve">calculate_spherical_coordinate_system_radial_unit_vector</t>
  </si>
  <si>
    <t xml:space="preserve">CalculateIncidentFieldInGlobalCartesianCoordinates</t>
  </si>
  <si>
    <t xml:space="preserve">calculate_incident_field_in_global_cartesian_coordinates</t>
  </si>
  <si>
    <t xml:space="preserve">/* VARS, INPUTS, OUTPUTS, PORTS – Nodes for non-parameter data channels in workflow */</t>
  </si>
  <si>
    <t xml:space="preserve">Arguments</t>
  </si>
  <si>
    <t xml:space="preserve">argv</t>
  </si>
  <si>
    <t xml:space="preserve">INPUT</t>
  </si>
  <si>
    <t xml:space="preserve">CoordinatesFile</t>
  </si>
  <si>
    <t xml:space="preserve">BOX/coordinates.m</t>
  </si>
  <si>
    <t xml:space="preserve">InputDataFile</t>
  </si>
  <si>
    <t xml:space="preserve">input_data_file_002.dat</t>
  </si>
  <si>
    <t xml:space="preserve">FacetsFile</t>
  </si>
  <si>
    <t xml:space="preserve">BOX/facets.m</t>
  </si>
  <si>
    <t xml:space="preserve">R_Output</t>
  </si>
  <si>
    <t xml:space="preserve">output/.../R.dat</t>
  </si>
  <si>
    <t xml:space="preserve">OUTPUT</t>
  </si>
  <si>
    <t xml:space="preserve">E0_Output</t>
  </si>
  <si>
    <t xml:space="preserve">output/.../E0.dat</t>
  </si>
  <si>
    <t xml:space="preserve">PlotOutput</t>
  </si>
  <si>
    <t xml:space="preserve">output/.../plot.png</t>
  </si>
  <si>
    <t xml:space="preserve">Time</t>
  </si>
  <si>
    <t xml:space="preserve">time</t>
  </si>
  <si>
    <t xml:space="preserve">VAR</t>
  </si>
  <si>
    <t xml:space="preserve">ProgramName</t>
  </si>
  <si>
    <t xml:space="preserve">program_name</t>
  </si>
  <si>
    <t xml:space="preserve">InputDataFileName</t>
  </si>
  <si>
    <t xml:space="preserve">input_data_file</t>
  </si>
  <si>
    <t xml:space="preserve">InputModel</t>
  </si>
  <si>
    <t xml:space="preserve">input_model</t>
  </si>
  <si>
    <t xml:space="preserve">OutputDir</t>
  </si>
  <si>
    <t xml:space="preserve">output_dir</t>
  </si>
  <si>
    <t xml:space="preserve">Freq</t>
  </si>
  <si>
    <t xml:space="preserve">freq</t>
  </si>
  <si>
    <t xml:space="preserve">Corr</t>
  </si>
  <si>
    <t xml:space="preserve">corr</t>
  </si>
  <si>
    <t xml:space="preserve">Delstd</t>
  </si>
  <si>
    <t xml:space="preserve">delstd</t>
  </si>
  <si>
    <t xml:space="preserve">InputPolarization</t>
  </si>
  <si>
    <t xml:space="preserve">ipol</t>
  </si>
  <si>
    <t xml:space="preserve">PStart</t>
  </si>
  <si>
    <t xml:space="preserve">pstart</t>
  </si>
  <si>
    <t xml:space="preserve">PStop</t>
  </si>
  <si>
    <t xml:space="preserve">pstop</t>
  </si>
  <si>
    <t xml:space="preserve">InputDelP</t>
  </si>
  <si>
    <t xml:space="preserve">delp</t>
  </si>
  <si>
    <t xml:space="preserve">TStart</t>
  </si>
  <si>
    <t xml:space="preserve">tstart</t>
  </si>
  <si>
    <t xml:space="preserve">TStop</t>
  </si>
  <si>
    <t xml:space="preserve">tstop</t>
  </si>
  <si>
    <t xml:space="preserve">InputDelT</t>
  </si>
  <si>
    <t xml:space="preserve">delt</t>
  </si>
  <si>
    <t xml:space="preserve">WaveLength</t>
  </si>
  <si>
    <t xml:space="preserve">waveL</t>
  </si>
  <si>
    <t xml:space="preserve">Et</t>
  </si>
  <si>
    <t xml:space="preserve">et</t>
  </si>
  <si>
    <t xml:space="preserve">Ep</t>
  </si>
  <si>
    <t xml:space="preserve">ep</t>
  </si>
  <si>
    <t xml:space="preserve">XPoints</t>
  </si>
  <si>
    <t xml:space="preserve">xpts</t>
  </si>
  <si>
    <t xml:space="preserve">YPoints</t>
  </si>
  <si>
    <t xml:space="preserve">ypts</t>
  </si>
  <si>
    <t xml:space="preserve">ZPoints</t>
  </si>
  <si>
    <t xml:space="preserve">zpts</t>
  </si>
  <si>
    <t xml:space="preserve">Nverts</t>
  </si>
  <si>
    <t xml:space="preserve">nverts</t>
  </si>
  <si>
    <t xml:space="preserve">Facets</t>
  </si>
  <si>
    <t xml:space="preserve">facets</t>
  </si>
  <si>
    <t xml:space="preserve">Node1</t>
  </si>
  <si>
    <t xml:space="preserve">node1</t>
  </si>
  <si>
    <t xml:space="preserve">Node2</t>
  </si>
  <si>
    <t xml:space="preserve">node2</t>
  </si>
  <si>
    <t xml:space="preserve">Node3</t>
  </si>
  <si>
    <t xml:space="preserve">node3</t>
  </si>
  <si>
    <t xml:space="preserve">Points</t>
  </si>
  <si>
    <t xml:space="preserve">r</t>
  </si>
  <si>
    <t xml:space="preserve">points</t>
  </si>
  <si>
    <t xml:space="preserve">IT</t>
  </si>
  <si>
    <t xml:space="preserve">it</t>
  </si>
  <si>
    <t xml:space="preserve">IP</t>
  </si>
  <si>
    <t xml:space="preserve">ip</t>
  </si>
  <si>
    <t xml:space="preserve">DelP</t>
  </si>
  <si>
    <t xml:space="preserve">DelT</t>
  </si>
  <si>
    <t xml:space="preserve">D0</t>
  </si>
  <si>
    <t xml:space="preserve">E</t>
  </si>
  <si>
    <t xml:space="preserve">INPUT PORTS /* Nodes representing workflow input ports */</t>
  </si>
  <si>
    <t xml:space="preserve">*  Input circular nodes in YW. We counted them already</t>
  </si>
  <si>
    <t xml:space="preserve">Arguments_input_port [label=""]</t>
  </si>
  <si>
    <t xml:space="preserve">PORT</t>
  </si>
  <si>
    <t xml:space="preserve">INPUT*</t>
  </si>
  <si>
    <t xml:space="preserve">CoordinatesFile_input_port [label=""]</t>
  </si>
  <si>
    <t xml:space="preserve">FacetsFile_input_port [label=""]</t>
  </si>
  <si>
    <t xml:space="preserve">InputDataFile_input_port [label=""]</t>
  </si>
  <si>
    <t xml:space="preserve">OUTPUT PORTS /* Nodes representing workflow output ports */</t>
  </si>
  <si>
    <t xml:space="preserve">**  Output circular nodes in YW. We counted them already</t>
  </si>
  <si>
    <t xml:space="preserve">R_Output_output_port [label=""]</t>
  </si>
  <si>
    <t xml:space="preserve">OUTPUT**</t>
  </si>
  <si>
    <t xml:space="preserve">E0_Output_output_port [label=""]</t>
  </si>
  <si>
    <t xml:space="preserve">PlotOutput_output_port [label=""]</t>
  </si>
  <si>
    <t xml:space="preserve">Additional modular variables</t>
  </si>
  <si>
    <t xml:space="preserve">i2s</t>
  </si>
  <si>
    <t xml:space="preserve">YW From</t>
  </si>
  <si>
    <t xml:space="preserve">YW To</t>
  </si>
  <si>
    <t xml:space="preserve">Modular To</t>
  </si>
  <si>
    <t xml:space="preserve">Modular From</t>
  </si>
  <si>
    <t xml:space="preserve">Exists in Monolithic</t>
  </si>
  <si>
    <t xml:space="preserve">input_data_file_001.dat</t>
  </si>
  <si>
    <t xml:space="preserve">...coordinates.m</t>
  </si>
  <si>
    <t xml:space="preserve">...facets.m</t>
  </si>
  <si>
    <t xml:space="preserve">PlotFile</t>
  </si>
  <si>
    <t xml:space="preserve">output/.../e0.dat</t>
  </si>
  <si>
    <t xml:space="preserve">output/.../r.dat</t>
  </si>
  <si>
    <t xml:space="preserve">&lt;INPUT PORTS&gt;</t>
  </si>
  <si>
    <t xml:space="preserve">*  Input circular nodes in YW</t>
  </si>
  <si>
    <t xml:space="preserve">&lt;OUTPUT PORTS&gt;</t>
  </si>
  <si>
    <t xml:space="preserve">**  Output circular nodes in YW</t>
  </si>
  <si>
    <t xml:space="preserve">Node Types</t>
  </si>
  <si>
    <r>
      <rPr>
        <sz val="11"/>
        <color rgb="FF000000"/>
        <rFont val="Calibri"/>
        <family val="2"/>
        <charset val="1"/>
      </rPr>
      <t xml:space="preserve">1</t>
    </r>
    <r>
      <rPr>
        <vertAlign val="superscript"/>
        <sz val="11"/>
        <color rgb="FF000000"/>
        <rFont val="Calibri"/>
        <family val="2"/>
        <charset val="1"/>
      </rPr>
      <t xml:space="preserve">st</t>
    </r>
    <r>
      <rPr>
        <sz val="11"/>
        <color rgb="FF000000"/>
        <rFont val="Calibri"/>
        <family val="2"/>
        <charset val="1"/>
      </rPr>
      <t xml:space="preserve"> LEVEL FUNCTIONS</t>
    </r>
  </si>
  <si>
    <r>
      <rPr>
        <sz val="11"/>
        <color rgb="FF000000"/>
        <rFont val="Calibri"/>
        <family val="2"/>
        <charset val="1"/>
      </rPr>
      <t xml:space="preserve">2</t>
    </r>
    <r>
      <rPr>
        <vertAlign val="superscript"/>
        <sz val="11"/>
        <color rgb="FF000000"/>
        <rFont val="Calibri"/>
        <family val="2"/>
        <charset val="1"/>
      </rPr>
      <t xml:space="preserve">nd</t>
    </r>
    <r>
      <rPr>
        <sz val="11"/>
        <color rgb="FF000000"/>
        <rFont val="Calibri"/>
        <family val="2"/>
        <charset val="1"/>
      </rPr>
      <t xml:space="preserve"> LEVEL FUNCTIONS</t>
    </r>
  </si>
  <si>
    <t xml:space="preserve">Nodes YW-Modular</t>
  </si>
  <si>
    <t xml:space="preserve">YW Program Ports</t>
  </si>
  <si>
    <t xml:space="preserve">(We may add it to YW Only)</t>
  </si>
  <si>
    <t xml:space="preserve">YW Only</t>
  </si>
  <si>
    <t xml:space="preserve">FN</t>
  </si>
  <si>
    <t xml:space="preserve">Modular Only</t>
  </si>
  <si>
    <t xml:space="preserve">FP</t>
  </si>
  <si>
    <t xml:space="preserve">Intersection YW-Modular</t>
  </si>
  <si>
    <t xml:space="preserve">TP</t>
  </si>
  <si>
    <t xml:space="preserve">Total YW</t>
  </si>
  <si>
    <t xml:space="preserve">Total Modular</t>
  </si>
  <si>
    <t xml:space="preserve">Precision</t>
  </si>
  <si>
    <t xml:space="preserve">TP/(TP+FP)</t>
  </si>
  <si>
    <t xml:space="preserve">Recall</t>
  </si>
  <si>
    <t xml:space="preserve">TP/(TP+FN)</t>
  </si>
  <si>
    <t xml:space="preserve">Edges YW-Modular</t>
  </si>
  <si>
    <t xml:space="preserve">Nodes YW-Monolithic</t>
  </si>
  <si>
    <t xml:space="preserve">gc -n monolithic.dot</t>
  </si>
  <si>
    <t xml:space="preserve">Monolithic Only</t>
  </si>
  <si>
    <t xml:space="preserve">Intersection YW-Monolithic</t>
  </si>
  <si>
    <t xml:space="preserve">Egdes YW-Monolithic</t>
  </si>
  <si>
    <t xml:space="preserve">gc -e monolithic.dot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</si>
</sst>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vertAlign val="superscript"/>
      <sz val="11"/>
      <color rgb="FF000000"/>
      <name val="Calibri"/>
      <family val="2"/>
      <charset val="1"/>
    </font>
    <font>
      <sz val="11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D0CECE"/>
        <bgColor rgb="FFCCCCCC"/>
      </patternFill>
    </fill>
    <fill>
      <patternFill patternType="solid">
        <fgColor rgb="FFFDB94D"/>
        <bgColor rgb="FFFFC000"/>
      </patternFill>
    </fill>
    <fill>
      <patternFill patternType="solid">
        <fgColor rgb="FF00B0F0"/>
        <bgColor rgb="FF33CCCC"/>
      </patternFill>
    </fill>
    <fill>
      <patternFill patternType="solid">
        <fgColor rgb="FFFFC000"/>
        <bgColor rgb="FFFDB94D"/>
      </patternFill>
    </fill>
    <fill>
      <patternFill patternType="solid">
        <fgColor rgb="FFCCCCCC"/>
        <bgColor rgb="FFD0CECE"/>
      </patternFill>
    </fill>
    <fill>
      <patternFill patternType="solid">
        <fgColor rgb="FF92D050"/>
        <bgColor rgb="FFC2E0AE"/>
      </patternFill>
    </fill>
    <fill>
      <patternFill patternType="solid">
        <fgColor rgb="FFFFFF00"/>
        <bgColor rgb="FFFFFF00"/>
      </patternFill>
    </fill>
    <fill>
      <patternFill patternType="solid">
        <fgColor rgb="FFC2E0AE"/>
        <bgColor rgb="FFD0CECE"/>
      </patternFill>
    </fill>
    <fill>
      <patternFill patternType="solid">
        <fgColor rgb="FFF8CBAD"/>
        <bgColor rgb="FFD0CECE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8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0CEC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2E0AE"/>
      <rgbColor rgb="FFFFFF99"/>
      <rgbColor rgb="FF99CCFF"/>
      <rgbColor rgb="FFFF99CC"/>
      <rgbColor rgb="FFCC99FF"/>
      <rgbColor rgb="FFF8CBAD"/>
      <rgbColor rgb="FF3366FF"/>
      <rgbColor rgb="FF33CCCC"/>
      <rgbColor rgb="FF92D050"/>
      <rgbColor rgb="FFFFC000"/>
      <rgbColor rgb="FFFDB94D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048576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B2" activeCellId="0" sqref="B2"/>
    </sheetView>
  </sheetViews>
  <sheetFormatPr defaultRowHeight="13.8" zeroHeight="false" outlineLevelRow="0" outlineLevelCol="0"/>
  <cols>
    <col collapsed="false" customWidth="true" hidden="false" outlineLevel="0" max="1" min="1" style="0" width="45.68"/>
    <col collapsed="false" customWidth="true" hidden="false" outlineLevel="0" max="2" min="2" style="1" width="5.98"/>
    <col collapsed="false" customWidth="true" hidden="false" outlineLevel="0" max="3" min="3" style="0" width="16.22"/>
    <col collapsed="false" customWidth="true" hidden="false" outlineLevel="0" max="4" min="4" style="0" width="5.67"/>
    <col collapsed="false" customWidth="true" hidden="false" outlineLevel="0" max="5" min="5" style="0" width="45.2"/>
    <col collapsed="false" customWidth="true" hidden="false" outlineLevel="0" max="6" min="6" style="0" width="4.4"/>
    <col collapsed="false" customWidth="true" hidden="false" outlineLevel="0" max="8" min="7" style="0" width="10.09"/>
    <col collapsed="false" customWidth="true" hidden="false" outlineLevel="0" max="9" min="9" style="0" width="14.28"/>
    <col collapsed="false" customWidth="true" hidden="false" outlineLevel="0" max="10" min="10" style="0" width="45.28"/>
    <col collapsed="false" customWidth="true" hidden="false" outlineLevel="0" max="1025" min="11" style="0" width="8.53"/>
  </cols>
  <sheetData>
    <row r="1" customFormat="false" ht="53.55" hidden="false" customHeight="true" outlineLevel="0" collapsed="false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I1" s="4"/>
      <c r="J1" s="4"/>
    </row>
    <row r="2" s="6" customFormat="true" ht="13.8" hidden="false" customHeight="false" outlineLevel="0" collapsed="false">
      <c r="A2" s="5" t="s">
        <v>7</v>
      </c>
      <c r="B2" s="5" t="n">
        <f aca="false">COUNTIF(B3:B13,"YES")</f>
        <v>11</v>
      </c>
      <c r="C2" s="5"/>
      <c r="D2" s="5" t="n">
        <f aca="false">COUNTIF(D3:D13,"YES")</f>
        <v>0</v>
      </c>
      <c r="F2" s="5" t="n">
        <f aca="false">COUNTIF(F3:F13,"YES")</f>
        <v>11</v>
      </c>
      <c r="G2" s="5"/>
      <c r="H2" s="0"/>
      <c r="I2" s="7"/>
      <c r="J2" s="7"/>
      <c r="K2" s="0"/>
      <c r="L2" s="0"/>
      <c r="M2" s="0"/>
      <c r="N2" s="0"/>
      <c r="AMJ2" s="0"/>
    </row>
    <row r="3" customFormat="false" ht="13.8" hidden="false" customHeight="false" outlineLevel="0" collapsed="false">
      <c r="A3" s="8" t="s">
        <v>8</v>
      </c>
      <c r="B3" s="9" t="s">
        <v>9</v>
      </c>
      <c r="C3" s="10"/>
      <c r="D3" s="11" t="s">
        <v>10</v>
      </c>
      <c r="E3" s="12" t="s">
        <v>11</v>
      </c>
      <c r="F3" s="9" t="s">
        <v>9</v>
      </c>
      <c r="G3" s="13" t="s">
        <v>12</v>
      </c>
      <c r="I3" s="7"/>
      <c r="J3" s="7"/>
    </row>
    <row r="4" customFormat="false" ht="13.8" hidden="false" customHeight="false" outlineLevel="0" collapsed="false">
      <c r="A4" s="11" t="s">
        <v>13</v>
      </c>
      <c r="B4" s="9" t="s">
        <v>9</v>
      </c>
      <c r="C4" s="10"/>
      <c r="D4" s="11" t="s">
        <v>10</v>
      </c>
      <c r="E4" s="12" t="s">
        <v>14</v>
      </c>
      <c r="F4" s="9" t="s">
        <v>9</v>
      </c>
      <c r="G4" s="13" t="s">
        <v>12</v>
      </c>
      <c r="I4" s="7"/>
      <c r="J4" s="7"/>
    </row>
    <row r="5" customFormat="false" ht="13.8" hidden="false" customHeight="false" outlineLevel="0" collapsed="false">
      <c r="A5" s="11" t="s">
        <v>15</v>
      </c>
      <c r="B5" s="9" t="s">
        <v>9</v>
      </c>
      <c r="C5" s="10"/>
      <c r="D5" s="11" t="s">
        <v>10</v>
      </c>
      <c r="E5" s="12" t="s">
        <v>16</v>
      </c>
      <c r="F5" s="9" t="s">
        <v>9</v>
      </c>
      <c r="G5" s="13" t="s">
        <v>12</v>
      </c>
      <c r="I5" s="7"/>
      <c r="J5" s="7"/>
    </row>
    <row r="6" customFormat="false" ht="13.8" hidden="false" customHeight="false" outlineLevel="0" collapsed="false">
      <c r="A6" s="11" t="s">
        <v>17</v>
      </c>
      <c r="B6" s="9" t="s">
        <v>9</v>
      </c>
      <c r="C6" s="10"/>
      <c r="D6" s="11" t="s">
        <v>10</v>
      </c>
      <c r="E6" s="12" t="s">
        <v>18</v>
      </c>
      <c r="F6" s="9" t="s">
        <v>9</v>
      </c>
      <c r="G6" s="13" t="s">
        <v>12</v>
      </c>
      <c r="I6" s="7"/>
      <c r="J6" s="7"/>
    </row>
    <row r="7" customFormat="false" ht="13.8" hidden="false" customHeight="false" outlineLevel="0" collapsed="false">
      <c r="A7" s="11" t="s">
        <v>19</v>
      </c>
      <c r="B7" s="9" t="s">
        <v>9</v>
      </c>
      <c r="C7" s="10"/>
      <c r="D7" s="11" t="s">
        <v>10</v>
      </c>
      <c r="E7" s="12" t="s">
        <v>20</v>
      </c>
      <c r="F7" s="9" t="s">
        <v>9</v>
      </c>
      <c r="G7" s="13" t="s">
        <v>12</v>
      </c>
      <c r="I7" s="7"/>
      <c r="J7" s="7"/>
    </row>
    <row r="8" customFormat="false" ht="13.8" hidden="false" customHeight="false" outlineLevel="0" collapsed="false">
      <c r="A8" s="11" t="s">
        <v>21</v>
      </c>
      <c r="B8" s="9" t="s">
        <v>9</v>
      </c>
      <c r="C8" s="10"/>
      <c r="D8" s="11" t="s">
        <v>10</v>
      </c>
      <c r="E8" s="12" t="s">
        <v>22</v>
      </c>
      <c r="F8" s="9" t="s">
        <v>9</v>
      </c>
      <c r="G8" s="13" t="s">
        <v>12</v>
      </c>
      <c r="I8" s="7"/>
      <c r="J8" s="7"/>
    </row>
    <row r="9" customFormat="false" ht="13.8" hidden="false" customHeight="false" outlineLevel="0" collapsed="false">
      <c r="A9" s="11" t="s">
        <v>23</v>
      </c>
      <c r="B9" s="9" t="s">
        <v>9</v>
      </c>
      <c r="C9" s="10"/>
      <c r="D9" s="11" t="s">
        <v>10</v>
      </c>
      <c r="E9" s="12" t="s">
        <v>24</v>
      </c>
      <c r="F9" s="9" t="s">
        <v>9</v>
      </c>
      <c r="G9" s="13" t="s">
        <v>12</v>
      </c>
      <c r="I9" s="7"/>
      <c r="J9" s="7"/>
    </row>
    <row r="10" customFormat="false" ht="13.8" hidden="false" customHeight="false" outlineLevel="0" collapsed="false">
      <c r="A10" s="11" t="s">
        <v>25</v>
      </c>
      <c r="B10" s="9" t="s">
        <v>9</v>
      </c>
      <c r="C10" s="10"/>
      <c r="D10" s="11" t="s">
        <v>10</v>
      </c>
      <c r="E10" s="12" t="s">
        <v>26</v>
      </c>
      <c r="F10" s="9" t="s">
        <v>9</v>
      </c>
      <c r="G10" s="13" t="s">
        <v>12</v>
      </c>
      <c r="I10" s="7"/>
      <c r="J10" s="7"/>
    </row>
    <row r="11" customFormat="false" ht="13.8" hidden="false" customHeight="false" outlineLevel="0" collapsed="false">
      <c r="A11" s="11" t="s">
        <v>27</v>
      </c>
      <c r="B11" s="9" t="s">
        <v>9</v>
      </c>
      <c r="C11" s="10"/>
      <c r="D11" s="11" t="s">
        <v>10</v>
      </c>
      <c r="E11" s="12" t="s">
        <v>28</v>
      </c>
      <c r="F11" s="9" t="s">
        <v>9</v>
      </c>
      <c r="G11" s="13" t="s">
        <v>12</v>
      </c>
      <c r="I11" s="7"/>
      <c r="J11" s="7"/>
    </row>
    <row r="12" customFormat="false" ht="13.8" hidden="false" customHeight="false" outlineLevel="0" collapsed="false">
      <c r="A12" s="11" t="s">
        <v>29</v>
      </c>
      <c r="B12" s="9" t="s">
        <v>9</v>
      </c>
      <c r="C12" s="10"/>
      <c r="D12" s="11" t="s">
        <v>10</v>
      </c>
      <c r="E12" s="12" t="s">
        <v>30</v>
      </c>
      <c r="F12" s="9" t="s">
        <v>9</v>
      </c>
      <c r="G12" s="13" t="s">
        <v>12</v>
      </c>
    </row>
    <row r="13" customFormat="false" ht="13.8" hidden="false" customHeight="false" outlineLevel="0" collapsed="false">
      <c r="A13" s="11" t="s">
        <v>31</v>
      </c>
      <c r="B13" s="9" t="s">
        <v>9</v>
      </c>
      <c r="C13" s="10"/>
      <c r="D13" s="11" t="s">
        <v>10</v>
      </c>
      <c r="E13" s="12" t="s">
        <v>32</v>
      </c>
      <c r="F13" s="9" t="s">
        <v>9</v>
      </c>
      <c r="G13" s="13" t="s">
        <v>12</v>
      </c>
    </row>
    <row r="14" customFormat="false" ht="13.8" hidden="false" customHeight="false" outlineLevel="0" collapsed="false">
      <c r="A14" s="10"/>
      <c r="B14" s="14"/>
      <c r="C14" s="10"/>
      <c r="D14" s="10"/>
      <c r="F14" s="10"/>
      <c r="G14" s="10"/>
    </row>
    <row r="15" s="6" customFormat="true" ht="13.8" hidden="false" customHeight="false" outlineLevel="0" collapsed="false">
      <c r="A15" s="15" t="s">
        <v>33</v>
      </c>
      <c r="B15" s="5" t="n">
        <f aca="false">COUNTIF(B16:B19,"YES")</f>
        <v>3</v>
      </c>
      <c r="C15" s="5"/>
      <c r="D15" s="5" t="n">
        <f aca="false">COUNTIF(D16:D19,"YES")</f>
        <v>0</v>
      </c>
      <c r="F15" s="5" t="n">
        <f aca="false">COUNTIF(F16:F19,"YES")</f>
        <v>3</v>
      </c>
      <c r="G15" s="5"/>
      <c r="H15" s="0"/>
      <c r="I15" s="0"/>
      <c r="J15" s="0"/>
      <c r="K15" s="0"/>
      <c r="L15" s="0"/>
      <c r="M15" s="0"/>
      <c r="N15" s="0"/>
      <c r="AMJ15" s="0"/>
    </row>
    <row r="16" customFormat="false" ht="13.8" hidden="false" customHeight="false" outlineLevel="0" collapsed="false">
      <c r="A16" s="11" t="s">
        <v>34</v>
      </c>
      <c r="B16" s="9" t="s">
        <v>9</v>
      </c>
      <c r="C16" s="10"/>
      <c r="D16" s="11" t="s">
        <v>10</v>
      </c>
      <c r="E16" s="12" t="s">
        <v>35</v>
      </c>
      <c r="F16" s="9" t="s">
        <v>9</v>
      </c>
      <c r="G16" s="13" t="s">
        <v>12</v>
      </c>
    </row>
    <row r="17" customFormat="false" ht="13.8" hidden="false" customHeight="false" outlineLevel="0" collapsed="false">
      <c r="A17" s="11" t="s">
        <v>36</v>
      </c>
      <c r="B17" s="9" t="s">
        <v>9</v>
      </c>
      <c r="C17" s="10"/>
      <c r="D17" s="11" t="s">
        <v>10</v>
      </c>
      <c r="E17" s="12" t="s">
        <v>37</v>
      </c>
      <c r="F17" s="9" t="s">
        <v>9</v>
      </c>
      <c r="G17" s="13" t="s">
        <v>12</v>
      </c>
    </row>
    <row r="18" customFormat="false" ht="13.8" hidden="false" customHeight="false" outlineLevel="0" collapsed="false">
      <c r="A18" s="11" t="s">
        <v>38</v>
      </c>
      <c r="B18" s="9" t="s">
        <v>9</v>
      </c>
      <c r="C18" s="10"/>
      <c r="D18" s="11" t="s">
        <v>10</v>
      </c>
      <c r="E18" s="12" t="s">
        <v>39</v>
      </c>
      <c r="F18" s="9" t="s">
        <v>9</v>
      </c>
      <c r="G18" s="13" t="s">
        <v>12</v>
      </c>
    </row>
    <row r="19" customFormat="false" ht="13.8" hidden="false" customHeight="false" outlineLevel="0" collapsed="false">
      <c r="A19" s="10"/>
      <c r="B19" s="14"/>
      <c r="C19" s="10"/>
      <c r="D19" s="10"/>
      <c r="F19" s="10"/>
      <c r="G19" s="10"/>
    </row>
    <row r="20" s="6" customFormat="true" ht="13.8" hidden="false" customHeight="false" outlineLevel="0" collapsed="false">
      <c r="A20" s="15" t="s">
        <v>40</v>
      </c>
      <c r="B20" s="5" t="n">
        <f aca="false">COUNTIF(B21:B60,"YES")</f>
        <v>40</v>
      </c>
      <c r="C20" s="5"/>
      <c r="D20" s="5" t="n">
        <f aca="false">COUNTIF(D21:D60,"YES")</f>
        <v>40</v>
      </c>
      <c r="F20" s="5" t="n">
        <f aca="false">COUNTIF(F21:F60,"YES")</f>
        <v>40</v>
      </c>
      <c r="G20" s="5"/>
      <c r="H20" s="0"/>
      <c r="I20" s="0"/>
      <c r="J20" s="0"/>
      <c r="K20" s="0"/>
      <c r="L20" s="0"/>
      <c r="M20" s="0"/>
      <c r="N20" s="0"/>
      <c r="AMJ20" s="0"/>
    </row>
    <row r="21" customFormat="false" ht="13.8" hidden="false" customHeight="false" outlineLevel="0" collapsed="false">
      <c r="A21" s="9" t="s">
        <v>41</v>
      </c>
      <c r="B21" s="9" t="s">
        <v>9</v>
      </c>
      <c r="C21" s="10" t="s">
        <v>42</v>
      </c>
      <c r="D21" s="9" t="s">
        <v>9</v>
      </c>
      <c r="E21" s="10" t="s">
        <v>42</v>
      </c>
      <c r="F21" s="9" t="s">
        <v>9</v>
      </c>
      <c r="G21" s="16" t="s">
        <v>43</v>
      </c>
    </row>
    <row r="22" customFormat="false" ht="13.8" hidden="false" customHeight="false" outlineLevel="0" collapsed="false">
      <c r="A22" s="9" t="s">
        <v>44</v>
      </c>
      <c r="B22" s="9" t="s">
        <v>9</v>
      </c>
      <c r="C22" s="17" t="s">
        <v>45</v>
      </c>
      <c r="D22" s="9" t="s">
        <v>9</v>
      </c>
      <c r="E22" s="17" t="s">
        <v>45</v>
      </c>
      <c r="F22" s="9" t="s">
        <v>9</v>
      </c>
      <c r="G22" s="16" t="s">
        <v>43</v>
      </c>
    </row>
    <row r="23" customFormat="false" ht="13.8" hidden="false" customHeight="false" outlineLevel="0" collapsed="false">
      <c r="A23" s="9" t="s">
        <v>46</v>
      </c>
      <c r="B23" s="9" t="s">
        <v>9</v>
      </c>
      <c r="C23" s="17" t="s">
        <v>47</v>
      </c>
      <c r="D23" s="9" t="s">
        <v>9</v>
      </c>
      <c r="E23" s="17" t="s">
        <v>47</v>
      </c>
      <c r="F23" s="9" t="s">
        <v>9</v>
      </c>
      <c r="G23" s="16" t="s">
        <v>43</v>
      </c>
    </row>
    <row r="24" customFormat="false" ht="13.8" hidden="false" customHeight="false" outlineLevel="0" collapsed="false">
      <c r="A24" s="9" t="s">
        <v>48</v>
      </c>
      <c r="B24" s="9" t="s">
        <v>9</v>
      </c>
      <c r="C24" s="17" t="s">
        <v>49</v>
      </c>
      <c r="D24" s="9" t="s">
        <v>9</v>
      </c>
      <c r="E24" s="17" t="s">
        <v>49</v>
      </c>
      <c r="F24" s="9" t="s">
        <v>9</v>
      </c>
      <c r="G24" s="16" t="s">
        <v>43</v>
      </c>
    </row>
    <row r="25" customFormat="false" ht="13.8" hidden="false" customHeight="false" outlineLevel="0" collapsed="false">
      <c r="A25" s="9" t="s">
        <v>50</v>
      </c>
      <c r="B25" s="9" t="s">
        <v>9</v>
      </c>
      <c r="C25" s="17" t="s">
        <v>51</v>
      </c>
      <c r="D25" s="9" t="s">
        <v>9</v>
      </c>
      <c r="E25" s="17" t="s">
        <v>51</v>
      </c>
      <c r="F25" s="9" t="s">
        <v>9</v>
      </c>
      <c r="G25" s="18" t="s">
        <v>52</v>
      </c>
    </row>
    <row r="26" customFormat="false" ht="13.8" hidden="false" customHeight="false" outlineLevel="0" collapsed="false">
      <c r="A26" s="9" t="s">
        <v>53</v>
      </c>
      <c r="B26" s="9" t="s">
        <v>9</v>
      </c>
      <c r="C26" s="17" t="s">
        <v>54</v>
      </c>
      <c r="D26" s="9" t="s">
        <v>9</v>
      </c>
      <c r="E26" s="17" t="s">
        <v>54</v>
      </c>
      <c r="F26" s="9" t="s">
        <v>9</v>
      </c>
      <c r="G26" s="18" t="s">
        <v>52</v>
      </c>
    </row>
    <row r="27" customFormat="false" ht="13.8" hidden="false" customHeight="false" outlineLevel="0" collapsed="false">
      <c r="A27" s="9" t="s">
        <v>55</v>
      </c>
      <c r="B27" s="9" t="s">
        <v>9</v>
      </c>
      <c r="C27" s="17" t="s">
        <v>56</v>
      </c>
      <c r="D27" s="9" t="s">
        <v>9</v>
      </c>
      <c r="E27" s="17" t="s">
        <v>56</v>
      </c>
      <c r="F27" s="9" t="s">
        <v>9</v>
      </c>
      <c r="G27" s="18" t="s">
        <v>52</v>
      </c>
    </row>
    <row r="28" customFormat="false" ht="13.8" hidden="false" customHeight="false" outlineLevel="0" collapsed="false">
      <c r="A28" s="0" t="s">
        <v>57</v>
      </c>
      <c r="B28" s="9" t="s">
        <v>9</v>
      </c>
      <c r="C28" s="0" t="s">
        <v>58</v>
      </c>
      <c r="D28" s="9" t="s">
        <v>9</v>
      </c>
      <c r="E28" s="0" t="s">
        <v>58</v>
      </c>
      <c r="F28" s="9" t="s">
        <v>9</v>
      </c>
      <c r="G28" s="19" t="s">
        <v>59</v>
      </c>
    </row>
    <row r="29" customFormat="false" ht="13.8" hidden="false" customHeight="false" outlineLevel="0" collapsed="false">
      <c r="A29" s="0" t="s">
        <v>60</v>
      </c>
      <c r="B29" s="9" t="s">
        <v>9</v>
      </c>
      <c r="C29" s="0" t="s">
        <v>61</v>
      </c>
      <c r="D29" s="9" t="s">
        <v>9</v>
      </c>
      <c r="E29" s="0" t="s">
        <v>61</v>
      </c>
      <c r="F29" s="9" t="s">
        <v>9</v>
      </c>
      <c r="G29" s="19" t="s">
        <v>59</v>
      </c>
    </row>
    <row r="30" customFormat="false" ht="13.8" hidden="false" customHeight="false" outlineLevel="0" collapsed="false">
      <c r="A30" s="10" t="s">
        <v>62</v>
      </c>
      <c r="B30" s="9" t="s">
        <v>9</v>
      </c>
      <c r="C30" s="10" t="s">
        <v>63</v>
      </c>
      <c r="D30" s="9" t="s">
        <v>9</v>
      </c>
      <c r="E30" s="10" t="s">
        <v>63</v>
      </c>
      <c r="F30" s="9" t="s">
        <v>9</v>
      </c>
      <c r="G30" s="19" t="s">
        <v>59</v>
      </c>
    </row>
    <row r="31" customFormat="false" ht="13.8" hidden="false" customHeight="false" outlineLevel="0" collapsed="false">
      <c r="A31" s="10" t="s">
        <v>64</v>
      </c>
      <c r="B31" s="9" t="s">
        <v>9</v>
      </c>
      <c r="C31" s="10" t="s">
        <v>65</v>
      </c>
      <c r="D31" s="9" t="s">
        <v>9</v>
      </c>
      <c r="E31" s="10" t="s">
        <v>65</v>
      </c>
      <c r="F31" s="9" t="s">
        <v>9</v>
      </c>
      <c r="G31" s="19" t="s">
        <v>59</v>
      </c>
    </row>
    <row r="32" customFormat="false" ht="13.8" hidden="false" customHeight="false" outlineLevel="0" collapsed="false">
      <c r="A32" s="10" t="s">
        <v>66</v>
      </c>
      <c r="B32" s="9" t="s">
        <v>9</v>
      </c>
      <c r="C32" s="10" t="s">
        <v>67</v>
      </c>
      <c r="D32" s="9" t="s">
        <v>9</v>
      </c>
      <c r="E32" s="10" t="s">
        <v>67</v>
      </c>
      <c r="F32" s="9" t="s">
        <v>9</v>
      </c>
      <c r="G32" s="19" t="s">
        <v>59</v>
      </c>
    </row>
    <row r="33" customFormat="false" ht="13.8" hidden="false" customHeight="false" outlineLevel="0" collapsed="false">
      <c r="A33" s="10" t="s">
        <v>68</v>
      </c>
      <c r="B33" s="9" t="s">
        <v>9</v>
      </c>
      <c r="C33" s="10" t="s">
        <v>69</v>
      </c>
      <c r="D33" s="9" t="s">
        <v>9</v>
      </c>
      <c r="E33" s="10" t="s">
        <v>69</v>
      </c>
      <c r="F33" s="9" t="s">
        <v>9</v>
      </c>
      <c r="G33" s="19" t="s">
        <v>59</v>
      </c>
    </row>
    <row r="34" customFormat="false" ht="13.8" hidden="false" customHeight="false" outlineLevel="0" collapsed="false">
      <c r="A34" s="10" t="s">
        <v>70</v>
      </c>
      <c r="B34" s="9" t="s">
        <v>9</v>
      </c>
      <c r="C34" s="10" t="s">
        <v>71</v>
      </c>
      <c r="D34" s="9" t="s">
        <v>9</v>
      </c>
      <c r="E34" s="10" t="s">
        <v>71</v>
      </c>
      <c r="F34" s="9" t="s">
        <v>9</v>
      </c>
      <c r="G34" s="19" t="s">
        <v>59</v>
      </c>
    </row>
    <row r="35" customFormat="false" ht="13.8" hidden="false" customHeight="false" outlineLevel="0" collapsed="false">
      <c r="A35" s="10" t="s">
        <v>72</v>
      </c>
      <c r="B35" s="9" t="s">
        <v>9</v>
      </c>
      <c r="C35" s="10" t="s">
        <v>73</v>
      </c>
      <c r="D35" s="9" t="s">
        <v>9</v>
      </c>
      <c r="E35" s="10" t="s">
        <v>73</v>
      </c>
      <c r="F35" s="9" t="s">
        <v>9</v>
      </c>
      <c r="G35" s="19" t="s">
        <v>59</v>
      </c>
    </row>
    <row r="36" customFormat="false" ht="13.8" hidden="false" customHeight="false" outlineLevel="0" collapsed="false">
      <c r="A36" s="10" t="s">
        <v>74</v>
      </c>
      <c r="B36" s="9" t="s">
        <v>9</v>
      </c>
      <c r="C36" s="10" t="s">
        <v>75</v>
      </c>
      <c r="D36" s="9" t="s">
        <v>9</v>
      </c>
      <c r="E36" s="0" t="s">
        <v>75</v>
      </c>
      <c r="F36" s="9" t="s">
        <v>9</v>
      </c>
      <c r="G36" s="19" t="s">
        <v>59</v>
      </c>
    </row>
    <row r="37" customFormat="false" ht="13.8" hidden="false" customHeight="false" outlineLevel="0" collapsed="false">
      <c r="A37" s="10" t="s">
        <v>76</v>
      </c>
      <c r="B37" s="9" t="s">
        <v>9</v>
      </c>
      <c r="C37" s="10" t="s">
        <v>77</v>
      </c>
      <c r="D37" s="9" t="s">
        <v>9</v>
      </c>
      <c r="E37" s="10" t="s">
        <v>77</v>
      </c>
      <c r="F37" s="9" t="s">
        <v>9</v>
      </c>
      <c r="G37" s="19" t="s">
        <v>59</v>
      </c>
    </row>
    <row r="38" customFormat="false" ht="13.8" hidden="false" customHeight="false" outlineLevel="0" collapsed="false">
      <c r="A38" s="10" t="s">
        <v>78</v>
      </c>
      <c r="B38" s="9" t="s">
        <v>9</v>
      </c>
      <c r="C38" s="10" t="s">
        <v>79</v>
      </c>
      <c r="D38" s="9" t="s">
        <v>9</v>
      </c>
      <c r="E38" s="10" t="s">
        <v>79</v>
      </c>
      <c r="F38" s="9" t="s">
        <v>9</v>
      </c>
      <c r="G38" s="19" t="s">
        <v>59</v>
      </c>
    </row>
    <row r="39" customFormat="false" ht="13.8" hidden="false" customHeight="false" outlineLevel="0" collapsed="false">
      <c r="A39" s="10" t="s">
        <v>80</v>
      </c>
      <c r="B39" s="9" t="s">
        <v>9</v>
      </c>
      <c r="C39" s="10" t="s">
        <v>81</v>
      </c>
      <c r="D39" s="9" t="s">
        <v>9</v>
      </c>
      <c r="E39" s="0" t="s">
        <v>81</v>
      </c>
      <c r="F39" s="9" t="s">
        <v>9</v>
      </c>
      <c r="G39" s="19" t="s">
        <v>59</v>
      </c>
    </row>
    <row r="40" customFormat="false" ht="13.8" hidden="false" customHeight="false" outlineLevel="0" collapsed="false">
      <c r="A40" s="10" t="s">
        <v>82</v>
      </c>
      <c r="B40" s="9" t="s">
        <v>9</v>
      </c>
      <c r="C40" s="10" t="s">
        <v>83</v>
      </c>
      <c r="D40" s="9" t="s">
        <v>9</v>
      </c>
      <c r="E40" s="10" t="s">
        <v>83</v>
      </c>
      <c r="F40" s="9" t="s">
        <v>9</v>
      </c>
      <c r="G40" s="19" t="s">
        <v>59</v>
      </c>
    </row>
    <row r="41" customFormat="false" ht="13.8" hidden="false" customHeight="false" outlineLevel="0" collapsed="false">
      <c r="A41" s="10" t="s">
        <v>84</v>
      </c>
      <c r="B41" s="9" t="s">
        <v>9</v>
      </c>
      <c r="C41" s="10" t="s">
        <v>85</v>
      </c>
      <c r="D41" s="9" t="s">
        <v>9</v>
      </c>
      <c r="E41" s="10" t="s">
        <v>85</v>
      </c>
      <c r="F41" s="9" t="s">
        <v>9</v>
      </c>
      <c r="G41" s="19" t="s">
        <v>59</v>
      </c>
    </row>
    <row r="42" customFormat="false" ht="13.8" hidden="false" customHeight="false" outlineLevel="0" collapsed="false">
      <c r="A42" s="10" t="s">
        <v>86</v>
      </c>
      <c r="B42" s="9" t="s">
        <v>9</v>
      </c>
      <c r="C42" s="10" t="s">
        <v>87</v>
      </c>
      <c r="D42" s="9" t="s">
        <v>9</v>
      </c>
      <c r="E42" s="10" t="s">
        <v>87</v>
      </c>
      <c r="F42" s="9" t="s">
        <v>9</v>
      </c>
      <c r="G42" s="19" t="s">
        <v>59</v>
      </c>
    </row>
    <row r="43" customFormat="false" ht="13.8" hidden="false" customHeight="false" outlineLevel="0" collapsed="false">
      <c r="A43" s="10" t="s">
        <v>88</v>
      </c>
      <c r="B43" s="9" t="s">
        <v>9</v>
      </c>
      <c r="C43" s="10" t="s">
        <v>89</v>
      </c>
      <c r="D43" s="9" t="s">
        <v>9</v>
      </c>
      <c r="E43" s="0" t="s">
        <v>89</v>
      </c>
      <c r="F43" s="9" t="s">
        <v>9</v>
      </c>
      <c r="G43" s="19" t="s">
        <v>59</v>
      </c>
    </row>
    <row r="44" customFormat="false" ht="13.8" hidden="false" customHeight="false" outlineLevel="0" collapsed="false">
      <c r="A44" s="10" t="s">
        <v>90</v>
      </c>
      <c r="B44" s="9" t="s">
        <v>9</v>
      </c>
      <c r="C44" s="10" t="s">
        <v>91</v>
      </c>
      <c r="D44" s="9" t="s">
        <v>9</v>
      </c>
      <c r="E44" s="10" t="s">
        <v>91</v>
      </c>
      <c r="F44" s="9" t="s">
        <v>9</v>
      </c>
      <c r="G44" s="19" t="s">
        <v>59</v>
      </c>
    </row>
    <row r="45" customFormat="false" ht="13.8" hidden="false" customHeight="false" outlineLevel="0" collapsed="false">
      <c r="A45" s="10" t="s">
        <v>92</v>
      </c>
      <c r="B45" s="9" t="s">
        <v>9</v>
      </c>
      <c r="C45" s="10" t="s">
        <v>93</v>
      </c>
      <c r="D45" s="9" t="s">
        <v>9</v>
      </c>
      <c r="E45" s="10" t="s">
        <v>93</v>
      </c>
      <c r="F45" s="9" t="s">
        <v>9</v>
      </c>
      <c r="G45" s="19" t="s">
        <v>59</v>
      </c>
    </row>
    <row r="46" customFormat="false" ht="13.8" hidden="false" customHeight="false" outlineLevel="0" collapsed="false">
      <c r="A46" s="10" t="s">
        <v>94</v>
      </c>
      <c r="B46" s="9" t="s">
        <v>9</v>
      </c>
      <c r="C46" s="10" t="s">
        <v>95</v>
      </c>
      <c r="D46" s="9" t="s">
        <v>9</v>
      </c>
      <c r="E46" s="10" t="s">
        <v>95</v>
      </c>
      <c r="F46" s="9" t="s">
        <v>9</v>
      </c>
      <c r="G46" s="19" t="s">
        <v>59</v>
      </c>
    </row>
    <row r="47" customFormat="false" ht="13.8" hidden="false" customHeight="false" outlineLevel="0" collapsed="false">
      <c r="A47" s="10" t="s">
        <v>96</v>
      </c>
      <c r="B47" s="9" t="s">
        <v>9</v>
      </c>
      <c r="C47" s="10" t="s">
        <v>97</v>
      </c>
      <c r="D47" s="9" t="s">
        <v>9</v>
      </c>
      <c r="E47" s="10" t="s">
        <v>97</v>
      </c>
      <c r="F47" s="9" t="s">
        <v>9</v>
      </c>
      <c r="G47" s="19" t="s">
        <v>59</v>
      </c>
    </row>
    <row r="48" customFormat="false" ht="13.8" hidden="false" customHeight="false" outlineLevel="0" collapsed="false">
      <c r="A48" s="10" t="s">
        <v>98</v>
      </c>
      <c r="B48" s="9" t="s">
        <v>9</v>
      </c>
      <c r="C48" s="10" t="s">
        <v>99</v>
      </c>
      <c r="D48" s="9" t="s">
        <v>9</v>
      </c>
      <c r="E48" s="10" t="s">
        <v>99</v>
      </c>
      <c r="F48" s="9" t="s">
        <v>9</v>
      </c>
      <c r="G48" s="19" t="s">
        <v>59</v>
      </c>
    </row>
    <row r="49" customFormat="false" ht="13.8" hidden="false" customHeight="false" outlineLevel="0" collapsed="false">
      <c r="A49" s="10" t="s">
        <v>100</v>
      </c>
      <c r="B49" s="9" t="s">
        <v>9</v>
      </c>
      <c r="C49" s="10" t="s">
        <v>101</v>
      </c>
      <c r="D49" s="9" t="s">
        <v>9</v>
      </c>
      <c r="E49" s="10" t="s">
        <v>101</v>
      </c>
      <c r="F49" s="9" t="s">
        <v>9</v>
      </c>
      <c r="G49" s="19" t="s">
        <v>59</v>
      </c>
    </row>
    <row r="50" customFormat="false" ht="13.8" hidden="false" customHeight="false" outlineLevel="0" collapsed="false">
      <c r="A50" s="10" t="s">
        <v>102</v>
      </c>
      <c r="B50" s="9" t="s">
        <v>9</v>
      </c>
      <c r="C50" s="10" t="s">
        <v>103</v>
      </c>
      <c r="D50" s="9" t="s">
        <v>9</v>
      </c>
      <c r="E50" s="10" t="s">
        <v>103</v>
      </c>
      <c r="F50" s="9" t="s">
        <v>9</v>
      </c>
      <c r="G50" s="19" t="s">
        <v>59</v>
      </c>
    </row>
    <row r="51" customFormat="false" ht="13.8" hidden="false" customHeight="false" outlineLevel="0" collapsed="false">
      <c r="A51" s="10" t="s">
        <v>104</v>
      </c>
      <c r="B51" s="9" t="s">
        <v>9</v>
      </c>
      <c r="C51" s="10" t="s">
        <v>105</v>
      </c>
      <c r="D51" s="9" t="s">
        <v>9</v>
      </c>
      <c r="E51" s="10" t="s">
        <v>105</v>
      </c>
      <c r="F51" s="9" t="s">
        <v>9</v>
      </c>
      <c r="G51" s="19" t="s">
        <v>59</v>
      </c>
    </row>
    <row r="52" customFormat="false" ht="13.8" hidden="false" customHeight="false" outlineLevel="0" collapsed="false">
      <c r="A52" s="10" t="s">
        <v>106</v>
      </c>
      <c r="B52" s="9" t="s">
        <v>9</v>
      </c>
      <c r="C52" s="10" t="s">
        <v>107</v>
      </c>
      <c r="D52" s="9" t="s">
        <v>9</v>
      </c>
      <c r="E52" s="10" t="s">
        <v>107</v>
      </c>
      <c r="F52" s="9" t="s">
        <v>9</v>
      </c>
      <c r="G52" s="19" t="s">
        <v>59</v>
      </c>
    </row>
    <row r="53" customFormat="false" ht="13.8" hidden="false" customHeight="false" outlineLevel="0" collapsed="false">
      <c r="A53" s="10" t="s">
        <v>108</v>
      </c>
      <c r="B53" s="9" t="s">
        <v>9</v>
      </c>
      <c r="C53" s="10" t="s">
        <v>109</v>
      </c>
      <c r="D53" s="9" t="s">
        <v>9</v>
      </c>
      <c r="E53" s="10" t="s">
        <v>109</v>
      </c>
      <c r="F53" s="9" t="s">
        <v>9</v>
      </c>
      <c r="G53" s="19" t="s">
        <v>59</v>
      </c>
    </row>
    <row r="54" customFormat="false" ht="13.8" hidden="false" customHeight="false" outlineLevel="0" collapsed="false">
      <c r="A54" s="0" t="s">
        <v>110</v>
      </c>
      <c r="B54" s="9" t="s">
        <v>9</v>
      </c>
      <c r="C54" s="0" t="s">
        <v>111</v>
      </c>
      <c r="D54" s="9" t="s">
        <v>9</v>
      </c>
      <c r="E54" s="20" t="s">
        <v>112</v>
      </c>
      <c r="F54" s="9" t="s">
        <v>9</v>
      </c>
      <c r="G54" s="19" t="s">
        <v>59</v>
      </c>
    </row>
    <row r="55" customFormat="false" ht="13.8" hidden="false" customHeight="false" outlineLevel="0" collapsed="false">
      <c r="A55" s="10" t="s">
        <v>113</v>
      </c>
      <c r="B55" s="9" t="s">
        <v>9</v>
      </c>
      <c r="C55" s="10" t="s">
        <v>114</v>
      </c>
      <c r="D55" s="9" t="s">
        <v>9</v>
      </c>
      <c r="E55" s="10" t="s">
        <v>114</v>
      </c>
      <c r="F55" s="9" t="s">
        <v>9</v>
      </c>
      <c r="G55" s="19" t="s">
        <v>59</v>
      </c>
    </row>
    <row r="56" customFormat="false" ht="13.8" hidden="false" customHeight="false" outlineLevel="0" collapsed="false">
      <c r="A56" s="10" t="s">
        <v>115</v>
      </c>
      <c r="B56" s="9" t="s">
        <v>9</v>
      </c>
      <c r="C56" s="10" t="s">
        <v>116</v>
      </c>
      <c r="D56" s="9" t="s">
        <v>9</v>
      </c>
      <c r="E56" s="10" t="s">
        <v>116</v>
      </c>
      <c r="F56" s="9" t="s">
        <v>9</v>
      </c>
      <c r="G56" s="19" t="s">
        <v>59</v>
      </c>
    </row>
    <row r="57" customFormat="false" ht="13.8" hidden="false" customHeight="false" outlineLevel="0" collapsed="false">
      <c r="A57" s="10" t="s">
        <v>117</v>
      </c>
      <c r="B57" s="9" t="s">
        <v>9</v>
      </c>
      <c r="C57" s="10" t="s">
        <v>81</v>
      </c>
      <c r="D57" s="9" t="s">
        <v>9</v>
      </c>
      <c r="E57" s="10" t="s">
        <v>81</v>
      </c>
      <c r="F57" s="9" t="s">
        <v>9</v>
      </c>
      <c r="G57" s="19" t="s">
        <v>59</v>
      </c>
    </row>
    <row r="58" customFormat="false" ht="13.8" hidden="false" customHeight="false" outlineLevel="0" collapsed="false">
      <c r="A58" s="10" t="s">
        <v>118</v>
      </c>
      <c r="B58" s="9" t="s">
        <v>9</v>
      </c>
      <c r="C58" s="10" t="s">
        <v>87</v>
      </c>
      <c r="D58" s="9" t="s">
        <v>9</v>
      </c>
      <c r="E58" s="10" t="s">
        <v>87</v>
      </c>
      <c r="F58" s="9" t="s">
        <v>9</v>
      </c>
      <c r="G58" s="19" t="s">
        <v>59</v>
      </c>
    </row>
    <row r="59" customFormat="false" ht="13.8" hidden="false" customHeight="false" outlineLevel="0" collapsed="false">
      <c r="A59" s="10" t="s">
        <v>119</v>
      </c>
      <c r="B59" s="9" t="s">
        <v>9</v>
      </c>
      <c r="C59" s="10" t="s">
        <v>119</v>
      </c>
      <c r="D59" s="9" t="s">
        <v>9</v>
      </c>
      <c r="E59" s="0" t="s">
        <v>119</v>
      </c>
      <c r="F59" s="9" t="s">
        <v>9</v>
      </c>
      <c r="G59" s="19" t="s">
        <v>59</v>
      </c>
    </row>
    <row r="60" customFormat="false" ht="13.8" hidden="false" customHeight="false" outlineLevel="0" collapsed="false">
      <c r="A60" s="10" t="s">
        <v>120</v>
      </c>
      <c r="B60" s="9" t="s">
        <v>9</v>
      </c>
      <c r="C60" s="10" t="s">
        <v>120</v>
      </c>
      <c r="D60" s="9" t="s">
        <v>9</v>
      </c>
      <c r="E60" s="0" t="s">
        <v>120</v>
      </c>
      <c r="F60" s="9" t="s">
        <v>9</v>
      </c>
      <c r="G60" s="19" t="s">
        <v>59</v>
      </c>
    </row>
    <row r="61" customFormat="false" ht="13.8" hidden="false" customHeight="false" outlineLevel="0" collapsed="false">
      <c r="B61" s="0"/>
    </row>
    <row r="62" customFormat="false" ht="13.8" hidden="false" customHeight="false" outlineLevel="0" collapsed="false">
      <c r="A62" s="15" t="s">
        <v>121</v>
      </c>
      <c r="B62" s="5" t="n">
        <f aca="false">COUNTIF(B63:B66,"YES*")</f>
        <v>0</v>
      </c>
      <c r="C62" s="6"/>
      <c r="D62" s="5" t="n">
        <f aca="false">COUNTIF(D63:D66,"YES*")</f>
        <v>0</v>
      </c>
      <c r="E62" s="6"/>
      <c r="F62" s="5" t="n">
        <f aca="false">COUNTIF(F63:F66,"YES*")</f>
        <v>0</v>
      </c>
      <c r="I62" s="21" t="s">
        <v>122</v>
      </c>
      <c r="J62" s="21"/>
      <c r="K62" s="21"/>
      <c r="L62" s="21"/>
    </row>
    <row r="63" customFormat="false" ht="13.8" hidden="false" customHeight="false" outlineLevel="0" collapsed="false">
      <c r="A63" s="22" t="s">
        <v>123</v>
      </c>
      <c r="B63" s="9" t="s">
        <v>124</v>
      </c>
      <c r="D63" s="11" t="s">
        <v>10</v>
      </c>
      <c r="F63" s="11" t="s">
        <v>10</v>
      </c>
      <c r="G63" s="16" t="s">
        <v>125</v>
      </c>
    </row>
    <row r="64" customFormat="false" ht="13.8" hidden="false" customHeight="false" outlineLevel="0" collapsed="false">
      <c r="A64" s="22" t="s">
        <v>126</v>
      </c>
      <c r="B64" s="9" t="s">
        <v>124</v>
      </c>
      <c r="D64" s="11" t="s">
        <v>10</v>
      </c>
      <c r="F64" s="11" t="s">
        <v>10</v>
      </c>
      <c r="G64" s="16" t="s">
        <v>125</v>
      </c>
    </row>
    <row r="65" customFormat="false" ht="13.8" hidden="false" customHeight="false" outlineLevel="0" collapsed="false">
      <c r="A65" s="22" t="s">
        <v>127</v>
      </c>
      <c r="B65" s="9" t="s">
        <v>124</v>
      </c>
      <c r="D65" s="11" t="s">
        <v>10</v>
      </c>
      <c r="F65" s="11" t="s">
        <v>10</v>
      </c>
      <c r="G65" s="16" t="s">
        <v>125</v>
      </c>
    </row>
    <row r="66" customFormat="false" ht="13.8" hidden="false" customHeight="false" outlineLevel="0" collapsed="false">
      <c r="A66" s="22" t="s">
        <v>128</v>
      </c>
      <c r="B66" s="9" t="s">
        <v>124</v>
      </c>
      <c r="D66" s="11" t="s">
        <v>10</v>
      </c>
      <c r="F66" s="11" t="s">
        <v>10</v>
      </c>
      <c r="G66" s="16" t="s">
        <v>125</v>
      </c>
    </row>
    <row r="67" customFormat="false" ht="13.8" hidden="false" customHeight="false" outlineLevel="0" collapsed="false">
      <c r="A67" s="22"/>
      <c r="B67" s="14"/>
      <c r="D67" s="22"/>
    </row>
    <row r="68" customFormat="false" ht="13.8" hidden="false" customHeight="false" outlineLevel="0" collapsed="false">
      <c r="A68" s="15" t="s">
        <v>129</v>
      </c>
      <c r="B68" s="5" t="n">
        <f aca="false">COUNTIF(B69:B72,"YES**")</f>
        <v>0</v>
      </c>
      <c r="C68" s="6"/>
      <c r="D68" s="5" t="n">
        <f aca="false">COUNTIF(D69:D72,"YES**")</f>
        <v>0</v>
      </c>
      <c r="E68" s="6"/>
      <c r="F68" s="5" t="n">
        <f aca="false">COUNTIF(F69:F72,"YES**")</f>
        <v>0</v>
      </c>
      <c r="I68" s="21" t="s">
        <v>130</v>
      </c>
      <c r="J68" s="21"/>
      <c r="K68" s="21"/>
      <c r="L68" s="21"/>
    </row>
    <row r="69" customFormat="false" ht="13.8" hidden="false" customHeight="false" outlineLevel="0" collapsed="false">
      <c r="A69" s="22" t="s">
        <v>131</v>
      </c>
      <c r="B69" s="9" t="s">
        <v>124</v>
      </c>
      <c r="D69" s="11" t="s">
        <v>10</v>
      </c>
      <c r="F69" s="11" t="s">
        <v>10</v>
      </c>
      <c r="G69" s="18" t="s">
        <v>132</v>
      </c>
    </row>
    <row r="70" customFormat="false" ht="13.8" hidden="false" customHeight="false" outlineLevel="0" collapsed="false">
      <c r="A70" s="22" t="s">
        <v>133</v>
      </c>
      <c r="B70" s="9" t="s">
        <v>124</v>
      </c>
      <c r="D70" s="11" t="s">
        <v>10</v>
      </c>
      <c r="F70" s="11" t="s">
        <v>10</v>
      </c>
      <c r="G70" s="18" t="s">
        <v>132</v>
      </c>
    </row>
    <row r="71" customFormat="false" ht="13.8" hidden="false" customHeight="false" outlineLevel="0" collapsed="false">
      <c r="A71" s="22" t="s">
        <v>134</v>
      </c>
      <c r="B71" s="9" t="s">
        <v>124</v>
      </c>
      <c r="D71" s="11" t="s">
        <v>10</v>
      </c>
      <c r="F71" s="11" t="s">
        <v>10</v>
      </c>
      <c r="G71" s="18" t="s">
        <v>132</v>
      </c>
    </row>
    <row r="72" customFormat="false" ht="13.8" hidden="false" customHeight="false" outlineLevel="0" collapsed="false">
      <c r="A72" s="22"/>
      <c r="B72" s="14"/>
      <c r="D72" s="22"/>
    </row>
    <row r="73" customFormat="false" ht="13.8" hidden="false" customHeight="false" outlineLevel="0" collapsed="false">
      <c r="A73" s="6" t="s">
        <v>135</v>
      </c>
      <c r="B73" s="0"/>
    </row>
    <row r="74" customFormat="false" ht="13.8" hidden="false" customHeight="false" outlineLevel="0" collapsed="false">
      <c r="A74" s="10"/>
      <c r="B74" s="11" t="s">
        <v>10</v>
      </c>
      <c r="C74" s="10"/>
      <c r="D74" s="11" t="s">
        <v>10</v>
      </c>
      <c r="E74" s="10" t="s">
        <v>136</v>
      </c>
      <c r="F74" s="9" t="s">
        <v>9</v>
      </c>
      <c r="G74" s="19" t="s">
        <v>59</v>
      </c>
    </row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2">
    <mergeCell ref="I62:L62"/>
    <mergeCell ref="I68:L68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39"/>
  <sheetViews>
    <sheetView showFormulas="false" showGridLines="true" showRowColHeaders="true" showZeros="true" rightToLeft="false" tabSelected="false" showOutlineSymbols="true" defaultGridColor="true" view="normal" topLeftCell="A51" colorId="64" zoomScale="75" zoomScaleNormal="75" zoomScalePageLayoutView="100" workbookViewId="0">
      <selection pane="topLeft" activeCell="F132" activeCellId="0" sqref="F132"/>
    </sheetView>
  </sheetViews>
  <sheetFormatPr defaultRowHeight="13.8" zeroHeight="false" outlineLevelRow="0" outlineLevelCol="0"/>
  <cols>
    <col collapsed="false" customWidth="true" hidden="false" outlineLevel="0" max="1" min="1" style="0" width="20.43"/>
    <col collapsed="false" customWidth="true" hidden="false" outlineLevel="0" max="2" min="2" style="0" width="25.28"/>
    <col collapsed="false" customWidth="true" hidden="false" outlineLevel="0" max="3" min="3" style="0" width="24.25"/>
    <col collapsed="false" customWidth="true" hidden="false" outlineLevel="0" max="4" min="4" style="0" width="5.58"/>
    <col collapsed="false" customWidth="true" hidden="false" outlineLevel="0" max="5" min="5" style="0" width="27.49"/>
    <col collapsed="false" customWidth="true" hidden="false" outlineLevel="0" max="6" min="6" style="0" width="28.07"/>
    <col collapsed="false" customWidth="true" hidden="false" outlineLevel="0" max="1025" min="7" style="0" width="9.14"/>
  </cols>
  <sheetData>
    <row r="1" customFormat="false" ht="41.75" hidden="false" customHeight="false" outlineLevel="0" collapsed="false">
      <c r="A1" s="2" t="s">
        <v>6</v>
      </c>
      <c r="B1" s="2" t="s">
        <v>137</v>
      </c>
      <c r="C1" s="2" t="s">
        <v>138</v>
      </c>
      <c r="D1" s="2" t="s">
        <v>1</v>
      </c>
      <c r="E1" s="3" t="s">
        <v>139</v>
      </c>
      <c r="F1" s="3" t="s">
        <v>140</v>
      </c>
      <c r="G1" s="3" t="s">
        <v>5</v>
      </c>
      <c r="H1" s="3" t="s">
        <v>141</v>
      </c>
    </row>
    <row r="2" customFormat="false" ht="13.8" hidden="false" customHeight="false" outlineLevel="0" collapsed="false">
      <c r="B2" s="5"/>
      <c r="C2" s="5"/>
      <c r="D2" s="5" t="n">
        <f aca="false">COUNTIF(D3:D146,"YES")</f>
        <v>95</v>
      </c>
      <c r="E2" s="5"/>
      <c r="F2" s="5"/>
      <c r="G2" s="5" t="n">
        <f aca="false">COUNTIF(G3:G146,"YES")</f>
        <v>94</v>
      </c>
      <c r="H2" s="5" t="n">
        <f aca="false">COUNTIF(H3:H146,"YES")</f>
        <v>0</v>
      </c>
    </row>
    <row r="3" customFormat="false" ht="13.8" hidden="false" customHeight="false" outlineLevel="0" collapsed="false">
      <c r="B3" s="5"/>
      <c r="C3" s="5"/>
      <c r="D3" s="5"/>
      <c r="E3" s="5"/>
      <c r="F3" s="5"/>
      <c r="G3" s="5"/>
      <c r="H3" s="6"/>
    </row>
    <row r="4" customFormat="false" ht="13.8" hidden="false" customHeight="false" outlineLevel="0" collapsed="false">
      <c r="B4" s="5" t="s">
        <v>8</v>
      </c>
      <c r="C4" s="5"/>
      <c r="D4" s="5" t="n">
        <f aca="false">COUNTIF(D5:D10,"YES")</f>
        <v>6</v>
      </c>
      <c r="E4" s="6" t="s">
        <v>11</v>
      </c>
      <c r="F4" s="5"/>
      <c r="G4" s="5" t="n">
        <f aca="false">COUNTIF(G5:G10,"YES")</f>
        <v>6</v>
      </c>
      <c r="H4" s="5" t="n">
        <f aca="false">COUNTIF(H5:H10,"YES")</f>
        <v>0</v>
      </c>
    </row>
    <row r="5" customFormat="false" ht="13.8" hidden="false" customHeight="false" outlineLevel="0" collapsed="false">
      <c r="A5" s="16" t="s">
        <v>43</v>
      </c>
      <c r="B5" s="0" t="s">
        <v>41</v>
      </c>
      <c r="C5" s="0" t="s">
        <v>8</v>
      </c>
      <c r="D5" s="9" t="s">
        <v>9</v>
      </c>
      <c r="E5" s="0" t="s">
        <v>42</v>
      </c>
      <c r="F5" s="0" t="s">
        <v>11</v>
      </c>
      <c r="G5" s="9" t="s">
        <v>9</v>
      </c>
      <c r="H5" s="11" t="s">
        <v>10</v>
      </c>
    </row>
    <row r="6" customFormat="false" ht="13.8" hidden="false" customHeight="false" outlineLevel="0" collapsed="false">
      <c r="A6" s="18" t="s">
        <v>52</v>
      </c>
      <c r="B6" s="0" t="s">
        <v>8</v>
      </c>
      <c r="C6" s="0" t="s">
        <v>57</v>
      </c>
      <c r="D6" s="9" t="s">
        <v>9</v>
      </c>
      <c r="E6" s="0" t="s">
        <v>11</v>
      </c>
      <c r="F6" s="0" t="s">
        <v>58</v>
      </c>
      <c r="G6" s="9" t="s">
        <v>9</v>
      </c>
      <c r="H6" s="11" t="s">
        <v>10</v>
      </c>
    </row>
    <row r="7" customFormat="false" ht="13.8" hidden="false" customHeight="false" outlineLevel="0" collapsed="false">
      <c r="A7" s="18" t="s">
        <v>52</v>
      </c>
      <c r="B7" s="0" t="s">
        <v>8</v>
      </c>
      <c r="C7" s="0" t="s">
        <v>60</v>
      </c>
      <c r="D7" s="9" t="s">
        <v>9</v>
      </c>
      <c r="E7" s="0" t="s">
        <v>11</v>
      </c>
      <c r="F7" s="0" t="s">
        <v>61</v>
      </c>
      <c r="G7" s="9" t="s">
        <v>9</v>
      </c>
      <c r="H7" s="11" t="s">
        <v>10</v>
      </c>
    </row>
    <row r="8" customFormat="false" ht="13.8" hidden="false" customHeight="false" outlineLevel="0" collapsed="false">
      <c r="A8" s="18" t="s">
        <v>52</v>
      </c>
      <c r="B8" s="0" t="s">
        <v>8</v>
      </c>
      <c r="C8" s="0" t="s">
        <v>62</v>
      </c>
      <c r="D8" s="9" t="s">
        <v>9</v>
      </c>
      <c r="E8" s="0" t="s">
        <v>11</v>
      </c>
      <c r="F8" s="0" t="s">
        <v>63</v>
      </c>
      <c r="G8" s="9" t="s">
        <v>9</v>
      </c>
      <c r="H8" s="11" t="s">
        <v>10</v>
      </c>
    </row>
    <row r="9" customFormat="false" ht="13.8" hidden="false" customHeight="false" outlineLevel="0" collapsed="false">
      <c r="A9" s="18" t="s">
        <v>52</v>
      </c>
      <c r="B9" s="0" t="s">
        <v>8</v>
      </c>
      <c r="C9" s="0" t="s">
        <v>64</v>
      </c>
      <c r="D9" s="9" t="s">
        <v>9</v>
      </c>
      <c r="E9" s="0" t="s">
        <v>11</v>
      </c>
      <c r="F9" s="0" t="s">
        <v>65</v>
      </c>
      <c r="G9" s="9" t="s">
        <v>9</v>
      </c>
      <c r="H9" s="11" t="s">
        <v>10</v>
      </c>
    </row>
    <row r="10" customFormat="false" ht="13.8" hidden="false" customHeight="false" outlineLevel="0" collapsed="false">
      <c r="A10" s="18" t="s">
        <v>52</v>
      </c>
      <c r="B10" s="0" t="s">
        <v>8</v>
      </c>
      <c r="C10" s="0" t="s">
        <v>57</v>
      </c>
      <c r="D10" s="9" t="s">
        <v>9</v>
      </c>
      <c r="E10" s="0" t="s">
        <v>11</v>
      </c>
      <c r="F10" s="0" t="s">
        <v>67</v>
      </c>
      <c r="G10" s="9" t="s">
        <v>9</v>
      </c>
      <c r="H10" s="11" t="s">
        <v>10</v>
      </c>
    </row>
    <row r="11" customFormat="false" ht="13.8" hidden="false" customHeight="false" outlineLevel="0" collapsed="false">
      <c r="D11" s="10"/>
      <c r="G11" s="10"/>
    </row>
    <row r="12" customFormat="false" ht="13.8" hidden="false" customHeight="false" outlineLevel="0" collapsed="false">
      <c r="B12" s="6" t="s">
        <v>13</v>
      </c>
      <c r="D12" s="5" t="n">
        <f aca="false">COUNTIF(D13:D24,"YES")</f>
        <v>12</v>
      </c>
      <c r="E12" s="6" t="s">
        <v>14</v>
      </c>
      <c r="G12" s="5" t="n">
        <f aca="false">COUNTIF(G13:G24,"YES")</f>
        <v>12</v>
      </c>
      <c r="H12" s="5" t="n">
        <f aca="false">COUNTIF(H13:H24,"YES")</f>
        <v>0</v>
      </c>
    </row>
    <row r="13" customFormat="false" ht="13.8" hidden="false" customHeight="false" outlineLevel="0" collapsed="false">
      <c r="A13" s="16" t="s">
        <v>43</v>
      </c>
      <c r="B13" s="0" t="s">
        <v>62</v>
      </c>
      <c r="C13" s="0" t="s">
        <v>13</v>
      </c>
      <c r="D13" s="9" t="s">
        <v>9</v>
      </c>
      <c r="E13" s="0" t="s">
        <v>63</v>
      </c>
      <c r="F13" s="0" t="s">
        <v>14</v>
      </c>
      <c r="G13" s="9" t="s">
        <v>9</v>
      </c>
      <c r="H13" s="11" t="s">
        <v>10</v>
      </c>
    </row>
    <row r="14" customFormat="false" ht="13.8" hidden="false" customHeight="false" outlineLevel="0" collapsed="false">
      <c r="A14" s="16" t="s">
        <v>43</v>
      </c>
      <c r="B14" s="0" t="s">
        <v>46</v>
      </c>
      <c r="C14" s="0" t="s">
        <v>13</v>
      </c>
      <c r="D14" s="9" t="s">
        <v>9</v>
      </c>
      <c r="E14" s="0" t="s">
        <v>142</v>
      </c>
      <c r="F14" s="0" t="s">
        <v>14</v>
      </c>
      <c r="G14" s="9" t="s">
        <v>9</v>
      </c>
      <c r="H14" s="11" t="s">
        <v>10</v>
      </c>
    </row>
    <row r="15" customFormat="false" ht="13.8" hidden="false" customHeight="false" outlineLevel="0" collapsed="false">
      <c r="A15" s="18" t="s">
        <v>52</v>
      </c>
      <c r="B15" s="0" t="s">
        <v>13</v>
      </c>
      <c r="C15" s="0" t="s">
        <v>68</v>
      </c>
      <c r="D15" s="9" t="s">
        <v>9</v>
      </c>
      <c r="E15" s="0" t="s">
        <v>14</v>
      </c>
      <c r="F15" s="0" t="s">
        <v>69</v>
      </c>
      <c r="G15" s="9" t="s">
        <v>9</v>
      </c>
      <c r="H15" s="11" t="s">
        <v>10</v>
      </c>
    </row>
    <row r="16" customFormat="false" ht="13.8" hidden="false" customHeight="false" outlineLevel="0" collapsed="false">
      <c r="A16" s="18" t="s">
        <v>52</v>
      </c>
      <c r="B16" s="0" t="s">
        <v>13</v>
      </c>
      <c r="C16" s="0" t="s">
        <v>70</v>
      </c>
      <c r="D16" s="9" t="s">
        <v>9</v>
      </c>
      <c r="E16" s="0" t="s">
        <v>14</v>
      </c>
      <c r="F16" s="0" t="s">
        <v>71</v>
      </c>
      <c r="G16" s="9" t="s">
        <v>9</v>
      </c>
      <c r="H16" s="11" t="s">
        <v>10</v>
      </c>
    </row>
    <row r="17" customFormat="false" ht="13.8" hidden="false" customHeight="false" outlineLevel="0" collapsed="false">
      <c r="A17" s="18" t="s">
        <v>52</v>
      </c>
      <c r="B17" s="0" t="s">
        <v>13</v>
      </c>
      <c r="C17" s="0" t="s">
        <v>72</v>
      </c>
      <c r="D17" s="9" t="s">
        <v>9</v>
      </c>
      <c r="E17" s="0" t="s">
        <v>14</v>
      </c>
      <c r="F17" s="0" t="s">
        <v>73</v>
      </c>
      <c r="G17" s="9" t="s">
        <v>9</v>
      </c>
      <c r="H17" s="11" t="s">
        <v>10</v>
      </c>
    </row>
    <row r="18" customFormat="false" ht="13.8" hidden="false" customHeight="false" outlineLevel="0" collapsed="false">
      <c r="A18" s="18" t="s">
        <v>52</v>
      </c>
      <c r="B18" s="0" t="s">
        <v>13</v>
      </c>
      <c r="C18" s="0" t="s">
        <v>74</v>
      </c>
      <c r="D18" s="9" t="s">
        <v>9</v>
      </c>
      <c r="E18" s="0" t="s">
        <v>14</v>
      </c>
      <c r="F18" s="0" t="s">
        <v>75</v>
      </c>
      <c r="G18" s="9" t="s">
        <v>9</v>
      </c>
      <c r="H18" s="11" t="s">
        <v>10</v>
      </c>
    </row>
    <row r="19" customFormat="false" ht="13.8" hidden="false" customHeight="false" outlineLevel="0" collapsed="false">
      <c r="A19" s="18" t="s">
        <v>52</v>
      </c>
      <c r="B19" s="0" t="s">
        <v>13</v>
      </c>
      <c r="C19" s="0" t="s">
        <v>76</v>
      </c>
      <c r="D19" s="9" t="s">
        <v>9</v>
      </c>
      <c r="E19" s="0" t="s">
        <v>14</v>
      </c>
      <c r="F19" s="0" t="s">
        <v>77</v>
      </c>
      <c r="G19" s="9" t="s">
        <v>9</v>
      </c>
      <c r="H19" s="11" t="s">
        <v>10</v>
      </c>
    </row>
    <row r="20" customFormat="false" ht="13.8" hidden="false" customHeight="false" outlineLevel="0" collapsed="false">
      <c r="A20" s="18" t="s">
        <v>52</v>
      </c>
      <c r="B20" s="0" t="s">
        <v>13</v>
      </c>
      <c r="C20" s="0" t="s">
        <v>78</v>
      </c>
      <c r="D20" s="9" t="s">
        <v>9</v>
      </c>
      <c r="E20" s="0" t="s">
        <v>14</v>
      </c>
      <c r="F20" s="0" t="s">
        <v>79</v>
      </c>
      <c r="G20" s="9" t="s">
        <v>9</v>
      </c>
      <c r="H20" s="11" t="s">
        <v>10</v>
      </c>
    </row>
    <row r="21" customFormat="false" ht="13.8" hidden="false" customHeight="false" outlineLevel="0" collapsed="false">
      <c r="A21" s="18" t="s">
        <v>52</v>
      </c>
      <c r="B21" s="0" t="s">
        <v>13</v>
      </c>
      <c r="C21" s="0" t="s">
        <v>80</v>
      </c>
      <c r="D21" s="9" t="s">
        <v>9</v>
      </c>
      <c r="E21" s="0" t="s">
        <v>14</v>
      </c>
      <c r="F21" s="0" t="s">
        <v>81</v>
      </c>
      <c r="G21" s="9" t="s">
        <v>9</v>
      </c>
      <c r="H21" s="11" t="s">
        <v>10</v>
      </c>
    </row>
    <row r="22" customFormat="false" ht="13.8" hidden="false" customHeight="false" outlineLevel="0" collapsed="false">
      <c r="A22" s="18" t="s">
        <v>52</v>
      </c>
      <c r="B22" s="0" t="s">
        <v>13</v>
      </c>
      <c r="C22" s="0" t="s">
        <v>82</v>
      </c>
      <c r="D22" s="9" t="s">
        <v>9</v>
      </c>
      <c r="E22" s="0" t="s">
        <v>14</v>
      </c>
      <c r="F22" s="0" t="s">
        <v>83</v>
      </c>
      <c r="G22" s="9" t="s">
        <v>9</v>
      </c>
      <c r="H22" s="11" t="s">
        <v>10</v>
      </c>
    </row>
    <row r="23" customFormat="false" ht="13.8" hidden="false" customHeight="false" outlineLevel="0" collapsed="false">
      <c r="A23" s="18" t="s">
        <v>52</v>
      </c>
      <c r="B23" s="0" t="s">
        <v>13</v>
      </c>
      <c r="C23" s="0" t="s">
        <v>84</v>
      </c>
      <c r="D23" s="9" t="s">
        <v>9</v>
      </c>
      <c r="E23" s="0" t="s">
        <v>14</v>
      </c>
      <c r="F23" s="0" t="s">
        <v>85</v>
      </c>
      <c r="G23" s="9" t="s">
        <v>9</v>
      </c>
      <c r="H23" s="11" t="s">
        <v>10</v>
      </c>
    </row>
    <row r="24" customFormat="false" ht="13.8" hidden="false" customHeight="false" outlineLevel="0" collapsed="false">
      <c r="A24" s="18" t="s">
        <v>52</v>
      </c>
      <c r="B24" s="0" t="s">
        <v>13</v>
      </c>
      <c r="C24" s="0" t="s">
        <v>86</v>
      </c>
      <c r="D24" s="9" t="s">
        <v>9</v>
      </c>
      <c r="E24" s="0" t="s">
        <v>14</v>
      </c>
      <c r="F24" s="0" t="s">
        <v>87</v>
      </c>
      <c r="G24" s="9" t="s">
        <v>9</v>
      </c>
      <c r="H24" s="11" t="s">
        <v>10</v>
      </c>
    </row>
    <row r="25" customFormat="false" ht="13.8" hidden="false" customHeight="false" outlineLevel="0" collapsed="false">
      <c r="D25" s="10"/>
      <c r="G25" s="10"/>
    </row>
    <row r="26" customFormat="false" ht="13.8" hidden="false" customHeight="false" outlineLevel="0" collapsed="false">
      <c r="B26" s="6" t="s">
        <v>15</v>
      </c>
      <c r="D26" s="5" t="n">
        <f aca="false">COUNTIF(D27:D28,"YES")</f>
        <v>2</v>
      </c>
      <c r="E26" s="6" t="s">
        <v>16</v>
      </c>
      <c r="G26" s="5" t="n">
        <f aca="false">COUNTIF(G27:G28,"YES")</f>
        <v>2</v>
      </c>
      <c r="H26" s="5" t="n">
        <f aca="false">COUNTIF(H27:H28,"YES")</f>
        <v>0</v>
      </c>
    </row>
    <row r="27" customFormat="false" ht="13.8" hidden="false" customHeight="false" outlineLevel="0" collapsed="false">
      <c r="A27" s="16" t="s">
        <v>43</v>
      </c>
      <c r="B27" s="0" t="s">
        <v>68</v>
      </c>
      <c r="C27" s="0" t="s">
        <v>15</v>
      </c>
      <c r="D27" s="9" t="s">
        <v>9</v>
      </c>
      <c r="E27" s="0" t="s">
        <v>69</v>
      </c>
      <c r="F27" s="0" t="s">
        <v>16</v>
      </c>
      <c r="G27" s="9" t="s">
        <v>9</v>
      </c>
      <c r="H27" s="11" t="s">
        <v>10</v>
      </c>
    </row>
    <row r="28" customFormat="false" ht="13.8" hidden="false" customHeight="false" outlineLevel="0" collapsed="false">
      <c r="A28" s="18" t="s">
        <v>52</v>
      </c>
      <c r="B28" s="0" t="s">
        <v>15</v>
      </c>
      <c r="C28" s="0" t="s">
        <v>88</v>
      </c>
      <c r="D28" s="9" t="s">
        <v>9</v>
      </c>
      <c r="E28" s="0" t="s">
        <v>16</v>
      </c>
      <c r="F28" s="0" t="s">
        <v>89</v>
      </c>
      <c r="G28" s="9" t="s">
        <v>9</v>
      </c>
      <c r="H28" s="11" t="s">
        <v>10</v>
      </c>
    </row>
    <row r="29" customFormat="false" ht="13.8" hidden="false" customHeight="false" outlineLevel="0" collapsed="false">
      <c r="D29" s="10"/>
      <c r="G29" s="10"/>
    </row>
    <row r="30" customFormat="false" ht="13.8" hidden="false" customHeight="false" outlineLevel="0" collapsed="false">
      <c r="B30" s="6" t="s">
        <v>17</v>
      </c>
      <c r="D30" s="5" t="n">
        <f aca="false">COUNTIF(D31:D34,"YES")</f>
        <v>4</v>
      </c>
      <c r="E30" s="6" t="s">
        <v>18</v>
      </c>
      <c r="G30" s="5" t="n">
        <f aca="false">COUNTIF(G31:G34,"YES")</f>
        <v>4</v>
      </c>
      <c r="H30" s="5" t="n">
        <f aca="false">COUNTIF(H31:H34,"YES")</f>
        <v>0</v>
      </c>
    </row>
    <row r="31" customFormat="false" ht="13.8" hidden="false" customHeight="false" outlineLevel="0" collapsed="false">
      <c r="A31" s="16" t="s">
        <v>43</v>
      </c>
      <c r="B31" s="0" t="s">
        <v>74</v>
      </c>
      <c r="C31" s="0" t="s">
        <v>17</v>
      </c>
      <c r="D31" s="9" t="s">
        <v>9</v>
      </c>
      <c r="E31" s="0" t="s">
        <v>75</v>
      </c>
      <c r="F31" s="0" t="s">
        <v>18</v>
      </c>
      <c r="G31" s="9" t="s">
        <v>9</v>
      </c>
      <c r="H31" s="11" t="s">
        <v>10</v>
      </c>
    </row>
    <row r="32" customFormat="false" ht="13.8" hidden="false" customHeight="false" outlineLevel="0" collapsed="false">
      <c r="A32" s="16" t="s">
        <v>43</v>
      </c>
      <c r="B32" s="0" t="s">
        <v>88</v>
      </c>
      <c r="C32" s="0" t="s">
        <v>17</v>
      </c>
      <c r="D32" s="9" t="s">
        <v>9</v>
      </c>
      <c r="E32" s="0" t="s">
        <v>89</v>
      </c>
      <c r="F32" s="0" t="s">
        <v>18</v>
      </c>
      <c r="G32" s="9" t="s">
        <v>9</v>
      </c>
      <c r="H32" s="11" t="s">
        <v>10</v>
      </c>
    </row>
    <row r="33" customFormat="false" ht="13.8" hidden="false" customHeight="false" outlineLevel="0" collapsed="false">
      <c r="A33" s="18" t="s">
        <v>52</v>
      </c>
      <c r="B33" s="0" t="s">
        <v>17</v>
      </c>
      <c r="C33" s="0" t="s">
        <v>90</v>
      </c>
      <c r="D33" s="9" t="s">
        <v>9</v>
      </c>
      <c r="E33" s="0" t="s">
        <v>18</v>
      </c>
      <c r="F33" s="0" t="s">
        <v>91</v>
      </c>
      <c r="G33" s="9" t="s">
        <v>9</v>
      </c>
      <c r="H33" s="11" t="s">
        <v>10</v>
      </c>
    </row>
    <row r="34" customFormat="false" ht="13.8" hidden="false" customHeight="false" outlineLevel="0" collapsed="false">
      <c r="A34" s="18" t="s">
        <v>52</v>
      </c>
      <c r="B34" s="0" t="s">
        <v>17</v>
      </c>
      <c r="C34" s="0" t="s">
        <v>92</v>
      </c>
      <c r="D34" s="9" t="s">
        <v>9</v>
      </c>
      <c r="E34" s="0" t="s">
        <v>18</v>
      </c>
      <c r="F34" s="0" t="s">
        <v>93</v>
      </c>
      <c r="G34" s="9" t="s">
        <v>9</v>
      </c>
      <c r="H34" s="11" t="s">
        <v>10</v>
      </c>
    </row>
    <row r="35" customFormat="false" ht="13.8" hidden="false" customHeight="false" outlineLevel="0" collapsed="false">
      <c r="D35" s="10"/>
      <c r="G35" s="10"/>
    </row>
    <row r="36" customFormat="false" ht="13.8" hidden="false" customHeight="false" outlineLevel="0" collapsed="false">
      <c r="B36" s="6" t="s">
        <v>19</v>
      </c>
      <c r="D36" s="5" t="n">
        <f aca="false">COUNTIF(D37:D42,"YES")</f>
        <v>6</v>
      </c>
      <c r="E36" s="6" t="s">
        <v>20</v>
      </c>
      <c r="G36" s="5" t="n">
        <f aca="false">COUNTIF(G37:G42,"YES")</f>
        <v>6</v>
      </c>
      <c r="H36" s="5" t="n">
        <f aca="false">COUNTIF(H37:H42,"YES")</f>
        <v>0</v>
      </c>
    </row>
    <row r="37" customFormat="false" ht="13.8" hidden="false" customHeight="false" outlineLevel="0" collapsed="false">
      <c r="A37" s="16" t="s">
        <v>43</v>
      </c>
      <c r="B37" s="0" t="s">
        <v>64</v>
      </c>
      <c r="C37" s="0" t="s">
        <v>19</v>
      </c>
      <c r="D37" s="9" t="s">
        <v>9</v>
      </c>
      <c r="E37" s="0" t="s">
        <v>65</v>
      </c>
      <c r="F37" s="0" t="s">
        <v>20</v>
      </c>
      <c r="G37" s="9" t="s">
        <v>9</v>
      </c>
      <c r="H37" s="11" t="s">
        <v>10</v>
      </c>
    </row>
    <row r="38" customFormat="false" ht="13.8" hidden="false" customHeight="false" outlineLevel="0" collapsed="false">
      <c r="A38" s="16" t="s">
        <v>43</v>
      </c>
      <c r="B38" s="0" t="s">
        <v>44</v>
      </c>
      <c r="C38" s="0" t="s">
        <v>19</v>
      </c>
      <c r="D38" s="9" t="s">
        <v>9</v>
      </c>
      <c r="E38" s="0" t="s">
        <v>143</v>
      </c>
      <c r="F38" s="0" t="s">
        <v>20</v>
      </c>
      <c r="G38" s="9" t="s">
        <v>9</v>
      </c>
      <c r="H38" s="11" t="s">
        <v>10</v>
      </c>
    </row>
    <row r="39" customFormat="false" ht="13.8" hidden="false" customHeight="false" outlineLevel="0" collapsed="false">
      <c r="A39" s="18" t="s">
        <v>52</v>
      </c>
      <c r="B39" s="0" t="s">
        <v>19</v>
      </c>
      <c r="C39" s="0" t="s">
        <v>94</v>
      </c>
      <c r="D39" s="9" t="s">
        <v>9</v>
      </c>
      <c r="E39" s="0" t="s">
        <v>20</v>
      </c>
      <c r="F39" s="0" t="s">
        <v>95</v>
      </c>
      <c r="G39" s="9" t="s">
        <v>9</v>
      </c>
      <c r="H39" s="11" t="s">
        <v>10</v>
      </c>
    </row>
    <row r="40" customFormat="false" ht="13.8" hidden="false" customHeight="false" outlineLevel="0" collapsed="false">
      <c r="A40" s="18" t="s">
        <v>52</v>
      </c>
      <c r="B40" s="0" t="s">
        <v>19</v>
      </c>
      <c r="C40" s="0" t="s">
        <v>96</v>
      </c>
      <c r="D40" s="9" t="s">
        <v>9</v>
      </c>
      <c r="E40" s="0" t="s">
        <v>20</v>
      </c>
      <c r="F40" s="0" t="s">
        <v>97</v>
      </c>
      <c r="G40" s="9" t="s">
        <v>9</v>
      </c>
      <c r="H40" s="11" t="s">
        <v>10</v>
      </c>
    </row>
    <row r="41" customFormat="false" ht="13.8" hidden="false" customHeight="false" outlineLevel="0" collapsed="false">
      <c r="A41" s="18" t="s">
        <v>52</v>
      </c>
      <c r="B41" s="0" t="s">
        <v>19</v>
      </c>
      <c r="C41" s="0" t="s">
        <v>98</v>
      </c>
      <c r="D41" s="9" t="s">
        <v>9</v>
      </c>
      <c r="E41" s="0" t="s">
        <v>20</v>
      </c>
      <c r="F41" s="0" t="s">
        <v>99</v>
      </c>
      <c r="G41" s="9" t="s">
        <v>9</v>
      </c>
      <c r="H41" s="11" t="s">
        <v>10</v>
      </c>
    </row>
    <row r="42" customFormat="false" ht="13.8" hidden="false" customHeight="false" outlineLevel="0" collapsed="false">
      <c r="A42" s="18" t="s">
        <v>52</v>
      </c>
      <c r="B42" s="0" t="s">
        <v>19</v>
      </c>
      <c r="C42" s="0" t="s">
        <v>100</v>
      </c>
      <c r="D42" s="9" t="s">
        <v>9</v>
      </c>
      <c r="E42" s="0" t="s">
        <v>20</v>
      </c>
      <c r="F42" s="0" t="s">
        <v>101</v>
      </c>
      <c r="G42" s="9" t="s">
        <v>9</v>
      </c>
      <c r="H42" s="11" t="s">
        <v>10</v>
      </c>
    </row>
    <row r="43" customFormat="false" ht="13.8" hidden="false" customHeight="false" outlineLevel="0" collapsed="false">
      <c r="D43" s="10"/>
      <c r="G43" s="10"/>
    </row>
    <row r="44" customFormat="false" ht="13.8" hidden="false" customHeight="false" outlineLevel="0" collapsed="false">
      <c r="B44" s="6" t="s">
        <v>21</v>
      </c>
      <c r="D44" s="5" t="n">
        <f aca="false">COUNTIF(D45:D47,"YES")</f>
        <v>3</v>
      </c>
      <c r="E44" s="6" t="s">
        <v>22</v>
      </c>
      <c r="G44" s="5" t="n">
        <f aca="false">COUNTIF(G45:G47,"YES")</f>
        <v>3</v>
      </c>
      <c r="H44" s="5" t="n">
        <f aca="false">COUNTIF(H45:H47,"YES")</f>
        <v>0</v>
      </c>
    </row>
    <row r="45" customFormat="false" ht="13.8" hidden="false" customHeight="false" outlineLevel="0" collapsed="false">
      <c r="A45" s="16" t="s">
        <v>43</v>
      </c>
      <c r="B45" s="0" t="s">
        <v>64</v>
      </c>
      <c r="C45" s="0" t="s">
        <v>21</v>
      </c>
      <c r="D45" s="9" t="s">
        <v>9</v>
      </c>
      <c r="E45" s="0" t="s">
        <v>65</v>
      </c>
      <c r="F45" s="0" t="s">
        <v>22</v>
      </c>
      <c r="G45" s="9" t="s">
        <v>9</v>
      </c>
      <c r="H45" s="11" t="s">
        <v>10</v>
      </c>
    </row>
    <row r="46" customFormat="false" ht="13.8" hidden="false" customHeight="false" outlineLevel="0" collapsed="false">
      <c r="A46" s="16" t="s">
        <v>43</v>
      </c>
      <c r="B46" s="0" t="s">
        <v>48</v>
      </c>
      <c r="C46" s="0" t="s">
        <v>21</v>
      </c>
      <c r="D46" s="9" t="s">
        <v>9</v>
      </c>
      <c r="E46" s="0" t="s">
        <v>144</v>
      </c>
      <c r="F46" s="0" t="s">
        <v>22</v>
      </c>
      <c r="G46" s="9" t="s">
        <v>9</v>
      </c>
      <c r="H46" s="11" t="s">
        <v>10</v>
      </c>
    </row>
    <row r="47" customFormat="false" ht="13.8" hidden="false" customHeight="false" outlineLevel="0" collapsed="false">
      <c r="A47" s="18" t="s">
        <v>52</v>
      </c>
      <c r="B47" s="0" t="s">
        <v>21</v>
      </c>
      <c r="C47" s="0" t="s">
        <v>102</v>
      </c>
      <c r="D47" s="9" t="s">
        <v>9</v>
      </c>
      <c r="E47" s="0" t="s">
        <v>22</v>
      </c>
      <c r="F47" s="0" t="s">
        <v>103</v>
      </c>
      <c r="G47" s="9" t="s">
        <v>9</v>
      </c>
      <c r="H47" s="11" t="s">
        <v>10</v>
      </c>
    </row>
    <row r="48" customFormat="false" ht="13.8" hidden="false" customHeight="false" outlineLevel="0" collapsed="false">
      <c r="D48" s="10"/>
      <c r="G48" s="10"/>
    </row>
    <row r="49" customFormat="false" ht="13.8" hidden="false" customHeight="false" outlineLevel="0" collapsed="false">
      <c r="B49" s="6" t="s">
        <v>23</v>
      </c>
      <c r="D49" s="5" t="n">
        <f aca="false">COUNTIF(D50:D53,"YES")</f>
        <v>4</v>
      </c>
      <c r="E49" s="6" t="s">
        <v>24</v>
      </c>
      <c r="G49" s="5" t="n">
        <f aca="false">COUNTIF(G50:G53,"YES")</f>
        <v>4</v>
      </c>
      <c r="H49" s="5" t="n">
        <f aca="false">COUNTIF(H50:H53,"YES")</f>
        <v>0</v>
      </c>
    </row>
    <row r="50" customFormat="false" ht="13.8" hidden="false" customHeight="false" outlineLevel="0" collapsed="false">
      <c r="A50" s="16" t="s">
        <v>43</v>
      </c>
      <c r="B50" s="0" t="s">
        <v>102</v>
      </c>
      <c r="C50" s="0" t="s">
        <v>23</v>
      </c>
      <c r="D50" s="9" t="s">
        <v>9</v>
      </c>
      <c r="E50" s="0" t="s">
        <v>103</v>
      </c>
      <c r="F50" s="0" t="s">
        <v>24</v>
      </c>
      <c r="G50" s="9" t="s">
        <v>9</v>
      </c>
      <c r="H50" s="11" t="s">
        <v>10</v>
      </c>
    </row>
    <row r="51" customFormat="false" ht="13.8" hidden="false" customHeight="false" outlineLevel="0" collapsed="false">
      <c r="A51" s="18" t="s">
        <v>52</v>
      </c>
      <c r="B51" s="0" t="s">
        <v>23</v>
      </c>
      <c r="C51" s="0" t="s">
        <v>104</v>
      </c>
      <c r="D51" s="9" t="s">
        <v>9</v>
      </c>
      <c r="E51" s="0" t="s">
        <v>24</v>
      </c>
      <c r="F51" s="0" t="s">
        <v>105</v>
      </c>
      <c r="G51" s="9" t="s">
        <v>9</v>
      </c>
      <c r="H51" s="11" t="s">
        <v>10</v>
      </c>
    </row>
    <row r="52" customFormat="false" ht="13.8" hidden="false" customHeight="false" outlineLevel="0" collapsed="false">
      <c r="A52" s="18" t="s">
        <v>52</v>
      </c>
      <c r="B52" s="0" t="s">
        <v>23</v>
      </c>
      <c r="C52" s="0" t="s">
        <v>106</v>
      </c>
      <c r="D52" s="9" t="s">
        <v>9</v>
      </c>
      <c r="E52" s="0" t="s">
        <v>24</v>
      </c>
      <c r="F52" s="0" t="s">
        <v>107</v>
      </c>
      <c r="G52" s="9" t="s">
        <v>9</v>
      </c>
      <c r="H52" s="11" t="s">
        <v>10</v>
      </c>
    </row>
    <row r="53" customFormat="false" ht="13.8" hidden="false" customHeight="false" outlineLevel="0" collapsed="false">
      <c r="A53" s="18" t="s">
        <v>52</v>
      </c>
      <c r="B53" s="0" t="s">
        <v>23</v>
      </c>
      <c r="C53" s="0" t="s">
        <v>108</v>
      </c>
      <c r="D53" s="9" t="s">
        <v>9</v>
      </c>
      <c r="E53" s="0" t="s">
        <v>24</v>
      </c>
      <c r="F53" s="0" t="s">
        <v>109</v>
      </c>
      <c r="G53" s="9" t="s">
        <v>9</v>
      </c>
      <c r="H53" s="11" t="s">
        <v>10</v>
      </c>
    </row>
    <row r="54" customFormat="false" ht="13.8" hidden="false" customHeight="false" outlineLevel="0" collapsed="false">
      <c r="D54" s="10"/>
      <c r="G54" s="10"/>
    </row>
    <row r="55" customFormat="false" ht="13.8" hidden="false" customHeight="false" outlineLevel="0" collapsed="false">
      <c r="B55" s="6" t="s">
        <v>25</v>
      </c>
      <c r="D55" s="5" t="n">
        <f aca="false">COUNTIF(D56:D60,"YES")</f>
        <v>5</v>
      </c>
      <c r="E55" s="6" t="s">
        <v>26</v>
      </c>
      <c r="G55" s="5" t="n">
        <f aca="false">COUNTIF(G56:G60,"YES")</f>
        <v>5</v>
      </c>
      <c r="H55" s="5" t="n">
        <f aca="false">COUNTIF(H56:H60,"YES")</f>
        <v>0</v>
      </c>
    </row>
    <row r="56" customFormat="false" ht="13.8" hidden="false" customHeight="false" outlineLevel="0" collapsed="false">
      <c r="A56" s="16" t="s">
        <v>43</v>
      </c>
      <c r="B56" s="0" t="s">
        <v>94</v>
      </c>
      <c r="C56" s="0" t="s">
        <v>25</v>
      </c>
      <c r="D56" s="9" t="s">
        <v>9</v>
      </c>
      <c r="E56" s="0" t="s">
        <v>95</v>
      </c>
      <c r="F56" s="0" t="s">
        <v>26</v>
      </c>
      <c r="G56" s="9" t="s">
        <v>9</v>
      </c>
      <c r="H56" s="11" t="s">
        <v>10</v>
      </c>
    </row>
    <row r="57" customFormat="false" ht="13.8" hidden="false" customHeight="false" outlineLevel="0" collapsed="false">
      <c r="A57" s="16" t="s">
        <v>43</v>
      </c>
      <c r="B57" s="0" t="s">
        <v>96</v>
      </c>
      <c r="C57" s="0" t="s">
        <v>25</v>
      </c>
      <c r="D57" s="9" t="s">
        <v>9</v>
      </c>
      <c r="E57" s="0" t="s">
        <v>97</v>
      </c>
      <c r="F57" s="0" t="s">
        <v>26</v>
      </c>
      <c r="G57" s="9" t="s">
        <v>9</v>
      </c>
      <c r="H57" s="11" t="s">
        <v>10</v>
      </c>
    </row>
    <row r="58" customFormat="false" ht="13.8" hidden="false" customHeight="false" outlineLevel="0" collapsed="false">
      <c r="A58" s="16" t="s">
        <v>43</v>
      </c>
      <c r="B58" s="0" t="s">
        <v>98</v>
      </c>
      <c r="C58" s="0" t="s">
        <v>25</v>
      </c>
      <c r="D58" s="9" t="s">
        <v>9</v>
      </c>
      <c r="E58" s="0" t="s">
        <v>99</v>
      </c>
      <c r="F58" s="0" t="s">
        <v>26</v>
      </c>
      <c r="G58" s="9" t="s">
        <v>9</v>
      </c>
      <c r="H58" s="11" t="s">
        <v>10</v>
      </c>
    </row>
    <row r="59" customFormat="false" ht="13.8" hidden="false" customHeight="false" outlineLevel="0" collapsed="false">
      <c r="A59" s="16" t="s">
        <v>43</v>
      </c>
      <c r="B59" s="0" t="s">
        <v>100</v>
      </c>
      <c r="C59" s="0" t="s">
        <v>25</v>
      </c>
      <c r="D59" s="9" t="s">
        <v>9</v>
      </c>
      <c r="E59" s="0" t="s">
        <v>101</v>
      </c>
      <c r="F59" s="0" t="s">
        <v>26</v>
      </c>
      <c r="G59" s="9" t="s">
        <v>9</v>
      </c>
      <c r="H59" s="11" t="s">
        <v>10</v>
      </c>
    </row>
    <row r="60" customFormat="false" ht="13.8" hidden="false" customHeight="false" outlineLevel="0" collapsed="false">
      <c r="A60" s="18" t="s">
        <v>52</v>
      </c>
      <c r="B60" s="0" t="s">
        <v>25</v>
      </c>
      <c r="C60" s="0" t="s">
        <v>110</v>
      </c>
      <c r="D60" s="9" t="s">
        <v>9</v>
      </c>
      <c r="E60" s="0" t="s">
        <v>26</v>
      </c>
      <c r="F60" s="0" t="s">
        <v>112</v>
      </c>
      <c r="G60" s="9" t="s">
        <v>9</v>
      </c>
      <c r="H60" s="11" t="s">
        <v>10</v>
      </c>
    </row>
    <row r="61" customFormat="false" ht="13.8" hidden="false" customHeight="false" outlineLevel="0" collapsed="false">
      <c r="D61" s="10"/>
      <c r="G61" s="10"/>
    </row>
    <row r="62" customFormat="false" ht="13.8" hidden="false" customHeight="false" outlineLevel="0" collapsed="false">
      <c r="B62" s="6" t="s">
        <v>27</v>
      </c>
      <c r="D62" s="5" t="n">
        <f aca="false">COUNTIF(D63:D68,"YES")</f>
        <v>6</v>
      </c>
      <c r="E62" s="6" t="s">
        <v>28</v>
      </c>
      <c r="G62" s="5" t="n">
        <f aca="false">COUNTIF(G63:G68,"YES")</f>
        <v>6</v>
      </c>
      <c r="H62" s="5" t="n">
        <f aca="false">COUNTIF(H63:H68,"YES")</f>
        <v>0</v>
      </c>
    </row>
    <row r="63" customFormat="false" ht="13.8" hidden="false" customHeight="false" outlineLevel="0" collapsed="false">
      <c r="A63" s="16" t="s">
        <v>43</v>
      </c>
      <c r="B63" s="0" t="s">
        <v>104</v>
      </c>
      <c r="C63" s="0" t="s">
        <v>27</v>
      </c>
      <c r="D63" s="9" t="s">
        <v>9</v>
      </c>
      <c r="E63" s="0" t="s">
        <v>105</v>
      </c>
      <c r="F63" s="0" t="s">
        <v>28</v>
      </c>
      <c r="G63" s="9" t="s">
        <v>9</v>
      </c>
      <c r="H63" s="11" t="s">
        <v>10</v>
      </c>
    </row>
    <row r="64" customFormat="false" ht="13.8" hidden="false" customHeight="false" outlineLevel="0" collapsed="false">
      <c r="A64" s="16" t="s">
        <v>43</v>
      </c>
      <c r="B64" s="0" t="s">
        <v>106</v>
      </c>
      <c r="C64" s="0" t="s">
        <v>27</v>
      </c>
      <c r="D64" s="9" t="s">
        <v>9</v>
      </c>
      <c r="E64" s="0" t="s">
        <v>107</v>
      </c>
      <c r="F64" s="0" t="s">
        <v>28</v>
      </c>
      <c r="G64" s="9" t="s">
        <v>9</v>
      </c>
      <c r="H64" s="11" t="s">
        <v>10</v>
      </c>
    </row>
    <row r="65" customFormat="false" ht="13.8" hidden="false" customHeight="false" outlineLevel="0" collapsed="false">
      <c r="A65" s="16" t="s">
        <v>43</v>
      </c>
      <c r="B65" s="0" t="s">
        <v>108</v>
      </c>
      <c r="C65" s="0" t="s">
        <v>27</v>
      </c>
      <c r="D65" s="9" t="s">
        <v>9</v>
      </c>
      <c r="E65" s="0" t="s">
        <v>109</v>
      </c>
      <c r="F65" s="0" t="s">
        <v>28</v>
      </c>
      <c r="G65" s="9" t="s">
        <v>9</v>
      </c>
      <c r="H65" s="11" t="s">
        <v>10</v>
      </c>
    </row>
    <row r="66" customFormat="false" ht="13.8" hidden="false" customHeight="false" outlineLevel="0" collapsed="false">
      <c r="A66" s="16" t="s">
        <v>43</v>
      </c>
      <c r="B66" s="0" t="s">
        <v>110</v>
      </c>
      <c r="C66" s="0" t="s">
        <v>27</v>
      </c>
      <c r="D66" s="9" t="s">
        <v>9</v>
      </c>
      <c r="E66" s="0" t="s">
        <v>112</v>
      </c>
      <c r="F66" s="0" t="s">
        <v>28</v>
      </c>
      <c r="G66" s="9" t="s">
        <v>9</v>
      </c>
      <c r="H66" s="11" t="s">
        <v>10</v>
      </c>
    </row>
    <row r="67" customFormat="false" ht="13.8" hidden="false" customHeight="false" outlineLevel="0" collapsed="false">
      <c r="A67" s="16" t="s">
        <v>43</v>
      </c>
      <c r="B67" s="0" t="s">
        <v>66</v>
      </c>
      <c r="C67" s="0" t="s">
        <v>27</v>
      </c>
      <c r="D67" s="9" t="s">
        <v>9</v>
      </c>
      <c r="E67" s="0" t="s">
        <v>67</v>
      </c>
      <c r="F67" s="0" t="s">
        <v>28</v>
      </c>
      <c r="G67" s="9" t="s">
        <v>9</v>
      </c>
      <c r="H67" s="11" t="s">
        <v>10</v>
      </c>
    </row>
    <row r="68" customFormat="false" ht="13.8" hidden="false" customHeight="false" outlineLevel="0" collapsed="false">
      <c r="A68" s="18" t="s">
        <v>52</v>
      </c>
      <c r="B68" s="0" t="s">
        <v>27</v>
      </c>
      <c r="C68" s="0" t="s">
        <v>145</v>
      </c>
      <c r="D68" s="9" t="s">
        <v>9</v>
      </c>
      <c r="E68" s="0" t="s">
        <v>28</v>
      </c>
      <c r="F68" s="0" t="s">
        <v>56</v>
      </c>
      <c r="G68" s="9" t="s">
        <v>9</v>
      </c>
      <c r="H68" s="11" t="s">
        <v>10</v>
      </c>
    </row>
    <row r="69" customFormat="false" ht="13.8" hidden="false" customHeight="false" outlineLevel="0" collapsed="false">
      <c r="D69" s="10"/>
      <c r="G69" s="10"/>
    </row>
    <row r="70" customFormat="false" ht="13.8" hidden="false" customHeight="false" outlineLevel="0" collapsed="false">
      <c r="B70" s="6" t="s">
        <v>29</v>
      </c>
      <c r="D70" s="5" t="n">
        <f aca="false">COUNTIF(D71:D80,"YES")</f>
        <v>10</v>
      </c>
      <c r="E70" s="6" t="s">
        <v>30</v>
      </c>
      <c r="G70" s="5" t="n">
        <f aca="false">COUNTIF(G71:G80,"YES")</f>
        <v>10</v>
      </c>
      <c r="H70" s="5" t="n">
        <f aca="false">COUNTIF(H71:H80,"YES")</f>
        <v>0</v>
      </c>
    </row>
    <row r="71" customFormat="false" ht="13.8" hidden="false" customHeight="false" outlineLevel="0" collapsed="false">
      <c r="A71" s="16" t="s">
        <v>43</v>
      </c>
      <c r="B71" s="0" t="s">
        <v>76</v>
      </c>
      <c r="C71" s="0" t="s">
        <v>29</v>
      </c>
      <c r="D71" s="9" t="s">
        <v>9</v>
      </c>
      <c r="E71" s="0" t="s">
        <v>77</v>
      </c>
      <c r="F71" s="0" t="s">
        <v>30</v>
      </c>
      <c r="G71" s="9" t="s">
        <v>9</v>
      </c>
      <c r="H71" s="11" t="s">
        <v>10</v>
      </c>
    </row>
    <row r="72" customFormat="false" ht="13.8" hidden="false" customHeight="false" outlineLevel="0" collapsed="false">
      <c r="A72" s="16" t="s">
        <v>43</v>
      </c>
      <c r="B72" s="0" t="s">
        <v>78</v>
      </c>
      <c r="C72" s="0" t="s">
        <v>29</v>
      </c>
      <c r="D72" s="9" t="s">
        <v>9</v>
      </c>
      <c r="E72" s="0" t="s">
        <v>79</v>
      </c>
      <c r="F72" s="0" t="s">
        <v>30</v>
      </c>
      <c r="G72" s="9" t="s">
        <v>9</v>
      </c>
      <c r="H72" s="11" t="s">
        <v>10</v>
      </c>
    </row>
    <row r="73" customFormat="false" ht="13.8" hidden="false" customHeight="false" outlineLevel="0" collapsed="false">
      <c r="A73" s="16" t="s">
        <v>43</v>
      </c>
      <c r="B73" s="0" t="s">
        <v>80</v>
      </c>
      <c r="C73" s="0" t="s">
        <v>29</v>
      </c>
      <c r="D73" s="9" t="s">
        <v>9</v>
      </c>
      <c r="E73" s="0" t="s">
        <v>81</v>
      </c>
      <c r="F73" s="0" t="s">
        <v>30</v>
      </c>
      <c r="G73" s="9" t="s">
        <v>9</v>
      </c>
      <c r="H73" s="11" t="s">
        <v>10</v>
      </c>
    </row>
    <row r="74" customFormat="false" ht="13.8" hidden="false" customHeight="false" outlineLevel="0" collapsed="false">
      <c r="A74" s="16" t="s">
        <v>43</v>
      </c>
      <c r="B74" s="0" t="s">
        <v>82</v>
      </c>
      <c r="C74" s="0" t="s">
        <v>29</v>
      </c>
      <c r="D74" s="9" t="s">
        <v>9</v>
      </c>
      <c r="E74" s="0" t="s">
        <v>83</v>
      </c>
      <c r="F74" s="0" t="s">
        <v>30</v>
      </c>
      <c r="G74" s="9" t="s">
        <v>9</v>
      </c>
      <c r="H74" s="11" t="s">
        <v>10</v>
      </c>
    </row>
    <row r="75" customFormat="false" ht="13.8" hidden="false" customHeight="false" outlineLevel="0" collapsed="false">
      <c r="A75" s="16" t="s">
        <v>43</v>
      </c>
      <c r="B75" s="0" t="s">
        <v>84</v>
      </c>
      <c r="C75" s="0" t="s">
        <v>29</v>
      </c>
      <c r="D75" s="9" t="s">
        <v>9</v>
      </c>
      <c r="E75" s="0" t="s">
        <v>85</v>
      </c>
      <c r="F75" s="0" t="s">
        <v>30</v>
      </c>
      <c r="G75" s="9" t="s">
        <v>9</v>
      </c>
      <c r="H75" s="11" t="s">
        <v>10</v>
      </c>
    </row>
    <row r="76" customFormat="false" ht="13.8" hidden="false" customHeight="false" outlineLevel="0" collapsed="false">
      <c r="A76" s="16" t="s">
        <v>43</v>
      </c>
      <c r="B76" s="0" t="s">
        <v>86</v>
      </c>
      <c r="C76" s="0" t="s">
        <v>29</v>
      </c>
      <c r="D76" s="9" t="s">
        <v>9</v>
      </c>
      <c r="E76" s="0" t="s">
        <v>87</v>
      </c>
      <c r="F76" s="0" t="s">
        <v>30</v>
      </c>
      <c r="G76" s="9" t="s">
        <v>9</v>
      </c>
      <c r="H76" s="11" t="s">
        <v>10</v>
      </c>
    </row>
    <row r="77" customFormat="false" ht="13.8" hidden="false" customHeight="false" outlineLevel="0" collapsed="false">
      <c r="A77" s="18" t="s">
        <v>52</v>
      </c>
      <c r="B77" s="0" t="s">
        <v>29</v>
      </c>
      <c r="C77" s="0" t="s">
        <v>113</v>
      </c>
      <c r="D77" s="9" t="s">
        <v>9</v>
      </c>
      <c r="E77" s="0" t="s">
        <v>30</v>
      </c>
      <c r="F77" s="0" t="s">
        <v>114</v>
      </c>
      <c r="G77" s="9" t="s">
        <v>9</v>
      </c>
      <c r="H77" s="11" t="s">
        <v>10</v>
      </c>
    </row>
    <row r="78" customFormat="false" ht="13.8" hidden="false" customHeight="false" outlineLevel="0" collapsed="false">
      <c r="A78" s="18" t="s">
        <v>52</v>
      </c>
      <c r="B78" s="0" t="s">
        <v>29</v>
      </c>
      <c r="C78" s="0" t="s">
        <v>115</v>
      </c>
      <c r="D78" s="9" t="s">
        <v>9</v>
      </c>
      <c r="E78" s="0" t="s">
        <v>30</v>
      </c>
      <c r="F78" s="0" t="s">
        <v>116</v>
      </c>
      <c r="G78" s="9" t="s">
        <v>9</v>
      </c>
      <c r="H78" s="11" t="s">
        <v>10</v>
      </c>
    </row>
    <row r="79" customFormat="false" ht="13.8" hidden="false" customHeight="false" outlineLevel="0" collapsed="false">
      <c r="A79" s="18" t="s">
        <v>52</v>
      </c>
      <c r="B79" s="0" t="s">
        <v>29</v>
      </c>
      <c r="C79" s="0" t="s">
        <v>117</v>
      </c>
      <c r="D79" s="9" t="s">
        <v>9</v>
      </c>
      <c r="E79" s="0" t="s">
        <v>30</v>
      </c>
      <c r="F79" s="0" t="s">
        <v>81</v>
      </c>
      <c r="G79" s="9" t="s">
        <v>9</v>
      </c>
      <c r="H79" s="11" t="s">
        <v>10</v>
      </c>
    </row>
    <row r="80" customFormat="false" ht="13.8" hidden="false" customHeight="false" outlineLevel="0" collapsed="false">
      <c r="A80" s="18" t="s">
        <v>52</v>
      </c>
      <c r="B80" s="0" t="s">
        <v>29</v>
      </c>
      <c r="C80" s="0" t="s">
        <v>118</v>
      </c>
      <c r="D80" s="9" t="s">
        <v>9</v>
      </c>
      <c r="E80" s="0" t="s">
        <v>30</v>
      </c>
      <c r="F80" s="0" t="s">
        <v>87</v>
      </c>
      <c r="G80" s="9" t="s">
        <v>9</v>
      </c>
      <c r="H80" s="11" t="s">
        <v>10</v>
      </c>
    </row>
    <row r="81" customFormat="false" ht="13.8" hidden="false" customHeight="false" outlineLevel="0" collapsed="false">
      <c r="D81" s="10"/>
      <c r="G81" s="10"/>
    </row>
    <row r="82" customFormat="false" ht="13.8" hidden="false" customHeight="false" outlineLevel="0" collapsed="false">
      <c r="B82" s="6" t="s">
        <v>31</v>
      </c>
      <c r="D82" s="5" t="n">
        <f aca="false">COUNTIF(D83:D99,"YES")</f>
        <v>17</v>
      </c>
      <c r="E82" s="6" t="s">
        <v>32</v>
      </c>
      <c r="G82" s="5" t="n">
        <f aca="false">COUNTIF(G83:G99,"YES")</f>
        <v>17</v>
      </c>
      <c r="H82" s="5" t="n">
        <f aca="false">COUNTIF(H83:H99,"YES")</f>
        <v>0</v>
      </c>
    </row>
    <row r="83" customFormat="false" ht="13.8" hidden="false" customHeight="false" outlineLevel="0" collapsed="false">
      <c r="A83" s="16" t="s">
        <v>43</v>
      </c>
      <c r="B83" s="0" t="s">
        <v>57</v>
      </c>
      <c r="C83" s="0" t="s">
        <v>31</v>
      </c>
      <c r="D83" s="9" t="s">
        <v>9</v>
      </c>
      <c r="E83" s="0" t="s">
        <v>58</v>
      </c>
      <c r="F83" s="0" t="s">
        <v>32</v>
      </c>
      <c r="G83" s="9" t="s">
        <v>9</v>
      </c>
      <c r="H83" s="11" t="s">
        <v>10</v>
      </c>
    </row>
    <row r="84" customFormat="false" ht="13.8" hidden="false" customHeight="false" outlineLevel="0" collapsed="false">
      <c r="A84" s="16" t="s">
        <v>43</v>
      </c>
      <c r="B84" s="0" t="s">
        <v>60</v>
      </c>
      <c r="C84" s="0" t="s">
        <v>31</v>
      </c>
      <c r="D84" s="9" t="s">
        <v>9</v>
      </c>
      <c r="E84" s="0" t="s">
        <v>61</v>
      </c>
      <c r="F84" s="0" t="s">
        <v>32</v>
      </c>
      <c r="G84" s="9" t="s">
        <v>9</v>
      </c>
      <c r="H84" s="11" t="s">
        <v>10</v>
      </c>
    </row>
    <row r="85" customFormat="false" ht="13.8" hidden="false" customHeight="false" outlineLevel="0" collapsed="false">
      <c r="A85" s="16" t="s">
        <v>43</v>
      </c>
      <c r="B85" s="0" t="s">
        <v>62</v>
      </c>
      <c r="C85" s="0" t="s">
        <v>31</v>
      </c>
      <c r="D85" s="9" t="s">
        <v>9</v>
      </c>
      <c r="E85" s="0" t="s">
        <v>63</v>
      </c>
      <c r="F85" s="0" t="s">
        <v>32</v>
      </c>
      <c r="G85" s="9" t="s">
        <v>9</v>
      </c>
      <c r="H85" s="11" t="s">
        <v>10</v>
      </c>
    </row>
    <row r="86" customFormat="false" ht="13.8" hidden="false" customHeight="false" outlineLevel="0" collapsed="false">
      <c r="A86" s="16" t="s">
        <v>43</v>
      </c>
      <c r="B86" s="0" t="s">
        <v>64</v>
      </c>
      <c r="C86" s="0" t="s">
        <v>31</v>
      </c>
      <c r="D86" s="9" t="s">
        <v>9</v>
      </c>
      <c r="E86" s="0" t="s">
        <v>65</v>
      </c>
      <c r="F86" s="0" t="s">
        <v>32</v>
      </c>
      <c r="G86" s="9" t="s">
        <v>9</v>
      </c>
      <c r="H86" s="11" t="s">
        <v>10</v>
      </c>
    </row>
    <row r="87" customFormat="false" ht="13.8" hidden="false" customHeight="false" outlineLevel="0" collapsed="false">
      <c r="A87" s="16" t="s">
        <v>43</v>
      </c>
      <c r="B87" s="0" t="s">
        <v>66</v>
      </c>
      <c r="C87" s="0" t="s">
        <v>31</v>
      </c>
      <c r="D87" s="9" t="s">
        <v>9</v>
      </c>
      <c r="E87" s="0" t="s">
        <v>67</v>
      </c>
      <c r="F87" s="0" t="s">
        <v>32</v>
      </c>
      <c r="G87" s="9" t="s">
        <v>9</v>
      </c>
      <c r="H87" s="11" t="s">
        <v>10</v>
      </c>
    </row>
    <row r="88" customFormat="false" ht="13.8" hidden="false" customHeight="false" outlineLevel="0" collapsed="false">
      <c r="A88" s="16" t="s">
        <v>43</v>
      </c>
      <c r="B88" s="0" t="s">
        <v>68</v>
      </c>
      <c r="C88" s="0" t="s">
        <v>31</v>
      </c>
      <c r="D88" s="9" t="s">
        <v>9</v>
      </c>
      <c r="E88" s="0" t="s">
        <v>69</v>
      </c>
      <c r="F88" s="0" t="s">
        <v>32</v>
      </c>
      <c r="G88" s="9" t="s">
        <v>9</v>
      </c>
      <c r="H88" s="11" t="s">
        <v>10</v>
      </c>
    </row>
    <row r="89" customFormat="false" ht="13.8" hidden="false" customHeight="false" outlineLevel="0" collapsed="false">
      <c r="A89" s="16" t="s">
        <v>43</v>
      </c>
      <c r="B89" s="0" t="s">
        <v>70</v>
      </c>
      <c r="C89" s="0" t="s">
        <v>31</v>
      </c>
      <c r="D89" s="9" t="s">
        <v>9</v>
      </c>
      <c r="E89" s="0" t="s">
        <v>71</v>
      </c>
      <c r="F89" s="0" t="s">
        <v>32</v>
      </c>
      <c r="G89" s="9" t="s">
        <v>9</v>
      </c>
      <c r="H89" s="11" t="s">
        <v>10</v>
      </c>
    </row>
    <row r="90" customFormat="false" ht="13.8" hidden="false" customHeight="false" outlineLevel="0" collapsed="false">
      <c r="A90" s="16" t="s">
        <v>43</v>
      </c>
      <c r="B90" s="0" t="s">
        <v>72</v>
      </c>
      <c r="C90" s="0" t="s">
        <v>31</v>
      </c>
      <c r="D90" s="9" t="s">
        <v>9</v>
      </c>
      <c r="E90" s="0" t="s">
        <v>73</v>
      </c>
      <c r="F90" s="0" t="s">
        <v>32</v>
      </c>
      <c r="G90" s="9" t="s">
        <v>9</v>
      </c>
      <c r="H90" s="11" t="s">
        <v>10</v>
      </c>
    </row>
    <row r="91" customFormat="false" ht="13.8" hidden="false" customHeight="false" outlineLevel="0" collapsed="false">
      <c r="A91" s="16" t="s">
        <v>43</v>
      </c>
      <c r="B91" s="0" t="s">
        <v>74</v>
      </c>
      <c r="C91" s="0" t="s">
        <v>31</v>
      </c>
      <c r="D91" s="9" t="s">
        <v>9</v>
      </c>
      <c r="E91" s="0" t="s">
        <v>75</v>
      </c>
      <c r="F91" s="0" t="s">
        <v>32</v>
      </c>
      <c r="G91" s="9" t="s">
        <v>9</v>
      </c>
      <c r="H91" s="11" t="s">
        <v>10</v>
      </c>
    </row>
    <row r="92" customFormat="false" ht="13.8" hidden="false" customHeight="false" outlineLevel="0" collapsed="false">
      <c r="A92" s="16" t="s">
        <v>43</v>
      </c>
      <c r="B92" s="0" t="s">
        <v>76</v>
      </c>
      <c r="C92" s="0" t="s">
        <v>31</v>
      </c>
      <c r="D92" s="9" t="s">
        <v>9</v>
      </c>
      <c r="E92" s="0" t="s">
        <v>77</v>
      </c>
      <c r="F92" s="0" t="s">
        <v>32</v>
      </c>
      <c r="G92" s="9" t="s">
        <v>9</v>
      </c>
      <c r="H92" s="11" t="s">
        <v>10</v>
      </c>
    </row>
    <row r="93" customFormat="false" ht="13.8" hidden="false" customHeight="false" outlineLevel="0" collapsed="false">
      <c r="A93" s="16" t="s">
        <v>43</v>
      </c>
      <c r="B93" s="0" t="s">
        <v>78</v>
      </c>
      <c r="C93" s="0" t="s">
        <v>31</v>
      </c>
      <c r="D93" s="9" t="s">
        <v>9</v>
      </c>
      <c r="E93" s="0" t="s">
        <v>79</v>
      </c>
      <c r="F93" s="0" t="s">
        <v>32</v>
      </c>
      <c r="G93" s="9" t="s">
        <v>9</v>
      </c>
      <c r="H93" s="11" t="s">
        <v>10</v>
      </c>
    </row>
    <row r="94" customFormat="false" ht="13.8" hidden="false" customHeight="false" outlineLevel="0" collapsed="false">
      <c r="A94" s="16" t="s">
        <v>43</v>
      </c>
      <c r="B94" s="0" t="s">
        <v>80</v>
      </c>
      <c r="C94" s="0" t="s">
        <v>31</v>
      </c>
      <c r="D94" s="9" t="s">
        <v>9</v>
      </c>
      <c r="E94" s="0" t="s">
        <v>81</v>
      </c>
      <c r="F94" s="0" t="s">
        <v>32</v>
      </c>
      <c r="G94" s="9" t="s">
        <v>9</v>
      </c>
      <c r="H94" s="11" t="s">
        <v>10</v>
      </c>
    </row>
    <row r="95" customFormat="false" ht="13.8" hidden="false" customHeight="false" outlineLevel="0" collapsed="false">
      <c r="A95" s="16" t="s">
        <v>43</v>
      </c>
      <c r="B95" s="0" t="s">
        <v>82</v>
      </c>
      <c r="C95" s="0" t="s">
        <v>31</v>
      </c>
      <c r="D95" s="9" t="s">
        <v>9</v>
      </c>
      <c r="E95" s="0" t="s">
        <v>83</v>
      </c>
      <c r="F95" s="0" t="s">
        <v>32</v>
      </c>
      <c r="G95" s="9" t="s">
        <v>9</v>
      </c>
      <c r="H95" s="11" t="s">
        <v>10</v>
      </c>
    </row>
    <row r="96" customFormat="false" ht="13.8" hidden="false" customHeight="false" outlineLevel="0" collapsed="false">
      <c r="A96" s="16" t="s">
        <v>43</v>
      </c>
      <c r="B96" s="0" t="s">
        <v>84</v>
      </c>
      <c r="C96" s="0" t="s">
        <v>31</v>
      </c>
      <c r="D96" s="9" t="s">
        <v>9</v>
      </c>
      <c r="E96" s="0" t="s">
        <v>85</v>
      </c>
      <c r="F96" s="0" t="s">
        <v>32</v>
      </c>
      <c r="G96" s="9" t="s">
        <v>9</v>
      </c>
      <c r="H96" s="11" t="s">
        <v>10</v>
      </c>
    </row>
    <row r="97" customFormat="false" ht="13.8" hidden="false" customHeight="false" outlineLevel="0" collapsed="false">
      <c r="A97" s="16" t="s">
        <v>43</v>
      </c>
      <c r="B97" s="0" t="s">
        <v>86</v>
      </c>
      <c r="C97" s="0" t="s">
        <v>31</v>
      </c>
      <c r="D97" s="9" t="s">
        <v>9</v>
      </c>
      <c r="E97" s="0" t="s">
        <v>87</v>
      </c>
      <c r="F97" s="0" t="s">
        <v>32</v>
      </c>
      <c r="G97" s="9" t="s">
        <v>9</v>
      </c>
      <c r="H97" s="11" t="s">
        <v>10</v>
      </c>
    </row>
    <row r="98" customFormat="false" ht="13.8" hidden="false" customHeight="false" outlineLevel="0" collapsed="false">
      <c r="A98" s="18" t="s">
        <v>52</v>
      </c>
      <c r="B98" s="0" t="s">
        <v>31</v>
      </c>
      <c r="C98" s="0" t="s">
        <v>53</v>
      </c>
      <c r="D98" s="9" t="s">
        <v>9</v>
      </c>
      <c r="E98" s="0" t="s">
        <v>32</v>
      </c>
      <c r="F98" s="0" t="s">
        <v>146</v>
      </c>
      <c r="G98" s="9" t="s">
        <v>9</v>
      </c>
      <c r="H98" s="11" t="s">
        <v>10</v>
      </c>
    </row>
    <row r="99" customFormat="false" ht="13.8" hidden="false" customHeight="false" outlineLevel="0" collapsed="false">
      <c r="A99" s="18" t="s">
        <v>52</v>
      </c>
      <c r="B99" s="0" t="s">
        <v>31</v>
      </c>
      <c r="C99" s="0" t="s">
        <v>50</v>
      </c>
      <c r="D99" s="9" t="s">
        <v>9</v>
      </c>
      <c r="E99" s="0" t="s">
        <v>32</v>
      </c>
      <c r="F99" s="0" t="s">
        <v>147</v>
      </c>
      <c r="G99" s="9" t="s">
        <v>9</v>
      </c>
      <c r="H99" s="11" t="s">
        <v>10</v>
      </c>
    </row>
    <row r="100" customFormat="false" ht="13.8" hidden="false" customHeight="false" outlineLevel="0" collapsed="false">
      <c r="D100" s="10"/>
      <c r="G100" s="10"/>
    </row>
    <row r="101" customFormat="false" ht="13.8" hidden="false" customHeight="false" outlineLevel="0" collapsed="false">
      <c r="B101" s="6" t="s">
        <v>34</v>
      </c>
      <c r="D101" s="5" t="n">
        <f aca="false">COUNTIF(D102:D111,"YES")</f>
        <v>8</v>
      </c>
      <c r="E101" s="6" t="s">
        <v>35</v>
      </c>
      <c r="G101" s="5" t="n">
        <f aca="false">COUNTIF(G102:G111,"YES")</f>
        <v>9</v>
      </c>
      <c r="H101" s="5" t="n">
        <f aca="false">COUNTIF(H102:H111,"YES")</f>
        <v>0</v>
      </c>
    </row>
    <row r="102" customFormat="false" ht="13.8" hidden="false" customHeight="false" outlineLevel="0" collapsed="false">
      <c r="A102" s="16" t="s">
        <v>43</v>
      </c>
      <c r="B102" s="0" t="s">
        <v>115</v>
      </c>
      <c r="C102" s="0" t="s">
        <v>34</v>
      </c>
      <c r="D102" s="9" t="s">
        <v>9</v>
      </c>
      <c r="E102" s="0" t="s">
        <v>116</v>
      </c>
      <c r="F102" s="0" t="s">
        <v>35</v>
      </c>
      <c r="G102" s="9" t="s">
        <v>9</v>
      </c>
      <c r="H102" s="11" t="s">
        <v>10</v>
      </c>
    </row>
    <row r="103" customFormat="false" ht="13.8" hidden="false" customHeight="false" outlineLevel="0" collapsed="false">
      <c r="A103" s="16" t="s">
        <v>43</v>
      </c>
      <c r="B103" s="0" t="s">
        <v>113</v>
      </c>
      <c r="C103" s="0" t="s">
        <v>34</v>
      </c>
      <c r="D103" s="9" t="s">
        <v>9</v>
      </c>
      <c r="E103" s="0" t="s">
        <v>114</v>
      </c>
      <c r="F103" s="0" t="s">
        <v>35</v>
      </c>
      <c r="G103" s="9" t="s">
        <v>9</v>
      </c>
      <c r="H103" s="11" t="s">
        <v>10</v>
      </c>
    </row>
    <row r="104" customFormat="false" ht="13.8" hidden="false" customHeight="false" outlineLevel="0" collapsed="false">
      <c r="A104" s="16" t="s">
        <v>43</v>
      </c>
      <c r="B104" s="0" t="s">
        <v>76</v>
      </c>
      <c r="C104" s="0" t="s">
        <v>34</v>
      </c>
      <c r="D104" s="9" t="s">
        <v>9</v>
      </c>
      <c r="E104" s="0" t="s">
        <v>77</v>
      </c>
      <c r="F104" s="0" t="s">
        <v>35</v>
      </c>
      <c r="G104" s="9" t="s">
        <v>9</v>
      </c>
      <c r="H104" s="11" t="s">
        <v>10</v>
      </c>
    </row>
    <row r="105" customFormat="false" ht="13.8" hidden="false" customHeight="false" outlineLevel="0" collapsed="false">
      <c r="A105" s="16" t="s">
        <v>43</v>
      </c>
      <c r="B105" s="0" t="s">
        <v>117</v>
      </c>
      <c r="C105" s="0" t="s">
        <v>34</v>
      </c>
      <c r="D105" s="9" t="s">
        <v>9</v>
      </c>
      <c r="E105" s="0" t="s">
        <v>81</v>
      </c>
      <c r="F105" s="0" t="s">
        <v>35</v>
      </c>
      <c r="G105" s="9" t="s">
        <v>9</v>
      </c>
      <c r="H105" s="11" t="s">
        <v>10</v>
      </c>
    </row>
    <row r="106" customFormat="false" ht="13.8" hidden="false" customHeight="false" outlineLevel="0" collapsed="false">
      <c r="A106" s="16" t="s">
        <v>43</v>
      </c>
      <c r="B106" s="0" t="s">
        <v>82</v>
      </c>
      <c r="C106" s="0" t="s">
        <v>34</v>
      </c>
      <c r="D106" s="9" t="s">
        <v>9</v>
      </c>
      <c r="E106" s="0" t="s">
        <v>83</v>
      </c>
      <c r="F106" s="0" t="s">
        <v>35</v>
      </c>
      <c r="G106" s="9" t="s">
        <v>9</v>
      </c>
      <c r="H106" s="11" t="s">
        <v>10</v>
      </c>
    </row>
    <row r="107" customFormat="false" ht="13.8" hidden="false" customHeight="false" outlineLevel="0" collapsed="false">
      <c r="A107" s="16" t="s">
        <v>43</v>
      </c>
      <c r="B107" s="0" t="s">
        <v>118</v>
      </c>
      <c r="C107" s="0" t="s">
        <v>34</v>
      </c>
      <c r="D107" s="9" t="s">
        <v>9</v>
      </c>
      <c r="E107" s="0" t="s">
        <v>87</v>
      </c>
      <c r="F107" s="0" t="s">
        <v>35</v>
      </c>
      <c r="G107" s="9" t="s">
        <v>9</v>
      </c>
      <c r="H107" s="11" t="s">
        <v>10</v>
      </c>
    </row>
    <row r="108" customFormat="false" ht="13.8" hidden="false" customHeight="false" outlineLevel="0" collapsed="false">
      <c r="A108" s="18" t="s">
        <v>52</v>
      </c>
      <c r="D108" s="11" t="s">
        <v>10</v>
      </c>
      <c r="E108" s="0" t="s">
        <v>35</v>
      </c>
      <c r="F108" s="0" t="s">
        <v>136</v>
      </c>
      <c r="G108" s="9" t="s">
        <v>9</v>
      </c>
      <c r="H108" s="11" t="s">
        <v>10</v>
      </c>
    </row>
    <row r="109" customFormat="false" ht="13.8" hidden="false" customHeight="false" outlineLevel="0" collapsed="false">
      <c r="A109" s="18" t="s">
        <v>52</v>
      </c>
      <c r="B109" s="0" t="s">
        <v>34</v>
      </c>
      <c r="C109" s="0" t="s">
        <v>119</v>
      </c>
      <c r="D109" s="9" t="s">
        <v>9</v>
      </c>
      <c r="E109" s="0" t="s">
        <v>35</v>
      </c>
      <c r="F109" s="0" t="s">
        <v>119</v>
      </c>
      <c r="G109" s="9" t="s">
        <v>9</v>
      </c>
      <c r="H109" s="11" t="s">
        <v>10</v>
      </c>
    </row>
    <row r="110" customFormat="false" ht="13.8" hidden="false" customHeight="false" outlineLevel="0" collapsed="false">
      <c r="A110" s="18" t="s">
        <v>52</v>
      </c>
      <c r="B110" s="0" t="s">
        <v>34</v>
      </c>
      <c r="C110" s="0" t="s">
        <v>120</v>
      </c>
      <c r="D110" s="9" t="s">
        <v>9</v>
      </c>
      <c r="E110" s="0" t="s">
        <v>35</v>
      </c>
      <c r="F110" s="0" t="s">
        <v>120</v>
      </c>
      <c r="G110" s="9" t="s">
        <v>9</v>
      </c>
      <c r="H110" s="11" t="s">
        <v>10</v>
      </c>
    </row>
    <row r="111" customFormat="false" ht="13.8" hidden="false" customHeight="false" outlineLevel="0" collapsed="false">
      <c r="D111" s="10"/>
      <c r="G111" s="10"/>
    </row>
    <row r="112" customFormat="false" ht="13.8" hidden="false" customHeight="false" outlineLevel="0" collapsed="false">
      <c r="B112" s="6" t="s">
        <v>36</v>
      </c>
      <c r="D112" s="5" t="n">
        <f aca="false">COUNTIF(D113:D118,"YES")</f>
        <v>5</v>
      </c>
      <c r="E112" s="6" t="s">
        <v>37</v>
      </c>
      <c r="G112" s="5" t="n">
        <f aca="false">COUNTIF(G113:G118,"YES")</f>
        <v>4</v>
      </c>
      <c r="H112" s="5" t="n">
        <f aca="false">COUNTIF(H113:H118,"YES")</f>
        <v>0</v>
      </c>
    </row>
    <row r="113" customFormat="false" ht="13.8" hidden="false" customHeight="false" outlineLevel="0" collapsed="false">
      <c r="A113" s="16" t="s">
        <v>43</v>
      </c>
      <c r="B113" s="0" t="s">
        <v>119</v>
      </c>
      <c r="C113" s="0" t="s">
        <v>36</v>
      </c>
      <c r="D113" s="9" t="s">
        <v>9</v>
      </c>
      <c r="E113" s="0" t="s">
        <v>119</v>
      </c>
      <c r="F113" s="0" t="s">
        <v>37</v>
      </c>
      <c r="G113" s="9" t="s">
        <v>9</v>
      </c>
      <c r="H113" s="11" t="s">
        <v>10</v>
      </c>
    </row>
    <row r="114" customFormat="false" ht="13.8" hidden="false" customHeight="false" outlineLevel="0" collapsed="false">
      <c r="A114" s="16" t="s">
        <v>43</v>
      </c>
      <c r="B114" s="0" t="s">
        <v>66</v>
      </c>
      <c r="C114" s="0" t="s">
        <v>36</v>
      </c>
      <c r="D114" s="9" t="s">
        <v>9</v>
      </c>
      <c r="E114" s="0" t="s">
        <v>67</v>
      </c>
      <c r="F114" s="0" t="s">
        <v>37</v>
      </c>
      <c r="G114" s="9" t="s">
        <v>9</v>
      </c>
      <c r="H114" s="11" t="s">
        <v>10</v>
      </c>
    </row>
    <row r="115" customFormat="false" ht="13.8" hidden="false" customHeight="false" outlineLevel="0" collapsed="false">
      <c r="A115" s="16" t="s">
        <v>43</v>
      </c>
      <c r="D115" s="11" t="s">
        <v>10</v>
      </c>
      <c r="E115" s="0" t="s">
        <v>136</v>
      </c>
      <c r="F115" s="0" t="s">
        <v>37</v>
      </c>
      <c r="G115" s="9" t="s">
        <v>9</v>
      </c>
      <c r="H115" s="11" t="s">
        <v>10</v>
      </c>
    </row>
    <row r="116" customFormat="false" ht="13.8" hidden="false" customHeight="false" outlineLevel="0" collapsed="false">
      <c r="A116" s="16" t="s">
        <v>43</v>
      </c>
      <c r="B116" s="0" t="s">
        <v>113</v>
      </c>
      <c r="C116" s="0" t="s">
        <v>36</v>
      </c>
      <c r="D116" s="9" t="s">
        <v>9</v>
      </c>
      <c r="G116" s="11" t="s">
        <v>10</v>
      </c>
      <c r="H116" s="11" t="s">
        <v>10</v>
      </c>
    </row>
    <row r="117" customFormat="false" ht="13.8" hidden="false" customHeight="false" outlineLevel="0" collapsed="false">
      <c r="A117" s="16" t="s">
        <v>43</v>
      </c>
      <c r="B117" s="0" t="s">
        <v>115</v>
      </c>
      <c r="C117" s="0" t="s">
        <v>36</v>
      </c>
      <c r="D117" s="9" t="s">
        <v>9</v>
      </c>
      <c r="G117" s="11" t="s">
        <v>10</v>
      </c>
      <c r="H117" s="11" t="s">
        <v>10</v>
      </c>
    </row>
    <row r="118" customFormat="false" ht="13.8" hidden="false" customHeight="false" outlineLevel="0" collapsed="false">
      <c r="A118" s="18" t="s">
        <v>52</v>
      </c>
      <c r="B118" s="0" t="s">
        <v>36</v>
      </c>
      <c r="C118" s="0" t="s">
        <v>50</v>
      </c>
      <c r="D118" s="9" t="s">
        <v>9</v>
      </c>
      <c r="E118" s="0" t="s">
        <v>37</v>
      </c>
      <c r="F118" s="0" t="s">
        <v>51</v>
      </c>
      <c r="G118" s="9" t="s">
        <v>9</v>
      </c>
      <c r="H118" s="11" t="s">
        <v>10</v>
      </c>
    </row>
    <row r="119" customFormat="false" ht="13.8" hidden="false" customHeight="false" outlineLevel="0" collapsed="false">
      <c r="D119" s="10"/>
      <c r="G119" s="10"/>
    </row>
    <row r="120" customFormat="false" ht="13.8" hidden="false" customHeight="false" outlineLevel="0" collapsed="false">
      <c r="B120" s="6" t="s">
        <v>38</v>
      </c>
      <c r="D120" s="5" t="n">
        <f aca="false">COUNTIF(D121:D128,"YES")</f>
        <v>7</v>
      </c>
      <c r="E120" s="6" t="s">
        <v>39</v>
      </c>
      <c r="G120" s="5" t="n">
        <f aca="false">COUNTIF(G121:G128,"YES")</f>
        <v>6</v>
      </c>
      <c r="H120" s="5" t="n">
        <f aca="false">COUNTIF(H121:H128,"YES")</f>
        <v>0</v>
      </c>
    </row>
    <row r="121" customFormat="false" ht="13.8" hidden="false" customHeight="false" outlineLevel="0" collapsed="false">
      <c r="A121" s="16" t="s">
        <v>43</v>
      </c>
      <c r="B121" s="0" t="s">
        <v>120</v>
      </c>
      <c r="C121" s="0" t="s">
        <v>38</v>
      </c>
      <c r="D121" s="9" t="s">
        <v>9</v>
      </c>
      <c r="E121" s="0" t="s">
        <v>120</v>
      </c>
      <c r="F121" s="0" t="s">
        <v>39</v>
      </c>
      <c r="G121" s="9" t="s">
        <v>9</v>
      </c>
      <c r="H121" s="11" t="s">
        <v>10</v>
      </c>
    </row>
    <row r="122" customFormat="false" ht="13.8" hidden="false" customHeight="false" outlineLevel="0" collapsed="false">
      <c r="A122" s="16" t="s">
        <v>43</v>
      </c>
      <c r="B122" s="0" t="s">
        <v>90</v>
      </c>
      <c r="C122" s="0" t="s">
        <v>38</v>
      </c>
      <c r="D122" s="9" t="s">
        <v>9</v>
      </c>
      <c r="E122" s="0" t="s">
        <v>91</v>
      </c>
      <c r="F122" s="0" t="s">
        <v>39</v>
      </c>
      <c r="G122" s="9" t="s">
        <v>9</v>
      </c>
      <c r="H122" s="11" t="s">
        <v>10</v>
      </c>
    </row>
    <row r="123" customFormat="false" ht="13.8" hidden="false" customHeight="false" outlineLevel="0" collapsed="false">
      <c r="A123" s="16" t="s">
        <v>43</v>
      </c>
      <c r="B123" s="0" t="s">
        <v>92</v>
      </c>
      <c r="C123" s="0" t="s">
        <v>38</v>
      </c>
      <c r="D123" s="9" t="s">
        <v>9</v>
      </c>
      <c r="E123" s="0" t="s">
        <v>93</v>
      </c>
      <c r="F123" s="0" t="s">
        <v>39</v>
      </c>
      <c r="G123" s="9" t="s">
        <v>9</v>
      </c>
      <c r="H123" s="11" t="s">
        <v>10</v>
      </c>
    </row>
    <row r="124" customFormat="false" ht="13.8" hidden="false" customHeight="false" outlineLevel="0" collapsed="false">
      <c r="A124" s="16" t="s">
        <v>43</v>
      </c>
      <c r="B124" s="0" t="s">
        <v>66</v>
      </c>
      <c r="C124" s="0" t="s">
        <v>38</v>
      </c>
      <c r="D124" s="9" t="s">
        <v>9</v>
      </c>
      <c r="E124" s="0" t="s">
        <v>67</v>
      </c>
      <c r="F124" s="0" t="s">
        <v>39</v>
      </c>
      <c r="G124" s="9" t="s">
        <v>9</v>
      </c>
      <c r="H124" s="11" t="s">
        <v>10</v>
      </c>
    </row>
    <row r="125" customFormat="false" ht="13.8" hidden="false" customHeight="false" outlineLevel="0" collapsed="false">
      <c r="A125" s="16" t="s">
        <v>43</v>
      </c>
      <c r="D125" s="11" t="s">
        <v>10</v>
      </c>
      <c r="E125" s="0" t="s">
        <v>136</v>
      </c>
      <c r="F125" s="0" t="s">
        <v>39</v>
      </c>
      <c r="G125" s="9" t="s">
        <v>9</v>
      </c>
      <c r="H125" s="11" t="s">
        <v>10</v>
      </c>
    </row>
    <row r="126" customFormat="false" ht="13.8" hidden="false" customHeight="false" outlineLevel="0" collapsed="false">
      <c r="A126" s="16" t="s">
        <v>43</v>
      </c>
      <c r="B126" s="0" t="s">
        <v>113</v>
      </c>
      <c r="C126" s="0" t="s">
        <v>38</v>
      </c>
      <c r="D126" s="9" t="s">
        <v>9</v>
      </c>
      <c r="G126" s="11" t="s">
        <v>10</v>
      </c>
      <c r="H126" s="11" t="s">
        <v>10</v>
      </c>
    </row>
    <row r="127" customFormat="false" ht="13.8" hidden="false" customHeight="false" outlineLevel="0" collapsed="false">
      <c r="A127" s="16" t="s">
        <v>43</v>
      </c>
      <c r="B127" s="0" t="s">
        <v>115</v>
      </c>
      <c r="C127" s="0" t="s">
        <v>38</v>
      </c>
      <c r="D127" s="9" t="s">
        <v>9</v>
      </c>
      <c r="G127" s="11" t="s">
        <v>10</v>
      </c>
      <c r="H127" s="11" t="s">
        <v>10</v>
      </c>
    </row>
    <row r="128" customFormat="false" ht="13.8" hidden="false" customHeight="false" outlineLevel="0" collapsed="false">
      <c r="A128" s="18" t="s">
        <v>52</v>
      </c>
      <c r="B128" s="0" t="s">
        <v>38</v>
      </c>
      <c r="C128" s="0" t="s">
        <v>53</v>
      </c>
      <c r="D128" s="9" t="s">
        <v>9</v>
      </c>
      <c r="E128" s="0" t="s">
        <v>39</v>
      </c>
      <c r="F128" s="0" t="s">
        <v>54</v>
      </c>
      <c r="G128" s="9" t="s">
        <v>9</v>
      </c>
      <c r="H128" s="11" t="s">
        <v>10</v>
      </c>
    </row>
    <row r="130" customFormat="false" ht="13.8" hidden="false" customHeight="false" outlineLevel="0" collapsed="false">
      <c r="B130" s="6" t="s">
        <v>148</v>
      </c>
      <c r="I130" s="21" t="s">
        <v>149</v>
      </c>
      <c r="J130" s="21"/>
      <c r="K130" s="21"/>
      <c r="L130" s="21"/>
    </row>
    <row r="131" customFormat="false" ht="13.8" hidden="false" customHeight="false" outlineLevel="0" collapsed="false">
      <c r="A131" s="16" t="s">
        <v>43</v>
      </c>
      <c r="B131" s="22" t="s">
        <v>123</v>
      </c>
      <c r="C131" s="0" t="s">
        <v>41</v>
      </c>
      <c r="D131" s="9" t="s">
        <v>124</v>
      </c>
      <c r="G131" s="11" t="s">
        <v>10</v>
      </c>
      <c r="H131" s="11" t="s">
        <v>10</v>
      </c>
    </row>
    <row r="132" customFormat="false" ht="13.8" hidden="false" customHeight="false" outlineLevel="0" collapsed="false">
      <c r="A132" s="16" t="s">
        <v>43</v>
      </c>
      <c r="B132" s="22" t="s">
        <v>126</v>
      </c>
      <c r="C132" s="0" t="s">
        <v>44</v>
      </c>
      <c r="D132" s="9" t="s">
        <v>124</v>
      </c>
      <c r="G132" s="11" t="s">
        <v>10</v>
      </c>
      <c r="H132" s="11" t="s">
        <v>10</v>
      </c>
    </row>
    <row r="133" customFormat="false" ht="13.8" hidden="false" customHeight="false" outlineLevel="0" collapsed="false">
      <c r="A133" s="16" t="s">
        <v>43</v>
      </c>
      <c r="B133" s="22" t="s">
        <v>128</v>
      </c>
      <c r="C133" s="0" t="s">
        <v>46</v>
      </c>
      <c r="D133" s="9" t="s">
        <v>124</v>
      </c>
      <c r="G133" s="11" t="s">
        <v>10</v>
      </c>
      <c r="H133" s="11" t="s">
        <v>10</v>
      </c>
    </row>
    <row r="134" customFormat="false" ht="13.8" hidden="false" customHeight="false" outlineLevel="0" collapsed="false">
      <c r="A134" s="16" t="s">
        <v>43</v>
      </c>
      <c r="B134" s="22" t="s">
        <v>127</v>
      </c>
      <c r="C134" s="0" t="s">
        <v>48</v>
      </c>
      <c r="D134" s="9" t="s">
        <v>124</v>
      </c>
      <c r="G134" s="11" t="s">
        <v>10</v>
      </c>
      <c r="H134" s="11" t="s">
        <v>10</v>
      </c>
    </row>
    <row r="136" customFormat="false" ht="13.8" hidden="false" customHeight="false" outlineLevel="0" collapsed="false">
      <c r="B136" s="6" t="s">
        <v>150</v>
      </c>
      <c r="I136" s="21" t="s">
        <v>151</v>
      </c>
      <c r="J136" s="21"/>
      <c r="K136" s="21"/>
      <c r="L136" s="21"/>
    </row>
    <row r="137" customFormat="false" ht="13.8" hidden="false" customHeight="false" outlineLevel="0" collapsed="false">
      <c r="A137" s="18" t="s">
        <v>52</v>
      </c>
      <c r="B137" s="22" t="s">
        <v>50</v>
      </c>
      <c r="C137" s="22" t="s">
        <v>131</v>
      </c>
      <c r="D137" s="9" t="s">
        <v>124</v>
      </c>
      <c r="G137" s="11" t="s">
        <v>10</v>
      </c>
      <c r="H137" s="11" t="s">
        <v>10</v>
      </c>
    </row>
    <row r="138" customFormat="false" ht="13.8" hidden="false" customHeight="false" outlineLevel="0" collapsed="false">
      <c r="A138" s="18" t="s">
        <v>52</v>
      </c>
      <c r="B138" s="22" t="s">
        <v>53</v>
      </c>
      <c r="C138" s="22" t="s">
        <v>133</v>
      </c>
      <c r="D138" s="9" t="s">
        <v>124</v>
      </c>
      <c r="G138" s="11" t="s">
        <v>10</v>
      </c>
      <c r="H138" s="11" t="s">
        <v>10</v>
      </c>
    </row>
    <row r="139" customFormat="false" ht="13.8" hidden="false" customHeight="false" outlineLevel="0" collapsed="false">
      <c r="A139" s="18" t="s">
        <v>52</v>
      </c>
      <c r="B139" s="22" t="s">
        <v>55</v>
      </c>
      <c r="C139" s="22" t="s">
        <v>134</v>
      </c>
      <c r="D139" s="9" t="s">
        <v>124</v>
      </c>
      <c r="G139" s="11" t="s">
        <v>10</v>
      </c>
      <c r="H139" s="11" t="s">
        <v>10</v>
      </c>
    </row>
  </sheetData>
  <mergeCells count="2">
    <mergeCell ref="I130:L130"/>
    <mergeCell ref="I136:L13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73"/>
  <sheetViews>
    <sheetView showFormulas="false" showGridLines="true" showRowColHeaders="true" showZeros="true" rightToLeft="false" tabSelected="true" showOutlineSymbols="true" defaultGridColor="true" view="normal" topLeftCell="A10" colorId="64" zoomScale="100" zoomScaleNormal="100" zoomScalePageLayoutView="100" workbookViewId="0">
      <selection pane="topLeft" activeCell="H47" activeCellId="0" sqref="H47"/>
    </sheetView>
  </sheetViews>
  <sheetFormatPr defaultRowHeight="13.8" zeroHeight="false" outlineLevelRow="0" outlineLevelCol="0"/>
  <cols>
    <col collapsed="false" customWidth="true" hidden="false" outlineLevel="0" max="1" min="1" style="0" width="23.92"/>
    <col collapsed="false" customWidth="true" hidden="false" outlineLevel="0" max="2" min="2" style="0" width="9.14"/>
    <col collapsed="false" customWidth="true" hidden="false" outlineLevel="0" max="3" min="3" style="1" width="11.24"/>
    <col collapsed="false" customWidth="true" hidden="false" outlineLevel="0" max="1025" min="4" style="0" width="9.14"/>
  </cols>
  <sheetData>
    <row r="1" customFormat="false" ht="13.8" hidden="false" customHeight="false" outlineLevel="0" collapsed="false">
      <c r="A1" s="6" t="s">
        <v>152</v>
      </c>
    </row>
    <row r="2" customFormat="false" ht="13.8" hidden="false" customHeight="false" outlineLevel="0" collapsed="false">
      <c r="A2" s="0" t="s">
        <v>59</v>
      </c>
      <c r="B2" s="0" t="n">
        <f aca="false">COUNTIF(Nodes!G$3:G$74, "VAR")</f>
        <v>34</v>
      </c>
    </row>
    <row r="3" customFormat="false" ht="13.8" hidden="false" customHeight="false" outlineLevel="0" collapsed="false">
      <c r="A3" s="0" t="s">
        <v>12</v>
      </c>
      <c r="B3" s="0" t="n">
        <f aca="false">COUNTIF(Nodes!G$3:G$74, "FUNCTION")</f>
        <v>14</v>
      </c>
    </row>
    <row r="4" customFormat="false" ht="13.8" hidden="false" customHeight="false" outlineLevel="0" collapsed="false">
      <c r="A4" s="0" t="s">
        <v>43</v>
      </c>
      <c r="B4" s="0" t="n">
        <f aca="false">COUNTIF(Nodes!G$3:G$74, "INPUT")</f>
        <v>4</v>
      </c>
    </row>
    <row r="5" customFormat="false" ht="13.8" hidden="false" customHeight="false" outlineLevel="0" collapsed="false">
      <c r="A5" s="0" t="s">
        <v>52</v>
      </c>
      <c r="B5" s="0" t="n">
        <f aca="false">COUNTIF(Nodes!G$3:G$74, "OUTPUT")</f>
        <v>3</v>
      </c>
    </row>
    <row r="6" customFormat="false" ht="15" hidden="false" customHeight="false" outlineLevel="0" collapsed="false">
      <c r="A6" s="0" t="s">
        <v>153</v>
      </c>
      <c r="B6" s="0" t="n">
        <f aca="false">Nodes!B2</f>
        <v>11</v>
      </c>
    </row>
    <row r="7" customFormat="false" ht="15" hidden="false" customHeight="false" outlineLevel="0" collapsed="false">
      <c r="A7" s="0" t="s">
        <v>154</v>
      </c>
      <c r="B7" s="0" t="n">
        <f aca="false">Nodes!B15</f>
        <v>3</v>
      </c>
    </row>
    <row r="11" customFormat="false" ht="13.8" hidden="false" customHeight="false" outlineLevel="0" collapsed="false">
      <c r="A11" s="6" t="s">
        <v>155</v>
      </c>
      <c r="B11" s="6"/>
      <c r="C11" s="23"/>
      <c r="D11" s="6"/>
      <c r="E11" s="6"/>
      <c r="F11" s="6"/>
    </row>
    <row r="13" customFormat="false" ht="13.8" hidden="false" customHeight="false" outlineLevel="0" collapsed="false">
      <c r="A13" s="0" t="s">
        <v>156</v>
      </c>
      <c r="B13" s="0" t="n">
        <f aca="false">COUNTIF(Nodes!B$3:B$74, "PORT")</f>
        <v>7</v>
      </c>
      <c r="D13" s="0" t="s">
        <v>157</v>
      </c>
    </row>
    <row r="15" customFormat="false" ht="13.8" hidden="false" customHeight="false" outlineLevel="0" collapsed="false">
      <c r="A15" s="0" t="s">
        <v>158</v>
      </c>
      <c r="B15" s="0" t="n">
        <f aca="false">COUNTIFS(Nodes!B$3:B$74, "YES", Nodes!F$3:F$74, "NO")</f>
        <v>0</v>
      </c>
      <c r="C15" s="1" t="s">
        <v>159</v>
      </c>
    </row>
    <row r="16" customFormat="false" ht="13.8" hidden="false" customHeight="false" outlineLevel="0" collapsed="false">
      <c r="A16" s="0" t="s">
        <v>160</v>
      </c>
      <c r="B16" s="0" t="n">
        <f aca="false">COUNTIFS(Nodes!B$3:B$74, "NO", Nodes!F$3:F$74, "YES")</f>
        <v>1</v>
      </c>
      <c r="C16" s="1" t="s">
        <v>161</v>
      </c>
    </row>
    <row r="17" customFormat="false" ht="13.8" hidden="false" customHeight="false" outlineLevel="0" collapsed="false">
      <c r="A17" s="0" t="s">
        <v>162</v>
      </c>
      <c r="B17" s="0" t="n">
        <f aca="false">COUNTIFS(Nodes!B$3:B$74, "YES", Nodes!F$3:F$74, "YES")</f>
        <v>54</v>
      </c>
      <c r="C17" s="1" t="s">
        <v>163</v>
      </c>
    </row>
    <row r="19" customFormat="false" ht="13.8" hidden="false" customHeight="false" outlineLevel="0" collapsed="false">
      <c r="A19" s="0" t="s">
        <v>164</v>
      </c>
      <c r="B19" s="0" t="n">
        <f aca="false">B15+B17</f>
        <v>54</v>
      </c>
    </row>
    <row r="20" customFormat="false" ht="13.8" hidden="false" customHeight="false" outlineLevel="0" collapsed="false">
      <c r="A20" s="0" t="s">
        <v>165</v>
      </c>
      <c r="B20" s="0" t="n">
        <f aca="false">B16+B17</f>
        <v>55</v>
      </c>
    </row>
    <row r="22" customFormat="false" ht="13.8" hidden="false" customHeight="false" outlineLevel="0" collapsed="false">
      <c r="A22" s="0" t="s">
        <v>166</v>
      </c>
      <c r="B22" s="0" t="n">
        <f aca="false">B17/(B17 + B16)</f>
        <v>0.981818181818182</v>
      </c>
      <c r="C22" s="1" t="s">
        <v>167</v>
      </c>
    </row>
    <row r="23" customFormat="false" ht="13.8" hidden="false" customHeight="false" outlineLevel="0" collapsed="false">
      <c r="A23" s="0" t="s">
        <v>168</v>
      </c>
      <c r="B23" s="0" t="n">
        <f aca="false">B17/(B17+B15)</f>
        <v>1</v>
      </c>
      <c r="C23" s="1" t="s">
        <v>169</v>
      </c>
    </row>
    <row r="27" customFormat="false" ht="13.8" hidden="false" customHeight="false" outlineLevel="0" collapsed="false">
      <c r="A27" s="6" t="s">
        <v>170</v>
      </c>
      <c r="B27" s="6"/>
      <c r="C27" s="23"/>
      <c r="D27" s="6"/>
      <c r="E27" s="6"/>
      <c r="F27" s="6"/>
    </row>
    <row r="29" customFormat="false" ht="13.8" hidden="false" customHeight="false" outlineLevel="0" collapsed="false">
      <c r="A29" s="0" t="s">
        <v>156</v>
      </c>
      <c r="B29" s="0" t="n">
        <f aca="false">COUNTIF(Edges!D5:D139, "PORT")</f>
        <v>7</v>
      </c>
      <c r="D29" s="0" t="s">
        <v>157</v>
      </c>
    </row>
    <row r="31" customFormat="false" ht="13.8" hidden="false" customHeight="false" outlineLevel="0" collapsed="false">
      <c r="A31" s="0" t="s">
        <v>158</v>
      </c>
      <c r="B31" s="0" t="n">
        <f aca="false">COUNTIFS(Edges!D5:D139, "YES", Edges!G5:G139, "NO")</f>
        <v>4</v>
      </c>
      <c r="C31" s="1" t="s">
        <v>159</v>
      </c>
    </row>
    <row r="32" customFormat="false" ht="13.8" hidden="false" customHeight="false" outlineLevel="0" collapsed="false">
      <c r="A32" s="0" t="s">
        <v>160</v>
      </c>
      <c r="B32" s="0" t="n">
        <f aca="false">COUNTIFS(Edges!D6:D140, "NO", Edges!G6:G140, "YES")</f>
        <v>3</v>
      </c>
      <c r="C32" s="1" t="s">
        <v>161</v>
      </c>
    </row>
    <row r="33" customFormat="false" ht="13.8" hidden="false" customHeight="false" outlineLevel="0" collapsed="false">
      <c r="A33" s="0" t="s">
        <v>162</v>
      </c>
      <c r="B33" s="0" t="n">
        <f aca="false">COUNTIFS(Edges!D7:D141, "YES", Edges!G7:G141, "YES")</f>
        <v>89</v>
      </c>
      <c r="C33" s="1" t="s">
        <v>163</v>
      </c>
    </row>
    <row r="35" customFormat="false" ht="13.8" hidden="false" customHeight="false" outlineLevel="0" collapsed="false">
      <c r="A35" s="0" t="s">
        <v>164</v>
      </c>
      <c r="B35" s="0" t="n">
        <f aca="false">B31+B33</f>
        <v>93</v>
      </c>
    </row>
    <row r="36" customFormat="false" ht="13.8" hidden="false" customHeight="false" outlineLevel="0" collapsed="false">
      <c r="A36" s="0" t="s">
        <v>165</v>
      </c>
      <c r="B36" s="0" t="n">
        <f aca="false">B32+B33</f>
        <v>92</v>
      </c>
    </row>
    <row r="38" customFormat="false" ht="13.8" hidden="false" customHeight="false" outlineLevel="0" collapsed="false">
      <c r="A38" s="0" t="s">
        <v>166</v>
      </c>
      <c r="B38" s="0" t="n">
        <f aca="false">B33/(B33 + B32)</f>
        <v>0.967391304347826</v>
      </c>
      <c r="C38" s="1" t="s">
        <v>167</v>
      </c>
    </row>
    <row r="39" customFormat="false" ht="13.8" hidden="false" customHeight="false" outlineLevel="0" collapsed="false">
      <c r="A39" s="0" t="s">
        <v>168</v>
      </c>
      <c r="B39" s="0" t="n">
        <f aca="false">B33/(B33+B31)</f>
        <v>0.956989247311828</v>
      </c>
      <c r="C39" s="1" t="s">
        <v>169</v>
      </c>
    </row>
    <row r="43" customFormat="false" ht="13.8" hidden="false" customHeight="false" outlineLevel="0" collapsed="false">
      <c r="A43" s="6" t="s">
        <v>171</v>
      </c>
    </row>
    <row r="45" customFormat="false" ht="13.8" hidden="false" customHeight="false" outlineLevel="0" collapsed="false">
      <c r="A45" s="0" t="s">
        <v>156</v>
      </c>
      <c r="B45" s="0" t="n">
        <f aca="false">COUNTIF(Nodes!B$3:B$74, "PORT")</f>
        <v>7</v>
      </c>
      <c r="D45" s="0" t="s">
        <v>157</v>
      </c>
    </row>
    <row r="46" customFormat="false" ht="13.8" hidden="false" customHeight="false" outlineLevel="0" collapsed="false">
      <c r="A46" s="0" t="s">
        <v>172</v>
      </c>
      <c r="B46" s="0" t="n">
        <v>720</v>
      </c>
    </row>
    <row r="48" customFormat="false" ht="13.8" hidden="false" customHeight="false" outlineLevel="0" collapsed="false">
      <c r="A48" s="0" t="s">
        <v>158</v>
      </c>
      <c r="B48" s="0" t="n">
        <f aca="false">COUNTIFS(Nodes!B$3:B$74, "YES", Nodes!D$3:D$74, "NO")</f>
        <v>14</v>
      </c>
      <c r="C48" s="1" t="s">
        <v>159</v>
      </c>
    </row>
    <row r="49" customFormat="false" ht="13.8" hidden="false" customHeight="false" outlineLevel="0" collapsed="false">
      <c r="A49" s="0" t="s">
        <v>173</v>
      </c>
      <c r="B49" s="0" t="n">
        <f aca="false">B46-B50</f>
        <v>680</v>
      </c>
      <c r="C49" s="1" t="s">
        <v>161</v>
      </c>
    </row>
    <row r="50" customFormat="false" ht="13.8" hidden="false" customHeight="false" outlineLevel="0" collapsed="false">
      <c r="A50" s="0" t="s">
        <v>174</v>
      </c>
      <c r="B50" s="0" t="n">
        <f aca="false">COUNTIFS(Nodes!B$3:B$74, "YES", Nodes!D$3:D$74, "YES")</f>
        <v>40</v>
      </c>
      <c r="C50" s="1" t="s">
        <v>163</v>
      </c>
    </row>
    <row r="52" customFormat="false" ht="13.8" hidden="false" customHeight="false" outlineLevel="0" collapsed="false">
      <c r="A52" s="0" t="s">
        <v>164</v>
      </c>
      <c r="B52" s="0" t="n">
        <f aca="false">B48+B50</f>
        <v>54</v>
      </c>
    </row>
    <row r="53" customFormat="false" ht="13.8" hidden="false" customHeight="false" outlineLevel="0" collapsed="false">
      <c r="A53" s="0" t="s">
        <v>165</v>
      </c>
      <c r="B53" s="0" t="n">
        <f aca="false">B49+B50</f>
        <v>720</v>
      </c>
    </row>
    <row r="55" customFormat="false" ht="13.8" hidden="false" customHeight="false" outlineLevel="0" collapsed="false">
      <c r="A55" s="0" t="s">
        <v>166</v>
      </c>
      <c r="B55" s="0" t="n">
        <f aca="false">B50/(B50 + B49)</f>
        <v>0.0555555555555556</v>
      </c>
      <c r="C55" s="1" t="s">
        <v>167</v>
      </c>
    </row>
    <row r="56" customFormat="false" ht="13.8" hidden="false" customHeight="false" outlineLevel="0" collapsed="false">
      <c r="A56" s="0" t="s">
        <v>168</v>
      </c>
      <c r="B56" s="0" t="n">
        <f aca="false">B50/(B50+B48)</f>
        <v>0.740740740740741</v>
      </c>
      <c r="C56" s="1" t="s">
        <v>169</v>
      </c>
    </row>
    <row r="60" customFormat="false" ht="13.8" hidden="false" customHeight="false" outlineLevel="0" collapsed="false">
      <c r="A60" s="6" t="s">
        <v>175</v>
      </c>
    </row>
    <row r="62" customFormat="false" ht="13.8" hidden="false" customHeight="false" outlineLevel="0" collapsed="false">
      <c r="A62" s="0" t="s">
        <v>156</v>
      </c>
      <c r="B62" s="24" t="n">
        <f aca="false">COUNTIF(Edges!D5:D139, "PORT")</f>
        <v>7</v>
      </c>
    </row>
    <row r="63" customFormat="false" ht="13.8" hidden="false" customHeight="false" outlineLevel="0" collapsed="false">
      <c r="A63" s="0" t="s">
        <v>176</v>
      </c>
      <c r="B63" s="0" t="n">
        <v>1388</v>
      </c>
    </row>
    <row r="64" customFormat="false" ht="13.8" hidden="false" customHeight="false" outlineLevel="0" collapsed="false">
      <c r="D64" s="6"/>
      <c r="E64" s="6"/>
    </row>
    <row r="65" customFormat="false" ht="13.8" hidden="false" customHeight="false" outlineLevel="0" collapsed="false">
      <c r="A65" s="0" t="s">
        <v>158</v>
      </c>
      <c r="B65" s="0" t="n">
        <f aca="false">COUNTIFS(Edges!D5:D139, "YES", Edges!H5:H139, "NO")</f>
        <v>95</v>
      </c>
      <c r="C65" s="1" t="s">
        <v>159</v>
      </c>
    </row>
    <row r="66" customFormat="false" ht="13.8" hidden="false" customHeight="false" outlineLevel="0" collapsed="false">
      <c r="A66" s="0" t="s">
        <v>173</v>
      </c>
      <c r="B66" s="0" t="n">
        <f aca="false">B63-B67</f>
        <v>1388</v>
      </c>
      <c r="C66" s="1" t="s">
        <v>161</v>
      </c>
    </row>
    <row r="67" customFormat="false" ht="13.8" hidden="false" customHeight="false" outlineLevel="0" collapsed="false">
      <c r="A67" s="0" t="s">
        <v>174</v>
      </c>
      <c r="B67" s="24" t="n">
        <f aca="false">COUNTIFS(Edges!D5:D139, "YES", Edges!H5:H139, "YES")</f>
        <v>0</v>
      </c>
      <c r="C67" s="1" t="s">
        <v>163</v>
      </c>
    </row>
    <row r="69" customFormat="false" ht="13.8" hidden="false" customHeight="false" outlineLevel="0" collapsed="false">
      <c r="A69" s="0" t="s">
        <v>164</v>
      </c>
      <c r="B69" s="0" t="n">
        <f aca="false">B65+B67</f>
        <v>95</v>
      </c>
    </row>
    <row r="70" customFormat="false" ht="13.8" hidden="false" customHeight="false" outlineLevel="0" collapsed="false">
      <c r="A70" s="0" t="s">
        <v>165</v>
      </c>
      <c r="B70" s="0" t="n">
        <f aca="false">B66+B67</f>
        <v>1388</v>
      </c>
    </row>
    <row r="72" customFormat="false" ht="13.8" hidden="false" customHeight="false" outlineLevel="0" collapsed="false">
      <c r="A72" s="0" t="s">
        <v>166</v>
      </c>
      <c r="B72" s="0" t="n">
        <f aca="false">B67/(B67 + B66)</f>
        <v>0</v>
      </c>
      <c r="C72" s="1" t="s">
        <v>167</v>
      </c>
    </row>
    <row r="73" customFormat="false" ht="13.8" hidden="false" customHeight="false" outlineLevel="0" collapsed="false">
      <c r="A73" s="0" t="s">
        <v>168</v>
      </c>
      <c r="B73" s="0" t="n">
        <f aca="false">B67/(B67+B65)</f>
        <v>0</v>
      </c>
      <c r="C73" s="1" t="s">
        <v>169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</TotalTime>
  <Application>LibreOffice/5.4.2.2$Linux_X86_64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2018-03-24T16:42:57Z</dcterms:created>
  <dc:creator>Clayton Chagas</dc:creator>
  <dc:description/>
  <dc:language>en-US</dc:language>
  <cp:lastModifiedBy/>
  <dcterms:modified xsi:type="dcterms:W3CDTF">2018-03-24T18:49:54Z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